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9020" windowHeight="11640" activeTab="5"/>
  </bookViews>
  <sheets>
    <sheet name="Credit vs Rates" sheetId="2" r:id="rId1"/>
    <sheet name="Credit vs FX" sheetId="6" r:id="rId2"/>
    <sheet name="Credit vs EQ" sheetId="5" r:id="rId3"/>
    <sheet name="Rates vs FX" sheetId="8" r:id="rId4"/>
    <sheet name="Rates vs EQ" sheetId="9" r:id="rId5"/>
    <sheet name="FX vs EQ" sheetId="10" r:id="rId6"/>
    <sheet name="creditProd" sheetId="1" r:id="rId7"/>
    <sheet name="RatesProd" sheetId="3" r:id="rId8"/>
    <sheet name="EQProd" sheetId="4" r:id="rId9"/>
    <sheet name="FXProd" sheetId="7" r:id="rId10"/>
  </sheets>
  <definedNames>
    <definedName name="_xlnm._FilterDatabase" localSheetId="0" hidden="1">'Credit vs Rates'!$A$1:$U$299</definedName>
    <definedName name="_xlnm._FilterDatabase" localSheetId="5" hidden="1">'FX vs EQ'!$A$1:$U$310</definedName>
    <definedName name="_xlnm._FilterDatabase" localSheetId="3" hidden="1">'Rates vs FX'!$A$2:$U$302</definedName>
  </definedNames>
  <calcPr calcId="125725"/>
</workbook>
</file>

<file path=xl/calcChain.xml><?xml version="1.0" encoding="utf-8"?>
<calcChain xmlns="http://schemas.openxmlformats.org/spreadsheetml/2006/main">
  <c r="Q3" i="10"/>
  <c r="R3" s="1"/>
  <c r="Q4"/>
  <c r="R4" s="1"/>
  <c r="Q5"/>
  <c r="R5" s="1"/>
  <c r="Q6"/>
  <c r="R6" s="1"/>
  <c r="Q7"/>
  <c r="R7" s="1"/>
  <c r="Q8"/>
  <c r="R8" s="1"/>
  <c r="Q9"/>
  <c r="R9" s="1"/>
  <c r="Q10"/>
  <c r="R10" s="1"/>
  <c r="Q11"/>
  <c r="R11" s="1"/>
  <c r="Q12"/>
  <c r="R12" s="1"/>
  <c r="Q13"/>
  <c r="R13" s="1"/>
  <c r="Q14"/>
  <c r="R14" s="1"/>
  <c r="Q15"/>
  <c r="R15" s="1"/>
  <c r="Q16"/>
  <c r="R16" s="1"/>
  <c r="Q17"/>
  <c r="R17" s="1"/>
  <c r="Q18"/>
  <c r="R18" s="1"/>
  <c r="Q19"/>
  <c r="R19" s="1"/>
  <c r="Q20"/>
  <c r="R20" s="1"/>
  <c r="Q21"/>
  <c r="R21" s="1"/>
  <c r="Q22"/>
  <c r="R22" s="1"/>
  <c r="Q23"/>
  <c r="R23" s="1"/>
  <c r="Q24"/>
  <c r="R24" s="1"/>
  <c r="Q25"/>
  <c r="R25" s="1"/>
  <c r="Q26"/>
  <c r="R26" s="1"/>
  <c r="Q27"/>
  <c r="R27" s="1"/>
  <c r="Q28"/>
  <c r="R28" s="1"/>
  <c r="Q29"/>
  <c r="R29" s="1"/>
  <c r="Q30"/>
  <c r="R30" s="1"/>
  <c r="Q31"/>
  <c r="R31" s="1"/>
  <c r="Q32"/>
  <c r="R32" s="1"/>
  <c r="Q33"/>
  <c r="R33" s="1"/>
  <c r="Q34"/>
  <c r="R34" s="1"/>
  <c r="Q35"/>
  <c r="R35" s="1"/>
  <c r="Q36"/>
  <c r="R36" s="1"/>
  <c r="Q37"/>
  <c r="R37" s="1"/>
  <c r="Q38"/>
  <c r="R38" s="1"/>
  <c r="Q39"/>
  <c r="R39" s="1"/>
  <c r="Q40"/>
  <c r="R40" s="1"/>
  <c r="Q41"/>
  <c r="R41" s="1"/>
  <c r="Q42"/>
  <c r="R42" s="1"/>
  <c r="Q43"/>
  <c r="R43" s="1"/>
  <c r="Q44"/>
  <c r="R44" s="1"/>
  <c r="Q45"/>
  <c r="R45" s="1"/>
  <c r="Q46"/>
  <c r="R46" s="1"/>
  <c r="Q47"/>
  <c r="R47" s="1"/>
  <c r="Q48"/>
  <c r="R48" s="1"/>
  <c r="Q49"/>
  <c r="R49" s="1"/>
  <c r="Q50"/>
  <c r="R50" s="1"/>
  <c r="Q51"/>
  <c r="R51" s="1"/>
  <c r="Q52"/>
  <c r="R52" s="1"/>
  <c r="Q53"/>
  <c r="R53" s="1"/>
  <c r="Q54"/>
  <c r="R54" s="1"/>
  <c r="Q55"/>
  <c r="R55" s="1"/>
  <c r="Q56"/>
  <c r="R56" s="1"/>
  <c r="Q57"/>
  <c r="R57" s="1"/>
  <c r="Q58"/>
  <c r="R58" s="1"/>
  <c r="Q59"/>
  <c r="R59" s="1"/>
  <c r="Q60"/>
  <c r="R60" s="1"/>
  <c r="Q61"/>
  <c r="R61" s="1"/>
  <c r="Q62"/>
  <c r="R62" s="1"/>
  <c r="Q63"/>
  <c r="R63" s="1"/>
  <c r="Q64"/>
  <c r="R64" s="1"/>
  <c r="Q65"/>
  <c r="R65" s="1"/>
  <c r="Q66"/>
  <c r="R66" s="1"/>
  <c r="Q67"/>
  <c r="R67" s="1"/>
  <c r="Q68"/>
  <c r="R68" s="1"/>
  <c r="Q69"/>
  <c r="R69" s="1"/>
  <c r="Q70"/>
  <c r="R70" s="1"/>
  <c r="Q71"/>
  <c r="R71" s="1"/>
  <c r="Q72"/>
  <c r="R72" s="1"/>
  <c r="Q73"/>
  <c r="R73" s="1"/>
  <c r="Q74"/>
  <c r="R74" s="1"/>
  <c r="Q75"/>
  <c r="R75" s="1"/>
  <c r="Q76"/>
  <c r="R76" s="1"/>
  <c r="Q77"/>
  <c r="R77" s="1"/>
  <c r="Q78"/>
  <c r="R78" s="1"/>
  <c r="Q79"/>
  <c r="R79" s="1"/>
  <c r="Q80"/>
  <c r="R80" s="1"/>
  <c r="Q81"/>
  <c r="R81" s="1"/>
  <c r="Q82"/>
  <c r="R82" s="1"/>
  <c r="Q83"/>
  <c r="R83" s="1"/>
  <c r="Q84"/>
  <c r="R84" s="1"/>
  <c r="Q85"/>
  <c r="R85" s="1"/>
  <c r="Q86"/>
  <c r="R86" s="1"/>
  <c r="Q87"/>
  <c r="R87" s="1"/>
  <c r="Q88"/>
  <c r="R88" s="1"/>
  <c r="Q89"/>
  <c r="R89" s="1"/>
  <c r="Q90"/>
  <c r="R90" s="1"/>
  <c r="Q91"/>
  <c r="R91" s="1"/>
  <c r="Q92"/>
  <c r="R92" s="1"/>
  <c r="Q93"/>
  <c r="R93" s="1"/>
  <c r="Q94"/>
  <c r="R94" s="1"/>
  <c r="Q95"/>
  <c r="R95" s="1"/>
  <c r="Q96"/>
  <c r="R96" s="1"/>
  <c r="Q97"/>
  <c r="R97" s="1"/>
  <c r="Q98"/>
  <c r="R98" s="1"/>
  <c r="Q99"/>
  <c r="R99" s="1"/>
  <c r="Q100"/>
  <c r="R100" s="1"/>
  <c r="Q101"/>
  <c r="R101" s="1"/>
  <c r="Q102"/>
  <c r="R102" s="1"/>
  <c r="Q103"/>
  <c r="R103" s="1"/>
  <c r="Q104"/>
  <c r="R104" s="1"/>
  <c r="Q105"/>
  <c r="R105" s="1"/>
  <c r="Q106"/>
  <c r="R106" s="1"/>
  <c r="Q107"/>
  <c r="R107" s="1"/>
  <c r="Q108"/>
  <c r="R108" s="1"/>
  <c r="Q109"/>
  <c r="R109" s="1"/>
  <c r="Q110"/>
  <c r="R110" s="1"/>
  <c r="Q111"/>
  <c r="R111" s="1"/>
  <c r="Q112"/>
  <c r="R112" s="1"/>
  <c r="Q113"/>
  <c r="R113" s="1"/>
  <c r="Q114"/>
  <c r="R114" s="1"/>
  <c r="Q115"/>
  <c r="R115" s="1"/>
  <c r="Q116"/>
  <c r="R116" s="1"/>
  <c r="Q117"/>
  <c r="R117" s="1"/>
  <c r="Q118"/>
  <c r="R118" s="1"/>
  <c r="Q119"/>
  <c r="R119" s="1"/>
  <c r="Q120"/>
  <c r="R120" s="1"/>
  <c r="Q121"/>
  <c r="R121" s="1"/>
  <c r="Q122"/>
  <c r="R122" s="1"/>
  <c r="Q123"/>
  <c r="R123" s="1"/>
  <c r="Q124"/>
  <c r="R124" s="1"/>
  <c r="Q125"/>
  <c r="R125" s="1"/>
  <c r="Q126"/>
  <c r="R126" s="1"/>
  <c r="Q127"/>
  <c r="R127" s="1"/>
  <c r="Q128"/>
  <c r="R128" s="1"/>
  <c r="Q129"/>
  <c r="R129" s="1"/>
  <c r="Q130"/>
  <c r="R130" s="1"/>
  <c r="Q131"/>
  <c r="R131" s="1"/>
  <c r="Q132"/>
  <c r="R132" s="1"/>
  <c r="Q133"/>
  <c r="R133" s="1"/>
  <c r="Q134"/>
  <c r="R134" s="1"/>
  <c r="Q135"/>
  <c r="R135" s="1"/>
  <c r="Q136"/>
  <c r="R136" s="1"/>
  <c r="Q137"/>
  <c r="R137" s="1"/>
  <c r="Q138"/>
  <c r="R138" s="1"/>
  <c r="Q139"/>
  <c r="R139" s="1"/>
  <c r="Q140"/>
  <c r="R140" s="1"/>
  <c r="Q141"/>
  <c r="R141" s="1"/>
  <c r="Q142"/>
  <c r="R142" s="1"/>
  <c r="Q143"/>
  <c r="R143" s="1"/>
  <c r="Q144"/>
  <c r="R144" s="1"/>
  <c r="Q145"/>
  <c r="R145" s="1"/>
  <c r="Q146"/>
  <c r="R146" s="1"/>
  <c r="Q147"/>
  <c r="R147" s="1"/>
  <c r="Q148"/>
  <c r="R148" s="1"/>
  <c r="Q149"/>
  <c r="R149" s="1"/>
  <c r="Q150"/>
  <c r="R150" s="1"/>
  <c r="Q151"/>
  <c r="R151" s="1"/>
  <c r="Q152"/>
  <c r="R152" s="1"/>
  <c r="Q153"/>
  <c r="R153" s="1"/>
  <c r="Q154"/>
  <c r="R154" s="1"/>
  <c r="Q155"/>
  <c r="R155" s="1"/>
  <c r="Q156"/>
  <c r="R156" s="1"/>
  <c r="Q157"/>
  <c r="R157" s="1"/>
  <c r="Q158"/>
  <c r="R158" s="1"/>
  <c r="Q159"/>
  <c r="R159" s="1"/>
  <c r="Q160"/>
  <c r="R160" s="1"/>
  <c r="Q161"/>
  <c r="R161" s="1"/>
  <c r="Q162"/>
  <c r="R162" s="1"/>
  <c r="Q163"/>
  <c r="R163" s="1"/>
  <c r="Q164"/>
  <c r="R164" s="1"/>
  <c r="Q165"/>
  <c r="R165" s="1"/>
  <c r="Q166"/>
  <c r="R166" s="1"/>
  <c r="Q167"/>
  <c r="R167" s="1"/>
  <c r="Q168"/>
  <c r="R168" s="1"/>
  <c r="Q169"/>
  <c r="R169" s="1"/>
  <c r="Q170"/>
  <c r="R170" s="1"/>
  <c r="Q171"/>
  <c r="R171" s="1"/>
  <c r="Q172"/>
  <c r="R172" s="1"/>
  <c r="Q173"/>
  <c r="R173" s="1"/>
  <c r="Q174"/>
  <c r="R174" s="1"/>
  <c r="Q175"/>
  <c r="R175" s="1"/>
  <c r="Q176"/>
  <c r="R176" s="1"/>
  <c r="Q177"/>
  <c r="R177" s="1"/>
  <c r="Q178"/>
  <c r="R178" s="1"/>
  <c r="Q179"/>
  <c r="R179" s="1"/>
  <c r="Q180"/>
  <c r="R180" s="1"/>
  <c r="Q181"/>
  <c r="R181" s="1"/>
  <c r="Q182"/>
  <c r="R182" s="1"/>
  <c r="Q183"/>
  <c r="R183" s="1"/>
  <c r="Q184"/>
  <c r="R184" s="1"/>
  <c r="Q185"/>
  <c r="R185" s="1"/>
  <c r="Q186"/>
  <c r="R186" s="1"/>
  <c r="Q187"/>
  <c r="R187" s="1"/>
  <c r="Q188"/>
  <c r="R188" s="1"/>
  <c r="Q189"/>
  <c r="R189" s="1"/>
  <c r="Q190"/>
  <c r="R190" s="1"/>
  <c r="Q191"/>
  <c r="R191" s="1"/>
  <c r="Q192"/>
  <c r="R192" s="1"/>
  <c r="Q193"/>
  <c r="R193" s="1"/>
  <c r="Q194"/>
  <c r="R194" s="1"/>
  <c r="Q195"/>
  <c r="R195" s="1"/>
  <c r="Q196"/>
  <c r="R196" s="1"/>
  <c r="Q197"/>
  <c r="R197" s="1"/>
  <c r="Q198"/>
  <c r="R198" s="1"/>
  <c r="Q199"/>
  <c r="R199" s="1"/>
  <c r="Q200"/>
  <c r="R200" s="1"/>
  <c r="Q201"/>
  <c r="R201" s="1"/>
  <c r="Q202"/>
  <c r="R202" s="1"/>
  <c r="Q203"/>
  <c r="R203" s="1"/>
  <c r="Q204"/>
  <c r="R204" s="1"/>
  <c r="Q205"/>
  <c r="R205" s="1"/>
  <c r="Q206"/>
  <c r="R206" s="1"/>
  <c r="Q207"/>
  <c r="R207" s="1"/>
  <c r="Q208"/>
  <c r="R208" s="1"/>
  <c r="Q209"/>
  <c r="R209" s="1"/>
  <c r="Q210"/>
  <c r="R210" s="1"/>
  <c r="Q211"/>
  <c r="R211" s="1"/>
  <c r="Q212"/>
  <c r="R212" s="1"/>
  <c r="Q213"/>
  <c r="R213" s="1"/>
  <c r="Q214"/>
  <c r="R214" s="1"/>
  <c r="Q215"/>
  <c r="R215" s="1"/>
  <c r="Q216"/>
  <c r="R216" s="1"/>
  <c r="Q217"/>
  <c r="R217" s="1"/>
  <c r="Q218"/>
  <c r="R218" s="1"/>
  <c r="Q219"/>
  <c r="R219" s="1"/>
  <c r="Q220"/>
  <c r="R220" s="1"/>
  <c r="Q221"/>
  <c r="R221" s="1"/>
  <c r="Q222"/>
  <c r="R222" s="1"/>
  <c r="Q223"/>
  <c r="R223" s="1"/>
  <c r="Q224"/>
  <c r="R224" s="1"/>
  <c r="Q225"/>
  <c r="R225" s="1"/>
  <c r="Q226"/>
  <c r="R226" s="1"/>
  <c r="Q227"/>
  <c r="R227" s="1"/>
  <c r="Q228"/>
  <c r="R228" s="1"/>
  <c r="Q229"/>
  <c r="R229" s="1"/>
  <c r="Q230"/>
  <c r="R230" s="1"/>
  <c r="Q231"/>
  <c r="R231" s="1"/>
  <c r="Q232"/>
  <c r="R232" s="1"/>
  <c r="Q233"/>
  <c r="R233" s="1"/>
  <c r="Q234"/>
  <c r="R234" s="1"/>
  <c r="Q235"/>
  <c r="R235" s="1"/>
  <c r="Q236"/>
  <c r="R236" s="1"/>
  <c r="Q237"/>
  <c r="R237" s="1"/>
  <c r="Q238"/>
  <c r="R238" s="1"/>
  <c r="Q239"/>
  <c r="R239" s="1"/>
  <c r="Q240"/>
  <c r="R240" s="1"/>
  <c r="Q241"/>
  <c r="R241" s="1"/>
  <c r="Q242"/>
  <c r="R242" s="1"/>
  <c r="Q243"/>
  <c r="R243" s="1"/>
  <c r="Q244"/>
  <c r="R244" s="1"/>
  <c r="Q245"/>
  <c r="R245" s="1"/>
  <c r="Q246"/>
  <c r="R246" s="1"/>
  <c r="Q247"/>
  <c r="R247" s="1"/>
  <c r="Q248"/>
  <c r="R248" s="1"/>
  <c r="Q249"/>
  <c r="R249" s="1"/>
  <c r="Q250"/>
  <c r="R250" s="1"/>
  <c r="Q251"/>
  <c r="R251" s="1"/>
  <c r="Q252"/>
  <c r="R252" s="1"/>
  <c r="Q253"/>
  <c r="R253" s="1"/>
  <c r="Q254"/>
  <c r="R254" s="1"/>
  <c r="Q255"/>
  <c r="R255" s="1"/>
  <c r="Q256"/>
  <c r="R256" s="1"/>
  <c r="Q257"/>
  <c r="R257" s="1"/>
  <c r="Q258"/>
  <c r="R258" s="1"/>
  <c r="Q259"/>
  <c r="R259" s="1"/>
  <c r="Q260"/>
  <c r="R260" s="1"/>
  <c r="Q261"/>
  <c r="R261" s="1"/>
  <c r="Q262"/>
  <c r="R262" s="1"/>
  <c r="Q263"/>
  <c r="R263" s="1"/>
  <c r="Q264"/>
  <c r="R264" s="1"/>
  <c r="Q265"/>
  <c r="R265" s="1"/>
  <c r="Q266"/>
  <c r="R266" s="1"/>
  <c r="Q267"/>
  <c r="R267" s="1"/>
  <c r="Q268"/>
  <c r="R268" s="1"/>
  <c r="Q269"/>
  <c r="R269" s="1"/>
  <c r="Q270"/>
  <c r="R270" s="1"/>
  <c r="Q271"/>
  <c r="R271" s="1"/>
  <c r="Q272"/>
  <c r="R272" s="1"/>
  <c r="Q273"/>
  <c r="R273" s="1"/>
  <c r="Q274"/>
  <c r="R274" s="1"/>
  <c r="Q275"/>
  <c r="R275" s="1"/>
  <c r="Q276"/>
  <c r="R276" s="1"/>
  <c r="Q277"/>
  <c r="R277" s="1"/>
  <c r="Q278"/>
  <c r="R278" s="1"/>
  <c r="Q279"/>
  <c r="R279" s="1"/>
  <c r="Q280"/>
  <c r="R280" s="1"/>
  <c r="Q281"/>
  <c r="R281" s="1"/>
  <c r="Q282"/>
  <c r="R282" s="1"/>
  <c r="Q283"/>
  <c r="R283" s="1"/>
  <c r="Q284"/>
  <c r="R284" s="1"/>
  <c r="Q285"/>
  <c r="R285" s="1"/>
  <c r="Q286"/>
  <c r="R286" s="1"/>
  <c r="Q287"/>
  <c r="R287" s="1"/>
  <c r="Q288"/>
  <c r="R288" s="1"/>
  <c r="Q289"/>
  <c r="R289" s="1"/>
  <c r="Q290"/>
  <c r="R290" s="1"/>
  <c r="Q291"/>
  <c r="R291" s="1"/>
  <c r="Q292"/>
  <c r="R292" s="1"/>
  <c r="Q293"/>
  <c r="R293" s="1"/>
  <c r="Q294"/>
  <c r="R294" s="1"/>
  <c r="Q295"/>
  <c r="R295" s="1"/>
  <c r="Q296"/>
  <c r="R296" s="1"/>
  <c r="Q297"/>
  <c r="R297" s="1"/>
  <c r="Q298"/>
  <c r="R298" s="1"/>
  <c r="Q299"/>
  <c r="R299" s="1"/>
  <c r="Q300"/>
  <c r="R300" s="1"/>
  <c r="Q301"/>
  <c r="R301" s="1"/>
  <c r="Q302"/>
  <c r="R302" s="1"/>
  <c r="Q303"/>
  <c r="R303" s="1"/>
  <c r="Q304"/>
  <c r="R304" s="1"/>
  <c r="Q305"/>
  <c r="R305" s="1"/>
  <c r="Q306"/>
  <c r="R306" s="1"/>
  <c r="Q307"/>
  <c r="R307" s="1"/>
  <c r="Q308"/>
  <c r="R308" s="1"/>
  <c r="Q309"/>
  <c r="R309" s="1"/>
  <c r="Q310"/>
  <c r="R310" s="1"/>
  <c r="Q2"/>
  <c r="R2" s="1"/>
  <c r="N3"/>
  <c r="N4"/>
  <c r="O4" s="1"/>
  <c r="N5"/>
  <c r="N6"/>
  <c r="O6" s="1"/>
  <c r="N7"/>
  <c r="N8"/>
  <c r="O8" s="1"/>
  <c r="N9"/>
  <c r="N10"/>
  <c r="O10" s="1"/>
  <c r="N11"/>
  <c r="N12"/>
  <c r="O12" s="1"/>
  <c r="N13"/>
  <c r="N14"/>
  <c r="O14" s="1"/>
  <c r="N15"/>
  <c r="N16"/>
  <c r="O16" s="1"/>
  <c r="N17"/>
  <c r="N18"/>
  <c r="O18" s="1"/>
  <c r="N19"/>
  <c r="N20"/>
  <c r="O20" s="1"/>
  <c r="N21"/>
  <c r="N22"/>
  <c r="O22" s="1"/>
  <c r="N23"/>
  <c r="N24"/>
  <c r="O24" s="1"/>
  <c r="N25"/>
  <c r="N26"/>
  <c r="O26" s="1"/>
  <c r="N27"/>
  <c r="N28"/>
  <c r="O28" s="1"/>
  <c r="N29"/>
  <c r="N30"/>
  <c r="O30" s="1"/>
  <c r="N31"/>
  <c r="N32"/>
  <c r="O32" s="1"/>
  <c r="N33"/>
  <c r="N34"/>
  <c r="O34" s="1"/>
  <c r="N35"/>
  <c r="N36"/>
  <c r="O36" s="1"/>
  <c r="N37"/>
  <c r="N38"/>
  <c r="O38" s="1"/>
  <c r="N39"/>
  <c r="N40"/>
  <c r="O40" s="1"/>
  <c r="N41"/>
  <c r="N42"/>
  <c r="O42" s="1"/>
  <c r="N43"/>
  <c r="N44"/>
  <c r="O44" s="1"/>
  <c r="N45"/>
  <c r="N46"/>
  <c r="O46" s="1"/>
  <c r="N47"/>
  <c r="N48"/>
  <c r="O48" s="1"/>
  <c r="N49"/>
  <c r="N50"/>
  <c r="O50" s="1"/>
  <c r="N51"/>
  <c r="N52"/>
  <c r="O52" s="1"/>
  <c r="N53"/>
  <c r="N54"/>
  <c r="O54" s="1"/>
  <c r="N55"/>
  <c r="N56"/>
  <c r="O56" s="1"/>
  <c r="N57"/>
  <c r="N58"/>
  <c r="O58" s="1"/>
  <c r="N59"/>
  <c r="N60"/>
  <c r="O60" s="1"/>
  <c r="N61"/>
  <c r="N62"/>
  <c r="O62" s="1"/>
  <c r="N63"/>
  <c r="N64"/>
  <c r="O64" s="1"/>
  <c r="N65"/>
  <c r="N66"/>
  <c r="O66" s="1"/>
  <c r="N67"/>
  <c r="N68"/>
  <c r="O68" s="1"/>
  <c r="N69"/>
  <c r="N70"/>
  <c r="O70" s="1"/>
  <c r="N71"/>
  <c r="N72"/>
  <c r="O72" s="1"/>
  <c r="N73"/>
  <c r="N74"/>
  <c r="O74" s="1"/>
  <c r="N75"/>
  <c r="N76"/>
  <c r="O76" s="1"/>
  <c r="N77"/>
  <c r="N78"/>
  <c r="O78" s="1"/>
  <c r="N79"/>
  <c r="N80"/>
  <c r="O80" s="1"/>
  <c r="N81"/>
  <c r="N82"/>
  <c r="O82" s="1"/>
  <c r="N83"/>
  <c r="N84"/>
  <c r="O84" s="1"/>
  <c r="N85"/>
  <c r="N86"/>
  <c r="O86" s="1"/>
  <c r="N87"/>
  <c r="N88"/>
  <c r="O88" s="1"/>
  <c r="N89"/>
  <c r="N90"/>
  <c r="O90" s="1"/>
  <c r="N91"/>
  <c r="N92"/>
  <c r="O92" s="1"/>
  <c r="N93"/>
  <c r="N94"/>
  <c r="O94" s="1"/>
  <c r="N95"/>
  <c r="N96"/>
  <c r="O96" s="1"/>
  <c r="N97"/>
  <c r="N98"/>
  <c r="O98" s="1"/>
  <c r="N99"/>
  <c r="N100"/>
  <c r="O100" s="1"/>
  <c r="N101"/>
  <c r="N102"/>
  <c r="O102" s="1"/>
  <c r="N103"/>
  <c r="N104"/>
  <c r="O104" s="1"/>
  <c r="N105"/>
  <c r="N106"/>
  <c r="O106" s="1"/>
  <c r="N107"/>
  <c r="N108"/>
  <c r="O108" s="1"/>
  <c r="N109"/>
  <c r="N110"/>
  <c r="O110" s="1"/>
  <c r="N111"/>
  <c r="N112"/>
  <c r="O112" s="1"/>
  <c r="N113"/>
  <c r="N114"/>
  <c r="O114" s="1"/>
  <c r="N115"/>
  <c r="N116"/>
  <c r="O116" s="1"/>
  <c r="N117"/>
  <c r="N118"/>
  <c r="O118" s="1"/>
  <c r="N119"/>
  <c r="N120"/>
  <c r="O120" s="1"/>
  <c r="N121"/>
  <c r="N122"/>
  <c r="O122" s="1"/>
  <c r="N123"/>
  <c r="N124"/>
  <c r="O124" s="1"/>
  <c r="N125"/>
  <c r="N126"/>
  <c r="O126" s="1"/>
  <c r="N127"/>
  <c r="N128"/>
  <c r="O128" s="1"/>
  <c r="N129"/>
  <c r="N130"/>
  <c r="O130" s="1"/>
  <c r="N131"/>
  <c r="N132"/>
  <c r="O132" s="1"/>
  <c r="N133"/>
  <c r="N134"/>
  <c r="O134" s="1"/>
  <c r="N135"/>
  <c r="N136"/>
  <c r="O136" s="1"/>
  <c r="N137"/>
  <c r="N138"/>
  <c r="O138" s="1"/>
  <c r="N139"/>
  <c r="N140"/>
  <c r="O140" s="1"/>
  <c r="N141"/>
  <c r="N142"/>
  <c r="O142" s="1"/>
  <c r="N143"/>
  <c r="N144"/>
  <c r="O144" s="1"/>
  <c r="N145"/>
  <c r="N146"/>
  <c r="O146" s="1"/>
  <c r="N147"/>
  <c r="N148"/>
  <c r="O148" s="1"/>
  <c r="N149"/>
  <c r="N150"/>
  <c r="O150" s="1"/>
  <c r="N151"/>
  <c r="N152"/>
  <c r="O152" s="1"/>
  <c r="N153"/>
  <c r="N154"/>
  <c r="O154" s="1"/>
  <c r="N155"/>
  <c r="N156"/>
  <c r="O156" s="1"/>
  <c r="N157"/>
  <c r="N158"/>
  <c r="O158" s="1"/>
  <c r="N159"/>
  <c r="N160"/>
  <c r="O160" s="1"/>
  <c r="N161"/>
  <c r="N162"/>
  <c r="O162" s="1"/>
  <c r="N163"/>
  <c r="N164"/>
  <c r="O164" s="1"/>
  <c r="N165"/>
  <c r="N166"/>
  <c r="O166" s="1"/>
  <c r="N167"/>
  <c r="N168"/>
  <c r="O168" s="1"/>
  <c r="N169"/>
  <c r="N170"/>
  <c r="O170" s="1"/>
  <c r="N171"/>
  <c r="N172"/>
  <c r="O172" s="1"/>
  <c r="N173"/>
  <c r="N174"/>
  <c r="O174" s="1"/>
  <c r="N175"/>
  <c r="N176"/>
  <c r="O176" s="1"/>
  <c r="N177"/>
  <c r="N178"/>
  <c r="O178" s="1"/>
  <c r="N179"/>
  <c r="N180"/>
  <c r="O180" s="1"/>
  <c r="N181"/>
  <c r="N182"/>
  <c r="O182" s="1"/>
  <c r="N183"/>
  <c r="N184"/>
  <c r="O184" s="1"/>
  <c r="N185"/>
  <c r="N186"/>
  <c r="O186" s="1"/>
  <c r="N187"/>
  <c r="N188"/>
  <c r="O188" s="1"/>
  <c r="N189"/>
  <c r="N190"/>
  <c r="O190" s="1"/>
  <c r="N191"/>
  <c r="N192"/>
  <c r="O192" s="1"/>
  <c r="N193"/>
  <c r="N194"/>
  <c r="O194" s="1"/>
  <c r="N195"/>
  <c r="N196"/>
  <c r="O196" s="1"/>
  <c r="N197"/>
  <c r="N198"/>
  <c r="O198" s="1"/>
  <c r="N199"/>
  <c r="N200"/>
  <c r="O200" s="1"/>
  <c r="N201"/>
  <c r="N202"/>
  <c r="O202" s="1"/>
  <c r="N203"/>
  <c r="N204"/>
  <c r="O204" s="1"/>
  <c r="N205"/>
  <c r="N206"/>
  <c r="O206" s="1"/>
  <c r="N207"/>
  <c r="N208"/>
  <c r="O208" s="1"/>
  <c r="N209"/>
  <c r="N210"/>
  <c r="O210" s="1"/>
  <c r="N211"/>
  <c r="N212"/>
  <c r="O212" s="1"/>
  <c r="N213"/>
  <c r="N214"/>
  <c r="O214" s="1"/>
  <c r="N215"/>
  <c r="N216"/>
  <c r="O216" s="1"/>
  <c r="N217"/>
  <c r="N218"/>
  <c r="O218" s="1"/>
  <c r="N219"/>
  <c r="N220"/>
  <c r="O220" s="1"/>
  <c r="N221"/>
  <c r="N222"/>
  <c r="O222" s="1"/>
  <c r="N223"/>
  <c r="N224"/>
  <c r="O224" s="1"/>
  <c r="N225"/>
  <c r="N226"/>
  <c r="O226" s="1"/>
  <c r="N227"/>
  <c r="N228"/>
  <c r="O228" s="1"/>
  <c r="N229"/>
  <c r="N230"/>
  <c r="O230" s="1"/>
  <c r="N231"/>
  <c r="N232"/>
  <c r="O232" s="1"/>
  <c r="N233"/>
  <c r="N234"/>
  <c r="O234" s="1"/>
  <c r="N235"/>
  <c r="N236"/>
  <c r="O236" s="1"/>
  <c r="N237"/>
  <c r="N238"/>
  <c r="O238" s="1"/>
  <c r="N239"/>
  <c r="N240"/>
  <c r="O240" s="1"/>
  <c r="N241"/>
  <c r="N242"/>
  <c r="O242" s="1"/>
  <c r="N243"/>
  <c r="N244"/>
  <c r="O244" s="1"/>
  <c r="N245"/>
  <c r="N246"/>
  <c r="O246" s="1"/>
  <c r="N247"/>
  <c r="N248"/>
  <c r="O248" s="1"/>
  <c r="N249"/>
  <c r="N250"/>
  <c r="O250" s="1"/>
  <c r="N251"/>
  <c r="N252"/>
  <c r="O252" s="1"/>
  <c r="N253"/>
  <c r="N254"/>
  <c r="O254" s="1"/>
  <c r="N255"/>
  <c r="N256"/>
  <c r="O256" s="1"/>
  <c r="N257"/>
  <c r="N258"/>
  <c r="O258" s="1"/>
  <c r="N259"/>
  <c r="N260"/>
  <c r="O260" s="1"/>
  <c r="N261"/>
  <c r="N262"/>
  <c r="O262" s="1"/>
  <c r="N263"/>
  <c r="N264"/>
  <c r="O264" s="1"/>
  <c r="N265"/>
  <c r="N266"/>
  <c r="O266" s="1"/>
  <c r="N267"/>
  <c r="N268"/>
  <c r="O268" s="1"/>
  <c r="N269"/>
  <c r="N270"/>
  <c r="O270" s="1"/>
  <c r="N271"/>
  <c r="N272"/>
  <c r="O272" s="1"/>
  <c r="N273"/>
  <c r="N274"/>
  <c r="O274" s="1"/>
  <c r="N275"/>
  <c r="N276"/>
  <c r="O276" s="1"/>
  <c r="N277"/>
  <c r="N278"/>
  <c r="O278" s="1"/>
  <c r="N279"/>
  <c r="N280"/>
  <c r="O280" s="1"/>
  <c r="N281"/>
  <c r="N282"/>
  <c r="O282" s="1"/>
  <c r="N283"/>
  <c r="N284"/>
  <c r="O284" s="1"/>
  <c r="N285"/>
  <c r="N286"/>
  <c r="O286" s="1"/>
  <c r="N287"/>
  <c r="N288"/>
  <c r="O288" s="1"/>
  <c r="N289"/>
  <c r="N290"/>
  <c r="O290" s="1"/>
  <c r="N291"/>
  <c r="N292"/>
  <c r="O292" s="1"/>
  <c r="N293"/>
  <c r="N294"/>
  <c r="O294" s="1"/>
  <c r="N295"/>
  <c r="N296"/>
  <c r="O296" s="1"/>
  <c r="N297"/>
  <c r="N298"/>
  <c r="O298" s="1"/>
  <c r="N299"/>
  <c r="N300"/>
  <c r="O300" s="1"/>
  <c r="N301"/>
  <c r="N302"/>
  <c r="O302" s="1"/>
  <c r="N303"/>
  <c r="N304"/>
  <c r="O304" s="1"/>
  <c r="N305"/>
  <c r="N306"/>
  <c r="O306" s="1"/>
  <c r="N307"/>
  <c r="N308"/>
  <c r="O308" s="1"/>
  <c r="N309"/>
  <c r="N310"/>
  <c r="O310" s="1"/>
  <c r="N2"/>
  <c r="K3"/>
  <c r="L3" s="1"/>
  <c r="K4"/>
  <c r="K5"/>
  <c r="L5" s="1"/>
  <c r="K6"/>
  <c r="K7"/>
  <c r="L7" s="1"/>
  <c r="K8"/>
  <c r="K9"/>
  <c r="L9" s="1"/>
  <c r="K10"/>
  <c r="K11"/>
  <c r="L11" s="1"/>
  <c r="K12"/>
  <c r="K13"/>
  <c r="L13" s="1"/>
  <c r="K14"/>
  <c r="K15"/>
  <c r="L15" s="1"/>
  <c r="K16"/>
  <c r="K17"/>
  <c r="L17" s="1"/>
  <c r="K18"/>
  <c r="K19"/>
  <c r="L19" s="1"/>
  <c r="K20"/>
  <c r="K21"/>
  <c r="L21" s="1"/>
  <c r="K22"/>
  <c r="K23"/>
  <c r="L23" s="1"/>
  <c r="K24"/>
  <c r="K25"/>
  <c r="L25" s="1"/>
  <c r="K26"/>
  <c r="K27"/>
  <c r="L27" s="1"/>
  <c r="K28"/>
  <c r="K29"/>
  <c r="L29" s="1"/>
  <c r="K30"/>
  <c r="K31"/>
  <c r="L31" s="1"/>
  <c r="K32"/>
  <c r="K33"/>
  <c r="L33" s="1"/>
  <c r="K34"/>
  <c r="K35"/>
  <c r="L35" s="1"/>
  <c r="K36"/>
  <c r="K37"/>
  <c r="L37" s="1"/>
  <c r="K38"/>
  <c r="K39"/>
  <c r="L39" s="1"/>
  <c r="K40"/>
  <c r="K41"/>
  <c r="L41" s="1"/>
  <c r="K42"/>
  <c r="K43"/>
  <c r="L43" s="1"/>
  <c r="K44"/>
  <c r="K45"/>
  <c r="L45" s="1"/>
  <c r="K46"/>
  <c r="K47"/>
  <c r="L47" s="1"/>
  <c r="K48"/>
  <c r="K49"/>
  <c r="L49" s="1"/>
  <c r="K50"/>
  <c r="K51"/>
  <c r="L51" s="1"/>
  <c r="K52"/>
  <c r="K53"/>
  <c r="L53" s="1"/>
  <c r="K54"/>
  <c r="K55"/>
  <c r="L55" s="1"/>
  <c r="K56"/>
  <c r="K57"/>
  <c r="L57" s="1"/>
  <c r="K58"/>
  <c r="K59"/>
  <c r="L59" s="1"/>
  <c r="K60"/>
  <c r="K61"/>
  <c r="L61" s="1"/>
  <c r="K62"/>
  <c r="K63"/>
  <c r="L63" s="1"/>
  <c r="K64"/>
  <c r="K65"/>
  <c r="L65" s="1"/>
  <c r="K66"/>
  <c r="K67"/>
  <c r="L67" s="1"/>
  <c r="K68"/>
  <c r="K69"/>
  <c r="L69" s="1"/>
  <c r="K70"/>
  <c r="K71"/>
  <c r="L71" s="1"/>
  <c r="K72"/>
  <c r="K73"/>
  <c r="L73" s="1"/>
  <c r="K74"/>
  <c r="K75"/>
  <c r="L75" s="1"/>
  <c r="K76"/>
  <c r="K77"/>
  <c r="L77" s="1"/>
  <c r="K78"/>
  <c r="K79"/>
  <c r="L79" s="1"/>
  <c r="K80"/>
  <c r="K81"/>
  <c r="L81" s="1"/>
  <c r="K82"/>
  <c r="K83"/>
  <c r="L83" s="1"/>
  <c r="K84"/>
  <c r="K85"/>
  <c r="L85" s="1"/>
  <c r="K86"/>
  <c r="K87"/>
  <c r="L87" s="1"/>
  <c r="K88"/>
  <c r="K89"/>
  <c r="L89" s="1"/>
  <c r="K90"/>
  <c r="K91"/>
  <c r="L91" s="1"/>
  <c r="K92"/>
  <c r="K93"/>
  <c r="L93" s="1"/>
  <c r="K94"/>
  <c r="K95"/>
  <c r="L95" s="1"/>
  <c r="K96"/>
  <c r="K97"/>
  <c r="L97" s="1"/>
  <c r="K98"/>
  <c r="K99"/>
  <c r="L99" s="1"/>
  <c r="K100"/>
  <c r="K101"/>
  <c r="L101" s="1"/>
  <c r="K102"/>
  <c r="K103"/>
  <c r="L103" s="1"/>
  <c r="K104"/>
  <c r="K105"/>
  <c r="L105" s="1"/>
  <c r="K106"/>
  <c r="K107"/>
  <c r="L107" s="1"/>
  <c r="K108"/>
  <c r="K109"/>
  <c r="L109" s="1"/>
  <c r="K110"/>
  <c r="K111"/>
  <c r="L111" s="1"/>
  <c r="K112"/>
  <c r="K113"/>
  <c r="L113" s="1"/>
  <c r="K114"/>
  <c r="K115"/>
  <c r="L115" s="1"/>
  <c r="K116"/>
  <c r="K117"/>
  <c r="L117" s="1"/>
  <c r="K118"/>
  <c r="K119"/>
  <c r="L119" s="1"/>
  <c r="K120"/>
  <c r="K121"/>
  <c r="L121" s="1"/>
  <c r="K122"/>
  <c r="K123"/>
  <c r="L123" s="1"/>
  <c r="K124"/>
  <c r="K125"/>
  <c r="L125" s="1"/>
  <c r="K126"/>
  <c r="K127"/>
  <c r="L127" s="1"/>
  <c r="K128"/>
  <c r="K129"/>
  <c r="L129" s="1"/>
  <c r="K130"/>
  <c r="K131"/>
  <c r="L131" s="1"/>
  <c r="K132"/>
  <c r="K133"/>
  <c r="L133" s="1"/>
  <c r="K134"/>
  <c r="K135"/>
  <c r="L135" s="1"/>
  <c r="K136"/>
  <c r="K137"/>
  <c r="L137" s="1"/>
  <c r="K138"/>
  <c r="K139"/>
  <c r="L139" s="1"/>
  <c r="K140"/>
  <c r="K141"/>
  <c r="L141" s="1"/>
  <c r="K142"/>
  <c r="K143"/>
  <c r="L143" s="1"/>
  <c r="K144"/>
  <c r="K145"/>
  <c r="L145" s="1"/>
  <c r="K146"/>
  <c r="K147"/>
  <c r="L147" s="1"/>
  <c r="K148"/>
  <c r="K149"/>
  <c r="L149" s="1"/>
  <c r="K150"/>
  <c r="K151"/>
  <c r="L151" s="1"/>
  <c r="K152"/>
  <c r="K153"/>
  <c r="L153" s="1"/>
  <c r="K154"/>
  <c r="K155"/>
  <c r="L155" s="1"/>
  <c r="K156"/>
  <c r="K157"/>
  <c r="L157" s="1"/>
  <c r="K158"/>
  <c r="K159"/>
  <c r="L159" s="1"/>
  <c r="K160"/>
  <c r="K161"/>
  <c r="L161" s="1"/>
  <c r="K162"/>
  <c r="K163"/>
  <c r="L163" s="1"/>
  <c r="K164"/>
  <c r="K165"/>
  <c r="L165" s="1"/>
  <c r="K166"/>
  <c r="K167"/>
  <c r="L167" s="1"/>
  <c r="K168"/>
  <c r="K169"/>
  <c r="L169" s="1"/>
  <c r="K170"/>
  <c r="K171"/>
  <c r="L171" s="1"/>
  <c r="K172"/>
  <c r="K173"/>
  <c r="L173" s="1"/>
  <c r="K174"/>
  <c r="K175"/>
  <c r="L175" s="1"/>
  <c r="K176"/>
  <c r="K177"/>
  <c r="L177" s="1"/>
  <c r="K178"/>
  <c r="K179"/>
  <c r="L179" s="1"/>
  <c r="K180"/>
  <c r="K181"/>
  <c r="L181" s="1"/>
  <c r="K182"/>
  <c r="K183"/>
  <c r="L183" s="1"/>
  <c r="K184"/>
  <c r="K185"/>
  <c r="L185" s="1"/>
  <c r="K186"/>
  <c r="K187"/>
  <c r="L187" s="1"/>
  <c r="K188"/>
  <c r="K189"/>
  <c r="L189" s="1"/>
  <c r="K190"/>
  <c r="K191"/>
  <c r="L191" s="1"/>
  <c r="K192"/>
  <c r="K193"/>
  <c r="L193" s="1"/>
  <c r="K194"/>
  <c r="K195"/>
  <c r="L195" s="1"/>
  <c r="K196"/>
  <c r="K197"/>
  <c r="L197" s="1"/>
  <c r="K198"/>
  <c r="K199"/>
  <c r="L199" s="1"/>
  <c r="K200"/>
  <c r="K201"/>
  <c r="L201" s="1"/>
  <c r="K202"/>
  <c r="K203"/>
  <c r="L203" s="1"/>
  <c r="K204"/>
  <c r="K205"/>
  <c r="L205" s="1"/>
  <c r="K206"/>
  <c r="K207"/>
  <c r="L207" s="1"/>
  <c r="K208"/>
  <c r="K209"/>
  <c r="L209" s="1"/>
  <c r="K210"/>
  <c r="K211"/>
  <c r="L211" s="1"/>
  <c r="K212"/>
  <c r="K213"/>
  <c r="L213" s="1"/>
  <c r="K214"/>
  <c r="K215"/>
  <c r="L215" s="1"/>
  <c r="K216"/>
  <c r="K217"/>
  <c r="L217" s="1"/>
  <c r="K218"/>
  <c r="K219"/>
  <c r="L219" s="1"/>
  <c r="K220"/>
  <c r="K221"/>
  <c r="L221" s="1"/>
  <c r="K222"/>
  <c r="K223"/>
  <c r="L223" s="1"/>
  <c r="K224"/>
  <c r="K225"/>
  <c r="L225" s="1"/>
  <c r="K226"/>
  <c r="K227"/>
  <c r="L227" s="1"/>
  <c r="K228"/>
  <c r="K229"/>
  <c r="L229" s="1"/>
  <c r="K230"/>
  <c r="K231"/>
  <c r="L231" s="1"/>
  <c r="K232"/>
  <c r="K233"/>
  <c r="L233" s="1"/>
  <c r="K234"/>
  <c r="K235"/>
  <c r="L235" s="1"/>
  <c r="K236"/>
  <c r="K237"/>
  <c r="L237" s="1"/>
  <c r="K238"/>
  <c r="K239"/>
  <c r="L239" s="1"/>
  <c r="K240"/>
  <c r="K241"/>
  <c r="L241" s="1"/>
  <c r="K242"/>
  <c r="K243"/>
  <c r="L243" s="1"/>
  <c r="K244"/>
  <c r="K245"/>
  <c r="L245" s="1"/>
  <c r="K246"/>
  <c r="K247"/>
  <c r="L247" s="1"/>
  <c r="K248"/>
  <c r="K249"/>
  <c r="L249" s="1"/>
  <c r="K250"/>
  <c r="K251"/>
  <c r="L251" s="1"/>
  <c r="K252"/>
  <c r="K253"/>
  <c r="L253" s="1"/>
  <c r="K254"/>
  <c r="K255"/>
  <c r="L255" s="1"/>
  <c r="K256"/>
  <c r="K257"/>
  <c r="L257" s="1"/>
  <c r="K258"/>
  <c r="K259"/>
  <c r="L259" s="1"/>
  <c r="K260"/>
  <c r="K261"/>
  <c r="L261" s="1"/>
  <c r="K262"/>
  <c r="K263"/>
  <c r="L263" s="1"/>
  <c r="K264"/>
  <c r="K265"/>
  <c r="L265" s="1"/>
  <c r="K266"/>
  <c r="K267"/>
  <c r="L267" s="1"/>
  <c r="K268"/>
  <c r="K269"/>
  <c r="L269" s="1"/>
  <c r="K270"/>
  <c r="K271"/>
  <c r="L271" s="1"/>
  <c r="K272"/>
  <c r="K273"/>
  <c r="L273" s="1"/>
  <c r="K274"/>
  <c r="K275"/>
  <c r="L275" s="1"/>
  <c r="K276"/>
  <c r="K277"/>
  <c r="L277" s="1"/>
  <c r="K278"/>
  <c r="K279"/>
  <c r="L279" s="1"/>
  <c r="K280"/>
  <c r="K281"/>
  <c r="L281" s="1"/>
  <c r="K282"/>
  <c r="K283"/>
  <c r="L283" s="1"/>
  <c r="K284"/>
  <c r="K285"/>
  <c r="L285" s="1"/>
  <c r="K286"/>
  <c r="K287"/>
  <c r="L287" s="1"/>
  <c r="K288"/>
  <c r="K289"/>
  <c r="L289" s="1"/>
  <c r="K290"/>
  <c r="K291"/>
  <c r="L291" s="1"/>
  <c r="K292"/>
  <c r="K293"/>
  <c r="L293" s="1"/>
  <c r="K294"/>
  <c r="K295"/>
  <c r="L295" s="1"/>
  <c r="K296"/>
  <c r="K297"/>
  <c r="L297" s="1"/>
  <c r="K298"/>
  <c r="K299"/>
  <c r="L299" s="1"/>
  <c r="K300"/>
  <c r="K301"/>
  <c r="L301" s="1"/>
  <c r="K302"/>
  <c r="K303"/>
  <c r="L303" s="1"/>
  <c r="K304"/>
  <c r="K305"/>
  <c r="L305" s="1"/>
  <c r="K306"/>
  <c r="K307"/>
  <c r="L307" s="1"/>
  <c r="K308"/>
  <c r="K309"/>
  <c r="L309" s="1"/>
  <c r="K310"/>
  <c r="K2"/>
  <c r="L2" s="1"/>
  <c r="H3"/>
  <c r="I3" s="1"/>
  <c r="H4"/>
  <c r="I4" s="1"/>
  <c r="H5"/>
  <c r="I5" s="1"/>
  <c r="H6"/>
  <c r="I6" s="1"/>
  <c r="H7"/>
  <c r="I7" s="1"/>
  <c r="H8"/>
  <c r="I8" s="1"/>
  <c r="H9"/>
  <c r="I9" s="1"/>
  <c r="H10"/>
  <c r="H11"/>
  <c r="I11" s="1"/>
  <c r="H12"/>
  <c r="I12" s="1"/>
  <c r="H13"/>
  <c r="I13" s="1"/>
  <c r="H14"/>
  <c r="I14" s="1"/>
  <c r="H15"/>
  <c r="I15" s="1"/>
  <c r="H16"/>
  <c r="I16" s="1"/>
  <c r="H17"/>
  <c r="I17" s="1"/>
  <c r="H18"/>
  <c r="H19"/>
  <c r="I19" s="1"/>
  <c r="H20"/>
  <c r="I20" s="1"/>
  <c r="H21"/>
  <c r="I21" s="1"/>
  <c r="H22"/>
  <c r="I22" s="1"/>
  <c r="H23"/>
  <c r="I23" s="1"/>
  <c r="H24"/>
  <c r="I24" s="1"/>
  <c r="H25"/>
  <c r="I25" s="1"/>
  <c r="H26"/>
  <c r="H27"/>
  <c r="I27" s="1"/>
  <c r="H28"/>
  <c r="I28" s="1"/>
  <c r="H29"/>
  <c r="I29" s="1"/>
  <c r="H30"/>
  <c r="I30" s="1"/>
  <c r="H31"/>
  <c r="I31" s="1"/>
  <c r="H32"/>
  <c r="I32" s="1"/>
  <c r="H33"/>
  <c r="I33" s="1"/>
  <c r="H34"/>
  <c r="H35"/>
  <c r="I35" s="1"/>
  <c r="H36"/>
  <c r="I36" s="1"/>
  <c r="H37"/>
  <c r="I37" s="1"/>
  <c r="H38"/>
  <c r="I38" s="1"/>
  <c r="H39"/>
  <c r="I39" s="1"/>
  <c r="H40"/>
  <c r="I40" s="1"/>
  <c r="H41"/>
  <c r="I41" s="1"/>
  <c r="H42"/>
  <c r="H43"/>
  <c r="I43" s="1"/>
  <c r="H44"/>
  <c r="I44" s="1"/>
  <c r="H45"/>
  <c r="I45" s="1"/>
  <c r="H46"/>
  <c r="I46" s="1"/>
  <c r="H47"/>
  <c r="I47" s="1"/>
  <c r="H48"/>
  <c r="I48" s="1"/>
  <c r="H49"/>
  <c r="I49" s="1"/>
  <c r="H50"/>
  <c r="H51"/>
  <c r="I51" s="1"/>
  <c r="H52"/>
  <c r="I52" s="1"/>
  <c r="H53"/>
  <c r="I53" s="1"/>
  <c r="H54"/>
  <c r="I54" s="1"/>
  <c r="H55"/>
  <c r="I55" s="1"/>
  <c r="H56"/>
  <c r="I56" s="1"/>
  <c r="H57"/>
  <c r="I57" s="1"/>
  <c r="H58"/>
  <c r="H59"/>
  <c r="I59" s="1"/>
  <c r="H60"/>
  <c r="I60" s="1"/>
  <c r="H61"/>
  <c r="I61" s="1"/>
  <c r="H62"/>
  <c r="I62" s="1"/>
  <c r="H63"/>
  <c r="I63" s="1"/>
  <c r="H64"/>
  <c r="I64" s="1"/>
  <c r="H65"/>
  <c r="I65" s="1"/>
  <c r="H66"/>
  <c r="H67"/>
  <c r="I67" s="1"/>
  <c r="H68"/>
  <c r="I68" s="1"/>
  <c r="H69"/>
  <c r="I69" s="1"/>
  <c r="H70"/>
  <c r="I70" s="1"/>
  <c r="H71"/>
  <c r="I71" s="1"/>
  <c r="H72"/>
  <c r="I72" s="1"/>
  <c r="H73"/>
  <c r="I73" s="1"/>
  <c r="H74"/>
  <c r="H75"/>
  <c r="I75" s="1"/>
  <c r="H76"/>
  <c r="I76" s="1"/>
  <c r="H77"/>
  <c r="I77" s="1"/>
  <c r="H78"/>
  <c r="I78" s="1"/>
  <c r="H79"/>
  <c r="I79" s="1"/>
  <c r="H80"/>
  <c r="I80" s="1"/>
  <c r="H81"/>
  <c r="I81" s="1"/>
  <c r="H82"/>
  <c r="H83"/>
  <c r="I83" s="1"/>
  <c r="H84"/>
  <c r="I84" s="1"/>
  <c r="H85"/>
  <c r="I85" s="1"/>
  <c r="H86"/>
  <c r="I86" s="1"/>
  <c r="H87"/>
  <c r="I87" s="1"/>
  <c r="H88"/>
  <c r="I88" s="1"/>
  <c r="H89"/>
  <c r="I89" s="1"/>
  <c r="H90"/>
  <c r="H91"/>
  <c r="I91" s="1"/>
  <c r="H92"/>
  <c r="I92" s="1"/>
  <c r="H93"/>
  <c r="I93" s="1"/>
  <c r="H94"/>
  <c r="I94" s="1"/>
  <c r="H95"/>
  <c r="I95" s="1"/>
  <c r="H96"/>
  <c r="I96" s="1"/>
  <c r="H97"/>
  <c r="I97" s="1"/>
  <c r="H98"/>
  <c r="H99"/>
  <c r="I99" s="1"/>
  <c r="H100"/>
  <c r="I100" s="1"/>
  <c r="H101"/>
  <c r="I101" s="1"/>
  <c r="H102"/>
  <c r="H103"/>
  <c r="I103" s="1"/>
  <c r="H104"/>
  <c r="I104" s="1"/>
  <c r="H105"/>
  <c r="I105" s="1"/>
  <c r="H106"/>
  <c r="H107"/>
  <c r="I107" s="1"/>
  <c r="H108"/>
  <c r="I108" s="1"/>
  <c r="H109"/>
  <c r="I109" s="1"/>
  <c r="H110"/>
  <c r="H111"/>
  <c r="I111" s="1"/>
  <c r="H112"/>
  <c r="I112" s="1"/>
  <c r="H113"/>
  <c r="I113" s="1"/>
  <c r="H114"/>
  <c r="H115"/>
  <c r="I115" s="1"/>
  <c r="H116"/>
  <c r="I116" s="1"/>
  <c r="H117"/>
  <c r="I117" s="1"/>
  <c r="H118"/>
  <c r="H119"/>
  <c r="I119" s="1"/>
  <c r="H120"/>
  <c r="I120" s="1"/>
  <c r="H121"/>
  <c r="I121" s="1"/>
  <c r="H122"/>
  <c r="H123"/>
  <c r="I123" s="1"/>
  <c r="H124"/>
  <c r="I124" s="1"/>
  <c r="H125"/>
  <c r="I125" s="1"/>
  <c r="H126"/>
  <c r="H127"/>
  <c r="I127" s="1"/>
  <c r="H128"/>
  <c r="I128" s="1"/>
  <c r="H129"/>
  <c r="I129" s="1"/>
  <c r="H130"/>
  <c r="H131"/>
  <c r="I131" s="1"/>
  <c r="H132"/>
  <c r="I132" s="1"/>
  <c r="H133"/>
  <c r="I133" s="1"/>
  <c r="H134"/>
  <c r="H135"/>
  <c r="I135" s="1"/>
  <c r="H136"/>
  <c r="I136" s="1"/>
  <c r="H137"/>
  <c r="I137" s="1"/>
  <c r="H138"/>
  <c r="H139"/>
  <c r="I139" s="1"/>
  <c r="H140"/>
  <c r="I140" s="1"/>
  <c r="H141"/>
  <c r="I141" s="1"/>
  <c r="H142"/>
  <c r="H143"/>
  <c r="I143" s="1"/>
  <c r="H144"/>
  <c r="I144" s="1"/>
  <c r="H145"/>
  <c r="I145" s="1"/>
  <c r="H146"/>
  <c r="H147"/>
  <c r="I147" s="1"/>
  <c r="H148"/>
  <c r="I148" s="1"/>
  <c r="H149"/>
  <c r="I149" s="1"/>
  <c r="H150"/>
  <c r="H151"/>
  <c r="I151" s="1"/>
  <c r="H152"/>
  <c r="I152" s="1"/>
  <c r="H153"/>
  <c r="I153" s="1"/>
  <c r="H154"/>
  <c r="H155"/>
  <c r="I155" s="1"/>
  <c r="H156"/>
  <c r="I156" s="1"/>
  <c r="H157"/>
  <c r="I157" s="1"/>
  <c r="H158"/>
  <c r="H159"/>
  <c r="I159" s="1"/>
  <c r="H160"/>
  <c r="I160" s="1"/>
  <c r="H161"/>
  <c r="I161" s="1"/>
  <c r="H162"/>
  <c r="H163"/>
  <c r="I163" s="1"/>
  <c r="H164"/>
  <c r="I164" s="1"/>
  <c r="H165"/>
  <c r="I165" s="1"/>
  <c r="H166"/>
  <c r="H167"/>
  <c r="I167" s="1"/>
  <c r="H168"/>
  <c r="I168" s="1"/>
  <c r="H169"/>
  <c r="I169" s="1"/>
  <c r="H170"/>
  <c r="H171"/>
  <c r="I171" s="1"/>
  <c r="H172"/>
  <c r="I172" s="1"/>
  <c r="H173"/>
  <c r="I173" s="1"/>
  <c r="H174"/>
  <c r="H175"/>
  <c r="I175" s="1"/>
  <c r="H176"/>
  <c r="I176" s="1"/>
  <c r="H177"/>
  <c r="I177" s="1"/>
  <c r="H178"/>
  <c r="H179"/>
  <c r="I179" s="1"/>
  <c r="H180"/>
  <c r="I180" s="1"/>
  <c r="H181"/>
  <c r="I181" s="1"/>
  <c r="H182"/>
  <c r="H183"/>
  <c r="I183" s="1"/>
  <c r="H184"/>
  <c r="I184" s="1"/>
  <c r="H185"/>
  <c r="I185" s="1"/>
  <c r="H186"/>
  <c r="H187"/>
  <c r="I187" s="1"/>
  <c r="H188"/>
  <c r="I188" s="1"/>
  <c r="H189"/>
  <c r="I189" s="1"/>
  <c r="H190"/>
  <c r="H191"/>
  <c r="I191" s="1"/>
  <c r="H192"/>
  <c r="I192" s="1"/>
  <c r="H193"/>
  <c r="I193" s="1"/>
  <c r="H194"/>
  <c r="H195"/>
  <c r="I195" s="1"/>
  <c r="H196"/>
  <c r="I196" s="1"/>
  <c r="H197"/>
  <c r="I197" s="1"/>
  <c r="H198"/>
  <c r="H199"/>
  <c r="I199" s="1"/>
  <c r="H200"/>
  <c r="I200" s="1"/>
  <c r="H201"/>
  <c r="I201" s="1"/>
  <c r="H202"/>
  <c r="H203"/>
  <c r="I203" s="1"/>
  <c r="H204"/>
  <c r="I204" s="1"/>
  <c r="H205"/>
  <c r="I205" s="1"/>
  <c r="H206"/>
  <c r="H207"/>
  <c r="I207" s="1"/>
  <c r="H208"/>
  <c r="I208" s="1"/>
  <c r="H209"/>
  <c r="I209" s="1"/>
  <c r="H210"/>
  <c r="H211"/>
  <c r="I211" s="1"/>
  <c r="H212"/>
  <c r="I212" s="1"/>
  <c r="H213"/>
  <c r="I213" s="1"/>
  <c r="H214"/>
  <c r="H215"/>
  <c r="I215" s="1"/>
  <c r="H216"/>
  <c r="I216" s="1"/>
  <c r="H217"/>
  <c r="I217" s="1"/>
  <c r="H218"/>
  <c r="H219"/>
  <c r="I219" s="1"/>
  <c r="H220"/>
  <c r="I220" s="1"/>
  <c r="H221"/>
  <c r="I221" s="1"/>
  <c r="H222"/>
  <c r="H223"/>
  <c r="I223" s="1"/>
  <c r="H224"/>
  <c r="I224" s="1"/>
  <c r="H225"/>
  <c r="I225" s="1"/>
  <c r="H226"/>
  <c r="H227"/>
  <c r="I227" s="1"/>
  <c r="H228"/>
  <c r="I228" s="1"/>
  <c r="H229"/>
  <c r="I229" s="1"/>
  <c r="H230"/>
  <c r="H231"/>
  <c r="I231" s="1"/>
  <c r="H232"/>
  <c r="I232" s="1"/>
  <c r="H233"/>
  <c r="I233" s="1"/>
  <c r="H234"/>
  <c r="H235"/>
  <c r="I235" s="1"/>
  <c r="H236"/>
  <c r="I236" s="1"/>
  <c r="H237"/>
  <c r="I237" s="1"/>
  <c r="H238"/>
  <c r="H239"/>
  <c r="I239" s="1"/>
  <c r="H240"/>
  <c r="I240" s="1"/>
  <c r="H241"/>
  <c r="I241" s="1"/>
  <c r="H242"/>
  <c r="H243"/>
  <c r="I243" s="1"/>
  <c r="H244"/>
  <c r="I244" s="1"/>
  <c r="H245"/>
  <c r="I245" s="1"/>
  <c r="H246"/>
  <c r="H247"/>
  <c r="I247" s="1"/>
  <c r="H248"/>
  <c r="I248" s="1"/>
  <c r="H249"/>
  <c r="I249" s="1"/>
  <c r="H250"/>
  <c r="H251"/>
  <c r="I251" s="1"/>
  <c r="H252"/>
  <c r="I252" s="1"/>
  <c r="H253"/>
  <c r="I253" s="1"/>
  <c r="H254"/>
  <c r="H255"/>
  <c r="I255" s="1"/>
  <c r="H256"/>
  <c r="I256" s="1"/>
  <c r="H257"/>
  <c r="I257" s="1"/>
  <c r="H258"/>
  <c r="H259"/>
  <c r="I259" s="1"/>
  <c r="H260"/>
  <c r="I260" s="1"/>
  <c r="H261"/>
  <c r="I261" s="1"/>
  <c r="H262"/>
  <c r="H263"/>
  <c r="I263" s="1"/>
  <c r="H264"/>
  <c r="I264" s="1"/>
  <c r="H265"/>
  <c r="I265" s="1"/>
  <c r="H266"/>
  <c r="H267"/>
  <c r="I267" s="1"/>
  <c r="H268"/>
  <c r="I268" s="1"/>
  <c r="H269"/>
  <c r="I269" s="1"/>
  <c r="H270"/>
  <c r="H271"/>
  <c r="I271" s="1"/>
  <c r="H272"/>
  <c r="I272" s="1"/>
  <c r="H273"/>
  <c r="I273" s="1"/>
  <c r="H274"/>
  <c r="H275"/>
  <c r="I275" s="1"/>
  <c r="H276"/>
  <c r="I276" s="1"/>
  <c r="H277"/>
  <c r="I277" s="1"/>
  <c r="H278"/>
  <c r="H279"/>
  <c r="I279" s="1"/>
  <c r="H280"/>
  <c r="I280" s="1"/>
  <c r="H281"/>
  <c r="I281" s="1"/>
  <c r="H282"/>
  <c r="H283"/>
  <c r="I283" s="1"/>
  <c r="H284"/>
  <c r="I284" s="1"/>
  <c r="H285"/>
  <c r="I285" s="1"/>
  <c r="H286"/>
  <c r="H287"/>
  <c r="I287" s="1"/>
  <c r="H288"/>
  <c r="I288" s="1"/>
  <c r="H289"/>
  <c r="I289" s="1"/>
  <c r="H290"/>
  <c r="H291"/>
  <c r="I291" s="1"/>
  <c r="H292"/>
  <c r="I292" s="1"/>
  <c r="H293"/>
  <c r="I293" s="1"/>
  <c r="H294"/>
  <c r="H295"/>
  <c r="I295" s="1"/>
  <c r="H296"/>
  <c r="I296" s="1"/>
  <c r="H297"/>
  <c r="I297" s="1"/>
  <c r="H298"/>
  <c r="H299"/>
  <c r="I299" s="1"/>
  <c r="H300"/>
  <c r="I300" s="1"/>
  <c r="H301"/>
  <c r="I301" s="1"/>
  <c r="H302"/>
  <c r="H303"/>
  <c r="I303" s="1"/>
  <c r="H304"/>
  <c r="I304" s="1"/>
  <c r="H305"/>
  <c r="I305" s="1"/>
  <c r="H306"/>
  <c r="H307"/>
  <c r="I307" s="1"/>
  <c r="H308"/>
  <c r="I308" s="1"/>
  <c r="H309"/>
  <c r="I309" s="1"/>
  <c r="H310"/>
  <c r="H2"/>
  <c r="I2" s="1"/>
  <c r="E3"/>
  <c r="F3" s="1"/>
  <c r="E4"/>
  <c r="E5"/>
  <c r="F5" s="1"/>
  <c r="E6"/>
  <c r="E7"/>
  <c r="F7" s="1"/>
  <c r="E8"/>
  <c r="E9"/>
  <c r="F9" s="1"/>
  <c r="E10"/>
  <c r="E11"/>
  <c r="F11" s="1"/>
  <c r="E12"/>
  <c r="E13"/>
  <c r="F13" s="1"/>
  <c r="E14"/>
  <c r="E15"/>
  <c r="F15" s="1"/>
  <c r="E16"/>
  <c r="E17"/>
  <c r="F17" s="1"/>
  <c r="E18"/>
  <c r="E19"/>
  <c r="F19" s="1"/>
  <c r="E20"/>
  <c r="E21"/>
  <c r="F21" s="1"/>
  <c r="E22"/>
  <c r="E23"/>
  <c r="F23" s="1"/>
  <c r="E24"/>
  <c r="E25"/>
  <c r="F25" s="1"/>
  <c r="E26"/>
  <c r="E27"/>
  <c r="F27" s="1"/>
  <c r="E28"/>
  <c r="E29"/>
  <c r="F29" s="1"/>
  <c r="E30"/>
  <c r="E31"/>
  <c r="F31" s="1"/>
  <c r="E32"/>
  <c r="E33"/>
  <c r="F33" s="1"/>
  <c r="E34"/>
  <c r="E35"/>
  <c r="F35" s="1"/>
  <c r="E36"/>
  <c r="E37"/>
  <c r="F37" s="1"/>
  <c r="E38"/>
  <c r="E39"/>
  <c r="F39" s="1"/>
  <c r="E40"/>
  <c r="E41"/>
  <c r="F41" s="1"/>
  <c r="E42"/>
  <c r="E43"/>
  <c r="F43" s="1"/>
  <c r="E44"/>
  <c r="E45"/>
  <c r="F45" s="1"/>
  <c r="E46"/>
  <c r="E47"/>
  <c r="F47" s="1"/>
  <c r="E48"/>
  <c r="E49"/>
  <c r="F49" s="1"/>
  <c r="E50"/>
  <c r="E51"/>
  <c r="F51" s="1"/>
  <c r="E52"/>
  <c r="E53"/>
  <c r="F53" s="1"/>
  <c r="E54"/>
  <c r="E55"/>
  <c r="F55" s="1"/>
  <c r="E56"/>
  <c r="E57"/>
  <c r="F57" s="1"/>
  <c r="E58"/>
  <c r="E59"/>
  <c r="F59" s="1"/>
  <c r="E60"/>
  <c r="E61"/>
  <c r="F61" s="1"/>
  <c r="E62"/>
  <c r="E63"/>
  <c r="F63" s="1"/>
  <c r="E64"/>
  <c r="E65"/>
  <c r="F65" s="1"/>
  <c r="E66"/>
  <c r="E67"/>
  <c r="F67" s="1"/>
  <c r="E68"/>
  <c r="E69"/>
  <c r="F69" s="1"/>
  <c r="E70"/>
  <c r="E71"/>
  <c r="F71" s="1"/>
  <c r="E72"/>
  <c r="E73"/>
  <c r="F73" s="1"/>
  <c r="E74"/>
  <c r="E75"/>
  <c r="F75" s="1"/>
  <c r="E76"/>
  <c r="E77"/>
  <c r="F77" s="1"/>
  <c r="E78"/>
  <c r="E79"/>
  <c r="F79" s="1"/>
  <c r="E80"/>
  <c r="E81"/>
  <c r="F81" s="1"/>
  <c r="E82"/>
  <c r="E83"/>
  <c r="F83" s="1"/>
  <c r="E84"/>
  <c r="E85"/>
  <c r="F85" s="1"/>
  <c r="E86"/>
  <c r="E87"/>
  <c r="F87" s="1"/>
  <c r="E88"/>
  <c r="E89"/>
  <c r="F89" s="1"/>
  <c r="E90"/>
  <c r="E91"/>
  <c r="F91" s="1"/>
  <c r="E92"/>
  <c r="E93"/>
  <c r="F93" s="1"/>
  <c r="E94"/>
  <c r="E95"/>
  <c r="F95" s="1"/>
  <c r="E96"/>
  <c r="E97"/>
  <c r="F97" s="1"/>
  <c r="E98"/>
  <c r="E99"/>
  <c r="F99" s="1"/>
  <c r="E100"/>
  <c r="E101"/>
  <c r="F101" s="1"/>
  <c r="E102"/>
  <c r="E103"/>
  <c r="F103" s="1"/>
  <c r="E104"/>
  <c r="E105"/>
  <c r="F105" s="1"/>
  <c r="E106"/>
  <c r="E107"/>
  <c r="F107" s="1"/>
  <c r="E108"/>
  <c r="E109"/>
  <c r="F109" s="1"/>
  <c r="E110"/>
  <c r="E111"/>
  <c r="F111" s="1"/>
  <c r="E112"/>
  <c r="E113"/>
  <c r="F113" s="1"/>
  <c r="E114"/>
  <c r="E115"/>
  <c r="F115" s="1"/>
  <c r="E116"/>
  <c r="E117"/>
  <c r="F117" s="1"/>
  <c r="E118"/>
  <c r="E119"/>
  <c r="F119" s="1"/>
  <c r="E120"/>
  <c r="E121"/>
  <c r="F121" s="1"/>
  <c r="E122"/>
  <c r="E123"/>
  <c r="F123" s="1"/>
  <c r="E124"/>
  <c r="E125"/>
  <c r="F125" s="1"/>
  <c r="E126"/>
  <c r="E127"/>
  <c r="F127" s="1"/>
  <c r="E128"/>
  <c r="E129"/>
  <c r="F129" s="1"/>
  <c r="E130"/>
  <c r="E131"/>
  <c r="F131" s="1"/>
  <c r="E132"/>
  <c r="E133"/>
  <c r="F133" s="1"/>
  <c r="E134"/>
  <c r="E135"/>
  <c r="F135" s="1"/>
  <c r="E136"/>
  <c r="E137"/>
  <c r="F137" s="1"/>
  <c r="E138"/>
  <c r="E139"/>
  <c r="F139" s="1"/>
  <c r="E140"/>
  <c r="E141"/>
  <c r="F141" s="1"/>
  <c r="E142"/>
  <c r="E143"/>
  <c r="F143" s="1"/>
  <c r="E144"/>
  <c r="E145"/>
  <c r="F145" s="1"/>
  <c r="E146"/>
  <c r="E147"/>
  <c r="F147" s="1"/>
  <c r="E148"/>
  <c r="E149"/>
  <c r="F149" s="1"/>
  <c r="E150"/>
  <c r="E151"/>
  <c r="F151" s="1"/>
  <c r="E152"/>
  <c r="E153"/>
  <c r="F153" s="1"/>
  <c r="E154"/>
  <c r="E155"/>
  <c r="F155" s="1"/>
  <c r="E156"/>
  <c r="E157"/>
  <c r="F157" s="1"/>
  <c r="E158"/>
  <c r="E159"/>
  <c r="F159" s="1"/>
  <c r="E160"/>
  <c r="E161"/>
  <c r="F161" s="1"/>
  <c r="E162"/>
  <c r="E163"/>
  <c r="F163" s="1"/>
  <c r="E164"/>
  <c r="E165"/>
  <c r="F165" s="1"/>
  <c r="E166"/>
  <c r="E167"/>
  <c r="F167" s="1"/>
  <c r="E168"/>
  <c r="E169"/>
  <c r="F169" s="1"/>
  <c r="E170"/>
  <c r="E171"/>
  <c r="F171" s="1"/>
  <c r="E172"/>
  <c r="E173"/>
  <c r="F173" s="1"/>
  <c r="E174"/>
  <c r="E175"/>
  <c r="F175" s="1"/>
  <c r="E176"/>
  <c r="E177"/>
  <c r="F177" s="1"/>
  <c r="E178"/>
  <c r="E179"/>
  <c r="F179" s="1"/>
  <c r="E180"/>
  <c r="E181"/>
  <c r="F181" s="1"/>
  <c r="E182"/>
  <c r="E183"/>
  <c r="F183" s="1"/>
  <c r="E184"/>
  <c r="E185"/>
  <c r="F185" s="1"/>
  <c r="E186"/>
  <c r="E187"/>
  <c r="F187" s="1"/>
  <c r="E188"/>
  <c r="E189"/>
  <c r="F189" s="1"/>
  <c r="E190"/>
  <c r="E191"/>
  <c r="F191" s="1"/>
  <c r="E192"/>
  <c r="E193"/>
  <c r="F193" s="1"/>
  <c r="E194"/>
  <c r="E195"/>
  <c r="F195" s="1"/>
  <c r="E196"/>
  <c r="E197"/>
  <c r="F197" s="1"/>
  <c r="E198"/>
  <c r="E199"/>
  <c r="F199" s="1"/>
  <c r="E200"/>
  <c r="E201"/>
  <c r="F201" s="1"/>
  <c r="E202"/>
  <c r="E203"/>
  <c r="F203" s="1"/>
  <c r="E204"/>
  <c r="E205"/>
  <c r="F205" s="1"/>
  <c r="E206"/>
  <c r="E207"/>
  <c r="F207" s="1"/>
  <c r="E208"/>
  <c r="E209"/>
  <c r="F209" s="1"/>
  <c r="E210"/>
  <c r="E211"/>
  <c r="F211" s="1"/>
  <c r="E212"/>
  <c r="E213"/>
  <c r="F213" s="1"/>
  <c r="E214"/>
  <c r="E215"/>
  <c r="F215" s="1"/>
  <c r="E216"/>
  <c r="E217"/>
  <c r="F217" s="1"/>
  <c r="E218"/>
  <c r="E219"/>
  <c r="F219" s="1"/>
  <c r="E220"/>
  <c r="E221"/>
  <c r="F221" s="1"/>
  <c r="E222"/>
  <c r="E223"/>
  <c r="F223" s="1"/>
  <c r="E224"/>
  <c r="E225"/>
  <c r="F225" s="1"/>
  <c r="E226"/>
  <c r="E227"/>
  <c r="F227" s="1"/>
  <c r="E228"/>
  <c r="E229"/>
  <c r="F229" s="1"/>
  <c r="E230"/>
  <c r="E231"/>
  <c r="F231" s="1"/>
  <c r="E232"/>
  <c r="E233"/>
  <c r="F233" s="1"/>
  <c r="E234"/>
  <c r="E235"/>
  <c r="F235" s="1"/>
  <c r="E236"/>
  <c r="E237"/>
  <c r="F237" s="1"/>
  <c r="E238"/>
  <c r="E239"/>
  <c r="F239" s="1"/>
  <c r="E240"/>
  <c r="E241"/>
  <c r="F241" s="1"/>
  <c r="E242"/>
  <c r="E243"/>
  <c r="F243" s="1"/>
  <c r="E244"/>
  <c r="E245"/>
  <c r="F245" s="1"/>
  <c r="E246"/>
  <c r="E247"/>
  <c r="F247" s="1"/>
  <c r="E248"/>
  <c r="E249"/>
  <c r="F249" s="1"/>
  <c r="E250"/>
  <c r="E251"/>
  <c r="F251" s="1"/>
  <c r="E252"/>
  <c r="E253"/>
  <c r="F253" s="1"/>
  <c r="E254"/>
  <c r="E255"/>
  <c r="F255" s="1"/>
  <c r="E256"/>
  <c r="E257"/>
  <c r="F257" s="1"/>
  <c r="E258"/>
  <c r="E259"/>
  <c r="F259" s="1"/>
  <c r="E260"/>
  <c r="E261"/>
  <c r="F261" s="1"/>
  <c r="E262"/>
  <c r="E263"/>
  <c r="F263" s="1"/>
  <c r="E264"/>
  <c r="E265"/>
  <c r="F265" s="1"/>
  <c r="E266"/>
  <c r="E267"/>
  <c r="F267" s="1"/>
  <c r="E268"/>
  <c r="E269"/>
  <c r="F269" s="1"/>
  <c r="E270"/>
  <c r="E271"/>
  <c r="F271" s="1"/>
  <c r="E272"/>
  <c r="E273"/>
  <c r="F273" s="1"/>
  <c r="E274"/>
  <c r="E275"/>
  <c r="F275" s="1"/>
  <c r="E276"/>
  <c r="E277"/>
  <c r="F277" s="1"/>
  <c r="E278"/>
  <c r="E279"/>
  <c r="F279" s="1"/>
  <c r="E280"/>
  <c r="E281"/>
  <c r="F281" s="1"/>
  <c r="E282"/>
  <c r="E283"/>
  <c r="F283" s="1"/>
  <c r="E284"/>
  <c r="E285"/>
  <c r="F285" s="1"/>
  <c r="E286"/>
  <c r="E287"/>
  <c r="F287" s="1"/>
  <c r="E288"/>
  <c r="E289"/>
  <c r="F289" s="1"/>
  <c r="E290"/>
  <c r="E291"/>
  <c r="F291" s="1"/>
  <c r="E292"/>
  <c r="E293"/>
  <c r="F293" s="1"/>
  <c r="E294"/>
  <c r="E295"/>
  <c r="F295" s="1"/>
  <c r="E296"/>
  <c r="E297"/>
  <c r="F297" s="1"/>
  <c r="E298"/>
  <c r="E299"/>
  <c r="F299" s="1"/>
  <c r="E300"/>
  <c r="E301"/>
  <c r="F301" s="1"/>
  <c r="E302"/>
  <c r="E303"/>
  <c r="F303" s="1"/>
  <c r="E304"/>
  <c r="E305"/>
  <c r="F305" s="1"/>
  <c r="E306"/>
  <c r="E307"/>
  <c r="F307" s="1"/>
  <c r="E308"/>
  <c r="E309"/>
  <c r="F309" s="1"/>
  <c r="E310"/>
  <c r="E2"/>
  <c r="F2" s="1"/>
  <c r="Q3" i="9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O217" s="1"/>
  <c r="N218"/>
  <c r="N219"/>
  <c r="O219" s="1"/>
  <c r="N220"/>
  <c r="N221"/>
  <c r="O221" s="1"/>
  <c r="N222"/>
  <c r="N223"/>
  <c r="O223" s="1"/>
  <c r="N224"/>
  <c r="N225"/>
  <c r="O225" s="1"/>
  <c r="N226"/>
  <c r="N227"/>
  <c r="N228"/>
  <c r="N229"/>
  <c r="N230"/>
  <c r="N231"/>
  <c r="N232"/>
  <c r="N233"/>
  <c r="N234"/>
  <c r="N235"/>
  <c r="O235" s="1"/>
  <c r="N236"/>
  <c r="N237"/>
  <c r="O237" s="1"/>
  <c r="N238"/>
  <c r="N239"/>
  <c r="O239" s="1"/>
  <c r="N240"/>
  <c r="N241"/>
  <c r="O241" s="1"/>
  <c r="N242"/>
  <c r="N243"/>
  <c r="N244"/>
  <c r="N245"/>
  <c r="N246"/>
  <c r="N247"/>
  <c r="N248"/>
  <c r="N249"/>
  <c r="N250"/>
  <c r="N251"/>
  <c r="O251" s="1"/>
  <c r="N252"/>
  <c r="N253"/>
  <c r="O253" s="1"/>
  <c r="N254"/>
  <c r="N255"/>
  <c r="O255" s="1"/>
  <c r="N256"/>
  <c r="N257"/>
  <c r="O257" s="1"/>
  <c r="N258"/>
  <c r="N259"/>
  <c r="N260"/>
  <c r="N261"/>
  <c r="N262"/>
  <c r="N263"/>
  <c r="N264"/>
  <c r="N265"/>
  <c r="N266"/>
  <c r="N267"/>
  <c r="O267" s="1"/>
  <c r="N268"/>
  <c r="N269"/>
  <c r="O269" s="1"/>
  <c r="N270"/>
  <c r="N271"/>
  <c r="O271" s="1"/>
  <c r="N272"/>
  <c r="N273"/>
  <c r="O273" s="1"/>
  <c r="N274"/>
  <c r="N275"/>
  <c r="N276"/>
  <c r="N277"/>
  <c r="N278"/>
  <c r="N279"/>
  <c r="N280"/>
  <c r="N281"/>
  <c r="N282"/>
  <c r="N283"/>
  <c r="O283" s="1"/>
  <c r="N284"/>
  <c r="N285"/>
  <c r="O285" s="1"/>
  <c r="N286"/>
  <c r="N287"/>
  <c r="O287" s="1"/>
  <c r="N288"/>
  <c r="N289"/>
  <c r="O289" s="1"/>
  <c r="N290"/>
  <c r="N291"/>
  <c r="N292"/>
  <c r="N293"/>
  <c r="N294"/>
  <c r="N295"/>
  <c r="N296"/>
  <c r="N297"/>
  <c r="N298"/>
  <c r="N299"/>
  <c r="O299" s="1"/>
  <c r="N300"/>
  <c r="N301"/>
  <c r="O301" s="1"/>
  <c r="N302"/>
  <c r="N2"/>
  <c r="O2" s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2"/>
  <c r="L2" s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2"/>
  <c r="Q3" i="8"/>
  <c r="R3" s="1"/>
  <c r="Q4"/>
  <c r="Q5"/>
  <c r="R5" s="1"/>
  <c r="Q6"/>
  <c r="Q7"/>
  <c r="R7" s="1"/>
  <c r="Q8"/>
  <c r="Q9"/>
  <c r="R9" s="1"/>
  <c r="Q10"/>
  <c r="Q11"/>
  <c r="R11" s="1"/>
  <c r="Q12"/>
  <c r="Q13"/>
  <c r="R13" s="1"/>
  <c r="Q14"/>
  <c r="Q15"/>
  <c r="R15" s="1"/>
  <c r="Q16"/>
  <c r="Q17"/>
  <c r="R17" s="1"/>
  <c r="Q18"/>
  <c r="Q19"/>
  <c r="R19" s="1"/>
  <c r="Q20"/>
  <c r="Q21"/>
  <c r="R21" s="1"/>
  <c r="Q22"/>
  <c r="Q23"/>
  <c r="R23" s="1"/>
  <c r="Q24"/>
  <c r="Q25"/>
  <c r="R25" s="1"/>
  <c r="Q26"/>
  <c r="Q27"/>
  <c r="R27" s="1"/>
  <c r="Q28"/>
  <c r="Q29"/>
  <c r="R29" s="1"/>
  <c r="Q30"/>
  <c r="Q31"/>
  <c r="R31" s="1"/>
  <c r="Q32"/>
  <c r="Q33"/>
  <c r="R33" s="1"/>
  <c r="Q34"/>
  <c r="Q35"/>
  <c r="R35" s="1"/>
  <c r="Q36"/>
  <c r="Q37"/>
  <c r="R37" s="1"/>
  <c r="Q38"/>
  <c r="Q39"/>
  <c r="R39" s="1"/>
  <c r="Q40"/>
  <c r="Q41"/>
  <c r="R41" s="1"/>
  <c r="Q42"/>
  <c r="Q43"/>
  <c r="R43" s="1"/>
  <c r="Q44"/>
  <c r="Q45"/>
  <c r="R45" s="1"/>
  <c r="Q46"/>
  <c r="Q47"/>
  <c r="R47" s="1"/>
  <c r="Q48"/>
  <c r="Q49"/>
  <c r="R49" s="1"/>
  <c r="Q50"/>
  <c r="Q51"/>
  <c r="R51" s="1"/>
  <c r="Q52"/>
  <c r="Q53"/>
  <c r="R53" s="1"/>
  <c r="Q54"/>
  <c r="Q55"/>
  <c r="R55" s="1"/>
  <c r="Q56"/>
  <c r="Q57"/>
  <c r="R57" s="1"/>
  <c r="Q58"/>
  <c r="Q59"/>
  <c r="R59" s="1"/>
  <c r="Q60"/>
  <c r="Q61"/>
  <c r="R61" s="1"/>
  <c r="Q62"/>
  <c r="Q63"/>
  <c r="R63" s="1"/>
  <c r="Q64"/>
  <c r="Q65"/>
  <c r="R65" s="1"/>
  <c r="Q66"/>
  <c r="Q67"/>
  <c r="R67" s="1"/>
  <c r="Q68"/>
  <c r="Q69"/>
  <c r="R69" s="1"/>
  <c r="Q70"/>
  <c r="Q71"/>
  <c r="R71" s="1"/>
  <c r="Q72"/>
  <c r="Q73"/>
  <c r="R73" s="1"/>
  <c r="Q74"/>
  <c r="Q75"/>
  <c r="R75" s="1"/>
  <c r="Q76"/>
  <c r="Q77"/>
  <c r="R77" s="1"/>
  <c r="Q78"/>
  <c r="Q79"/>
  <c r="R79" s="1"/>
  <c r="Q80"/>
  <c r="Q81"/>
  <c r="R81" s="1"/>
  <c r="Q82"/>
  <c r="Q83"/>
  <c r="R83" s="1"/>
  <c r="Q84"/>
  <c r="Q85"/>
  <c r="R85" s="1"/>
  <c r="Q86"/>
  <c r="Q87"/>
  <c r="R87" s="1"/>
  <c r="Q88"/>
  <c r="Q89"/>
  <c r="R89" s="1"/>
  <c r="Q90"/>
  <c r="Q91"/>
  <c r="R91" s="1"/>
  <c r="Q92"/>
  <c r="Q93"/>
  <c r="R93" s="1"/>
  <c r="Q94"/>
  <c r="Q95"/>
  <c r="R95" s="1"/>
  <c r="Q96"/>
  <c r="Q97"/>
  <c r="R97" s="1"/>
  <c r="Q98"/>
  <c r="Q99"/>
  <c r="R99" s="1"/>
  <c r="Q100"/>
  <c r="Q101"/>
  <c r="R101" s="1"/>
  <c r="Q102"/>
  <c r="Q103"/>
  <c r="R103" s="1"/>
  <c r="Q104"/>
  <c r="Q105"/>
  <c r="R105" s="1"/>
  <c r="Q106"/>
  <c r="Q107"/>
  <c r="R107" s="1"/>
  <c r="Q108"/>
  <c r="Q109"/>
  <c r="R109" s="1"/>
  <c r="Q110"/>
  <c r="Q111"/>
  <c r="R111" s="1"/>
  <c r="Q112"/>
  <c r="Q113"/>
  <c r="R113" s="1"/>
  <c r="Q114"/>
  <c r="Q115"/>
  <c r="R115" s="1"/>
  <c r="Q116"/>
  <c r="Q117"/>
  <c r="R117" s="1"/>
  <c r="Q118"/>
  <c r="Q119"/>
  <c r="R119" s="1"/>
  <c r="Q120"/>
  <c r="Q121"/>
  <c r="R121" s="1"/>
  <c r="Q122"/>
  <c r="Q123"/>
  <c r="R123" s="1"/>
  <c r="Q124"/>
  <c r="Q125"/>
  <c r="R125" s="1"/>
  <c r="Q126"/>
  <c r="Q127"/>
  <c r="R127" s="1"/>
  <c r="Q128"/>
  <c r="Q129"/>
  <c r="R129" s="1"/>
  <c r="Q130"/>
  <c r="Q131"/>
  <c r="R131" s="1"/>
  <c r="Q132"/>
  <c r="Q133"/>
  <c r="R133" s="1"/>
  <c r="Q134"/>
  <c r="Q135"/>
  <c r="R135" s="1"/>
  <c r="Q136"/>
  <c r="Q137"/>
  <c r="R137" s="1"/>
  <c r="Q138"/>
  <c r="Q139"/>
  <c r="R139" s="1"/>
  <c r="Q140"/>
  <c r="Q141"/>
  <c r="R141" s="1"/>
  <c r="Q142"/>
  <c r="Q143"/>
  <c r="R143" s="1"/>
  <c r="Q144"/>
  <c r="Q145"/>
  <c r="R145" s="1"/>
  <c r="Q146"/>
  <c r="Q147"/>
  <c r="R147" s="1"/>
  <c r="Q148"/>
  <c r="Q149"/>
  <c r="R149" s="1"/>
  <c r="Q150"/>
  <c r="Q151"/>
  <c r="R151" s="1"/>
  <c r="Q152"/>
  <c r="Q153"/>
  <c r="R153" s="1"/>
  <c r="Q154"/>
  <c r="Q155"/>
  <c r="R155" s="1"/>
  <c r="Q156"/>
  <c r="Q157"/>
  <c r="R157" s="1"/>
  <c r="Q158"/>
  <c r="Q159"/>
  <c r="R159" s="1"/>
  <c r="Q160"/>
  <c r="Q161"/>
  <c r="R161" s="1"/>
  <c r="Q162"/>
  <c r="Q163"/>
  <c r="R163" s="1"/>
  <c r="Q164"/>
  <c r="Q165"/>
  <c r="R165" s="1"/>
  <c r="Q166"/>
  <c r="Q167"/>
  <c r="R167" s="1"/>
  <c r="Q168"/>
  <c r="Q169"/>
  <c r="R169" s="1"/>
  <c r="Q170"/>
  <c r="Q171"/>
  <c r="R171" s="1"/>
  <c r="Q172"/>
  <c r="Q173"/>
  <c r="R173" s="1"/>
  <c r="Q174"/>
  <c r="Q175"/>
  <c r="R175" s="1"/>
  <c r="Q176"/>
  <c r="Q177"/>
  <c r="R177" s="1"/>
  <c r="Q178"/>
  <c r="Q179"/>
  <c r="R179" s="1"/>
  <c r="Q180"/>
  <c r="Q181"/>
  <c r="R181" s="1"/>
  <c r="Q182"/>
  <c r="Q183"/>
  <c r="R183" s="1"/>
  <c r="Q184"/>
  <c r="Q185"/>
  <c r="R185" s="1"/>
  <c r="Q186"/>
  <c r="Q187"/>
  <c r="R187" s="1"/>
  <c r="Q188"/>
  <c r="Q189"/>
  <c r="R189" s="1"/>
  <c r="Q190"/>
  <c r="Q191"/>
  <c r="R191" s="1"/>
  <c r="Q192"/>
  <c r="Q193"/>
  <c r="R193" s="1"/>
  <c r="Q194"/>
  <c r="Q195"/>
  <c r="R195" s="1"/>
  <c r="Q196"/>
  <c r="Q197"/>
  <c r="R197" s="1"/>
  <c r="Q198"/>
  <c r="Q199"/>
  <c r="R199" s="1"/>
  <c r="Q200"/>
  <c r="Q201"/>
  <c r="R201" s="1"/>
  <c r="Q202"/>
  <c r="Q203"/>
  <c r="R203" s="1"/>
  <c r="Q204"/>
  <c r="Q205"/>
  <c r="R205" s="1"/>
  <c r="Q206"/>
  <c r="Q207"/>
  <c r="R207" s="1"/>
  <c r="Q208"/>
  <c r="Q209"/>
  <c r="R209" s="1"/>
  <c r="Q210"/>
  <c r="Q211"/>
  <c r="R211" s="1"/>
  <c r="Q212"/>
  <c r="Q213"/>
  <c r="R213" s="1"/>
  <c r="Q214"/>
  <c r="Q215"/>
  <c r="R215" s="1"/>
  <c r="Q216"/>
  <c r="Q217"/>
  <c r="R217" s="1"/>
  <c r="Q218"/>
  <c r="Q219"/>
  <c r="R219" s="1"/>
  <c r="Q220"/>
  <c r="Q221"/>
  <c r="R221" s="1"/>
  <c r="Q222"/>
  <c r="Q223"/>
  <c r="R223" s="1"/>
  <c r="Q224"/>
  <c r="Q225"/>
  <c r="R225" s="1"/>
  <c r="Q226"/>
  <c r="Q227"/>
  <c r="R227" s="1"/>
  <c r="Q228"/>
  <c r="Q229"/>
  <c r="R229" s="1"/>
  <c r="Q230"/>
  <c r="Q231"/>
  <c r="R231" s="1"/>
  <c r="Q232"/>
  <c r="Q233"/>
  <c r="R233" s="1"/>
  <c r="Q234"/>
  <c r="Q235"/>
  <c r="R235" s="1"/>
  <c r="Q236"/>
  <c r="Q237"/>
  <c r="R237" s="1"/>
  <c r="Q238"/>
  <c r="Q239"/>
  <c r="R239" s="1"/>
  <c r="Q240"/>
  <c r="Q241"/>
  <c r="R241" s="1"/>
  <c r="Q242"/>
  <c r="Q243"/>
  <c r="R243" s="1"/>
  <c r="Q244"/>
  <c r="Q245"/>
  <c r="R245" s="1"/>
  <c r="Q246"/>
  <c r="Q247"/>
  <c r="R247" s="1"/>
  <c r="Q248"/>
  <c r="Q249"/>
  <c r="R249" s="1"/>
  <c r="Q250"/>
  <c r="Q251"/>
  <c r="R251" s="1"/>
  <c r="Q252"/>
  <c r="Q253"/>
  <c r="R253" s="1"/>
  <c r="Q254"/>
  <c r="Q255"/>
  <c r="R255" s="1"/>
  <c r="Q256"/>
  <c r="Q257"/>
  <c r="R257" s="1"/>
  <c r="Q258"/>
  <c r="Q259"/>
  <c r="R259" s="1"/>
  <c r="Q260"/>
  <c r="Q261"/>
  <c r="R261" s="1"/>
  <c r="Q262"/>
  <c r="Q263"/>
  <c r="R263" s="1"/>
  <c r="Q264"/>
  <c r="Q265"/>
  <c r="R265" s="1"/>
  <c r="Q266"/>
  <c r="Q267"/>
  <c r="R267" s="1"/>
  <c r="Q268"/>
  <c r="Q269"/>
  <c r="R269" s="1"/>
  <c r="Q270"/>
  <c r="Q271"/>
  <c r="R271" s="1"/>
  <c r="Q272"/>
  <c r="Q273"/>
  <c r="R273" s="1"/>
  <c r="Q274"/>
  <c r="Q275"/>
  <c r="R275" s="1"/>
  <c r="Q276"/>
  <c r="Q277"/>
  <c r="R277" s="1"/>
  <c r="Q278"/>
  <c r="Q279"/>
  <c r="R279" s="1"/>
  <c r="Q280"/>
  <c r="Q281"/>
  <c r="R281" s="1"/>
  <c r="Q282"/>
  <c r="Q283"/>
  <c r="R283" s="1"/>
  <c r="Q284"/>
  <c r="Q285"/>
  <c r="R285" s="1"/>
  <c r="Q286"/>
  <c r="Q287"/>
  <c r="R287" s="1"/>
  <c r="Q288"/>
  <c r="Q289"/>
  <c r="R289" s="1"/>
  <c r="Q290"/>
  <c r="Q291"/>
  <c r="R291" s="1"/>
  <c r="Q292"/>
  <c r="Q293"/>
  <c r="R293" s="1"/>
  <c r="Q294"/>
  <c r="Q295"/>
  <c r="R295" s="1"/>
  <c r="Q296"/>
  <c r="Q297"/>
  <c r="R297" s="1"/>
  <c r="Q298"/>
  <c r="Q299"/>
  <c r="R299" s="1"/>
  <c r="Q300"/>
  <c r="Q301"/>
  <c r="R301" s="1"/>
  <c r="Q302"/>
  <c r="Q2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2"/>
  <c r="H3"/>
  <c r="H4"/>
  <c r="I4" s="1"/>
  <c r="H5"/>
  <c r="H6"/>
  <c r="I6" s="1"/>
  <c r="H7"/>
  <c r="H8"/>
  <c r="I8" s="1"/>
  <c r="H9"/>
  <c r="H10"/>
  <c r="I10" s="1"/>
  <c r="H11"/>
  <c r="H12"/>
  <c r="I12" s="1"/>
  <c r="H13"/>
  <c r="H14"/>
  <c r="I14" s="1"/>
  <c r="H15"/>
  <c r="H16"/>
  <c r="I16" s="1"/>
  <c r="H17"/>
  <c r="H18"/>
  <c r="I18" s="1"/>
  <c r="H19"/>
  <c r="H20"/>
  <c r="I20" s="1"/>
  <c r="H21"/>
  <c r="H22"/>
  <c r="I22" s="1"/>
  <c r="H23"/>
  <c r="H24"/>
  <c r="I24" s="1"/>
  <c r="H25"/>
  <c r="H26"/>
  <c r="I26" s="1"/>
  <c r="H27"/>
  <c r="H28"/>
  <c r="I28" s="1"/>
  <c r="H29"/>
  <c r="H30"/>
  <c r="I30" s="1"/>
  <c r="H31"/>
  <c r="H32"/>
  <c r="I32" s="1"/>
  <c r="H33"/>
  <c r="H34"/>
  <c r="I34" s="1"/>
  <c r="H35"/>
  <c r="H36"/>
  <c r="I36" s="1"/>
  <c r="H37"/>
  <c r="H38"/>
  <c r="I38" s="1"/>
  <c r="H39"/>
  <c r="H40"/>
  <c r="I40" s="1"/>
  <c r="H41"/>
  <c r="H42"/>
  <c r="I42" s="1"/>
  <c r="H43"/>
  <c r="H44"/>
  <c r="I44" s="1"/>
  <c r="H45"/>
  <c r="H46"/>
  <c r="I46" s="1"/>
  <c r="H47"/>
  <c r="H48"/>
  <c r="I48" s="1"/>
  <c r="H49"/>
  <c r="H50"/>
  <c r="I50" s="1"/>
  <c r="H51"/>
  <c r="H52"/>
  <c r="I52" s="1"/>
  <c r="H53"/>
  <c r="H54"/>
  <c r="I54" s="1"/>
  <c r="H55"/>
  <c r="H56"/>
  <c r="I56" s="1"/>
  <c r="H57"/>
  <c r="H58"/>
  <c r="I58" s="1"/>
  <c r="H59"/>
  <c r="H60"/>
  <c r="I60" s="1"/>
  <c r="H61"/>
  <c r="H62"/>
  <c r="I62" s="1"/>
  <c r="H63"/>
  <c r="H64"/>
  <c r="I64" s="1"/>
  <c r="H65"/>
  <c r="H66"/>
  <c r="I66" s="1"/>
  <c r="H67"/>
  <c r="H68"/>
  <c r="I68" s="1"/>
  <c r="H69"/>
  <c r="H70"/>
  <c r="I70" s="1"/>
  <c r="H71"/>
  <c r="H72"/>
  <c r="I72" s="1"/>
  <c r="H73"/>
  <c r="H74"/>
  <c r="I74" s="1"/>
  <c r="H75"/>
  <c r="H76"/>
  <c r="I76" s="1"/>
  <c r="H77"/>
  <c r="H78"/>
  <c r="I78" s="1"/>
  <c r="H79"/>
  <c r="H80"/>
  <c r="I80" s="1"/>
  <c r="H81"/>
  <c r="H82"/>
  <c r="I82" s="1"/>
  <c r="H83"/>
  <c r="H84"/>
  <c r="I84" s="1"/>
  <c r="H85"/>
  <c r="H86"/>
  <c r="I86" s="1"/>
  <c r="H87"/>
  <c r="H88"/>
  <c r="I88" s="1"/>
  <c r="H89"/>
  <c r="H90"/>
  <c r="I90" s="1"/>
  <c r="H91"/>
  <c r="H92"/>
  <c r="I92" s="1"/>
  <c r="H93"/>
  <c r="H94"/>
  <c r="I94" s="1"/>
  <c r="H95"/>
  <c r="H96"/>
  <c r="I96" s="1"/>
  <c r="H97"/>
  <c r="H98"/>
  <c r="I98" s="1"/>
  <c r="H99"/>
  <c r="H100"/>
  <c r="I100" s="1"/>
  <c r="H101"/>
  <c r="H102"/>
  <c r="I102" s="1"/>
  <c r="H103"/>
  <c r="H104"/>
  <c r="I104" s="1"/>
  <c r="H105"/>
  <c r="H106"/>
  <c r="I106" s="1"/>
  <c r="H107"/>
  <c r="H108"/>
  <c r="I108" s="1"/>
  <c r="H109"/>
  <c r="H110"/>
  <c r="I110" s="1"/>
  <c r="H111"/>
  <c r="H112"/>
  <c r="I112" s="1"/>
  <c r="H113"/>
  <c r="H114"/>
  <c r="I114" s="1"/>
  <c r="H115"/>
  <c r="H116"/>
  <c r="I116" s="1"/>
  <c r="H117"/>
  <c r="H118"/>
  <c r="I118" s="1"/>
  <c r="H119"/>
  <c r="H120"/>
  <c r="I120" s="1"/>
  <c r="H121"/>
  <c r="H122"/>
  <c r="I122" s="1"/>
  <c r="H123"/>
  <c r="H124"/>
  <c r="I124" s="1"/>
  <c r="H125"/>
  <c r="H126"/>
  <c r="I126" s="1"/>
  <c r="H127"/>
  <c r="H128"/>
  <c r="I128" s="1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2"/>
  <c r="E3"/>
  <c r="E4"/>
  <c r="E5"/>
  <c r="F5" s="1"/>
  <c r="E6"/>
  <c r="E7"/>
  <c r="E8"/>
  <c r="E9"/>
  <c r="F9" s="1"/>
  <c r="E10"/>
  <c r="E11"/>
  <c r="E12"/>
  <c r="E13"/>
  <c r="F13" s="1"/>
  <c r="E14"/>
  <c r="E15"/>
  <c r="E16"/>
  <c r="E17"/>
  <c r="F17" s="1"/>
  <c r="E18"/>
  <c r="E19"/>
  <c r="E20"/>
  <c r="E21"/>
  <c r="F21" s="1"/>
  <c r="E22"/>
  <c r="E23"/>
  <c r="E24"/>
  <c r="E25"/>
  <c r="F25" s="1"/>
  <c r="E26"/>
  <c r="E27"/>
  <c r="E28"/>
  <c r="E29"/>
  <c r="F29" s="1"/>
  <c r="E30"/>
  <c r="E31"/>
  <c r="E32"/>
  <c r="E33"/>
  <c r="F33" s="1"/>
  <c r="E34"/>
  <c r="E35"/>
  <c r="E36"/>
  <c r="E37"/>
  <c r="F37" s="1"/>
  <c r="E38"/>
  <c r="E39"/>
  <c r="E40"/>
  <c r="E41"/>
  <c r="F41" s="1"/>
  <c r="E42"/>
  <c r="E43"/>
  <c r="E44"/>
  <c r="E45"/>
  <c r="F45" s="1"/>
  <c r="E46"/>
  <c r="E47"/>
  <c r="E48"/>
  <c r="E49"/>
  <c r="F49" s="1"/>
  <c r="E50"/>
  <c r="E51"/>
  <c r="E52"/>
  <c r="E53"/>
  <c r="F53" s="1"/>
  <c r="E54"/>
  <c r="E55"/>
  <c r="E56"/>
  <c r="E57"/>
  <c r="F57" s="1"/>
  <c r="E58"/>
  <c r="E59"/>
  <c r="E60"/>
  <c r="E61"/>
  <c r="F61" s="1"/>
  <c r="E62"/>
  <c r="E63"/>
  <c r="E64"/>
  <c r="E65"/>
  <c r="F65" s="1"/>
  <c r="E66"/>
  <c r="E67"/>
  <c r="E68"/>
  <c r="E69"/>
  <c r="F69" s="1"/>
  <c r="E70"/>
  <c r="E71"/>
  <c r="E72"/>
  <c r="E73"/>
  <c r="F73" s="1"/>
  <c r="E74"/>
  <c r="E75"/>
  <c r="E76"/>
  <c r="E77"/>
  <c r="F77" s="1"/>
  <c r="E78"/>
  <c r="E79"/>
  <c r="E80"/>
  <c r="E81"/>
  <c r="F81" s="1"/>
  <c r="E82"/>
  <c r="E83"/>
  <c r="E84"/>
  <c r="E85"/>
  <c r="F85" s="1"/>
  <c r="E86"/>
  <c r="E87"/>
  <c r="E88"/>
  <c r="E89"/>
  <c r="F89" s="1"/>
  <c r="E90"/>
  <c r="E91"/>
  <c r="E92"/>
  <c r="E93"/>
  <c r="F93" s="1"/>
  <c r="E94"/>
  <c r="E95"/>
  <c r="E96"/>
  <c r="E97"/>
  <c r="F97" s="1"/>
  <c r="E98"/>
  <c r="E99"/>
  <c r="E100"/>
  <c r="E101"/>
  <c r="F101" s="1"/>
  <c r="E102"/>
  <c r="E103"/>
  <c r="E104"/>
  <c r="E105"/>
  <c r="F105" s="1"/>
  <c r="E106"/>
  <c r="E107"/>
  <c r="E108"/>
  <c r="E109"/>
  <c r="F109" s="1"/>
  <c r="E110"/>
  <c r="E111"/>
  <c r="E112"/>
  <c r="E113"/>
  <c r="F113" s="1"/>
  <c r="E114"/>
  <c r="E115"/>
  <c r="E116"/>
  <c r="E117"/>
  <c r="F117" s="1"/>
  <c r="E118"/>
  <c r="E119"/>
  <c r="E120"/>
  <c r="E121"/>
  <c r="F121" s="1"/>
  <c r="E122"/>
  <c r="E123"/>
  <c r="E124"/>
  <c r="E125"/>
  <c r="F125" s="1"/>
  <c r="E126"/>
  <c r="E127"/>
  <c r="E128"/>
  <c r="E129"/>
  <c r="F129" s="1"/>
  <c r="E130"/>
  <c r="E131"/>
  <c r="E132"/>
  <c r="E133"/>
  <c r="F133" s="1"/>
  <c r="E134"/>
  <c r="E135"/>
  <c r="E136"/>
  <c r="E137"/>
  <c r="F137" s="1"/>
  <c r="E138"/>
  <c r="E139"/>
  <c r="E140"/>
  <c r="E141"/>
  <c r="F141" s="1"/>
  <c r="E142"/>
  <c r="E143"/>
  <c r="E144"/>
  <c r="E145"/>
  <c r="F145" s="1"/>
  <c r="E146"/>
  <c r="E147"/>
  <c r="E148"/>
  <c r="E149"/>
  <c r="F149" s="1"/>
  <c r="E150"/>
  <c r="E151"/>
  <c r="E152"/>
  <c r="E153"/>
  <c r="F153" s="1"/>
  <c r="E154"/>
  <c r="E155"/>
  <c r="E156"/>
  <c r="E157"/>
  <c r="F157" s="1"/>
  <c r="E158"/>
  <c r="E159"/>
  <c r="E160"/>
  <c r="E161"/>
  <c r="F161" s="1"/>
  <c r="E162"/>
  <c r="E163"/>
  <c r="E164"/>
  <c r="E165"/>
  <c r="F165" s="1"/>
  <c r="E166"/>
  <c r="E167"/>
  <c r="E168"/>
  <c r="E169"/>
  <c r="F169" s="1"/>
  <c r="E170"/>
  <c r="E171"/>
  <c r="E172"/>
  <c r="E173"/>
  <c r="F173" s="1"/>
  <c r="E174"/>
  <c r="E175"/>
  <c r="E176"/>
  <c r="E177"/>
  <c r="F177" s="1"/>
  <c r="E178"/>
  <c r="E179"/>
  <c r="E180"/>
  <c r="E181"/>
  <c r="F181" s="1"/>
  <c r="E182"/>
  <c r="E183"/>
  <c r="E184"/>
  <c r="E185"/>
  <c r="F185" s="1"/>
  <c r="E186"/>
  <c r="E187"/>
  <c r="E188"/>
  <c r="E189"/>
  <c r="F189" s="1"/>
  <c r="E190"/>
  <c r="E191"/>
  <c r="E192"/>
  <c r="E193"/>
  <c r="F193" s="1"/>
  <c r="E194"/>
  <c r="E195"/>
  <c r="E196"/>
  <c r="E197"/>
  <c r="F197" s="1"/>
  <c r="E198"/>
  <c r="E199"/>
  <c r="E200"/>
  <c r="E201"/>
  <c r="F201" s="1"/>
  <c r="E202"/>
  <c r="E203"/>
  <c r="E204"/>
  <c r="E205"/>
  <c r="F205" s="1"/>
  <c r="E206"/>
  <c r="E207"/>
  <c r="E208"/>
  <c r="E209"/>
  <c r="F209" s="1"/>
  <c r="E210"/>
  <c r="E211"/>
  <c r="E212"/>
  <c r="E213"/>
  <c r="F213" s="1"/>
  <c r="E214"/>
  <c r="E215"/>
  <c r="E216"/>
  <c r="E217"/>
  <c r="F217" s="1"/>
  <c r="E218"/>
  <c r="E219"/>
  <c r="E220"/>
  <c r="E221"/>
  <c r="F221" s="1"/>
  <c r="E222"/>
  <c r="E223"/>
  <c r="E224"/>
  <c r="E225"/>
  <c r="F225" s="1"/>
  <c r="E226"/>
  <c r="E227"/>
  <c r="E228"/>
  <c r="E229"/>
  <c r="F229" s="1"/>
  <c r="E230"/>
  <c r="E231"/>
  <c r="E232"/>
  <c r="E233"/>
  <c r="F233" s="1"/>
  <c r="E234"/>
  <c r="E235"/>
  <c r="E236"/>
  <c r="E237"/>
  <c r="F237" s="1"/>
  <c r="E238"/>
  <c r="E239"/>
  <c r="E240"/>
  <c r="E241"/>
  <c r="F241" s="1"/>
  <c r="E242"/>
  <c r="E243"/>
  <c r="E244"/>
  <c r="E245"/>
  <c r="F245" s="1"/>
  <c r="E246"/>
  <c r="E247"/>
  <c r="E248"/>
  <c r="E249"/>
  <c r="F249" s="1"/>
  <c r="E250"/>
  <c r="E251"/>
  <c r="E252"/>
  <c r="E253"/>
  <c r="F253" s="1"/>
  <c r="E254"/>
  <c r="E255"/>
  <c r="E256"/>
  <c r="E257"/>
  <c r="F257" s="1"/>
  <c r="E258"/>
  <c r="E259"/>
  <c r="E260"/>
  <c r="E261"/>
  <c r="F261" s="1"/>
  <c r="E262"/>
  <c r="E263"/>
  <c r="E264"/>
  <c r="E265"/>
  <c r="F265" s="1"/>
  <c r="E266"/>
  <c r="E267"/>
  <c r="E268"/>
  <c r="E269"/>
  <c r="F269" s="1"/>
  <c r="E270"/>
  <c r="E271"/>
  <c r="E272"/>
  <c r="E273"/>
  <c r="F273" s="1"/>
  <c r="E274"/>
  <c r="E275"/>
  <c r="E276"/>
  <c r="E277"/>
  <c r="F277" s="1"/>
  <c r="E278"/>
  <c r="E279"/>
  <c r="E280"/>
  <c r="E281"/>
  <c r="F281" s="1"/>
  <c r="E282"/>
  <c r="E283"/>
  <c r="E284"/>
  <c r="E285"/>
  <c r="F285" s="1"/>
  <c r="E286"/>
  <c r="E287"/>
  <c r="E288"/>
  <c r="E289"/>
  <c r="F289" s="1"/>
  <c r="E290"/>
  <c r="E291"/>
  <c r="E292"/>
  <c r="E293"/>
  <c r="F293" s="1"/>
  <c r="E294"/>
  <c r="E295"/>
  <c r="E296"/>
  <c r="E297"/>
  <c r="F297" s="1"/>
  <c r="E298"/>
  <c r="E299"/>
  <c r="E300"/>
  <c r="E301"/>
  <c r="F301" s="1"/>
  <c r="E302"/>
  <c r="E2"/>
  <c r="U3" i="5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2"/>
  <c r="U3" i="6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2"/>
  <c r="U3" i="2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2"/>
  <c r="Q3" i="5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2"/>
  <c r="O2" s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2"/>
  <c r="E3" i="6"/>
  <c r="E4"/>
  <c r="E5"/>
  <c r="F5" s="1"/>
  <c r="E6"/>
  <c r="E7"/>
  <c r="F7" s="1"/>
  <c r="E8"/>
  <c r="E9"/>
  <c r="E10"/>
  <c r="E11"/>
  <c r="E12"/>
  <c r="E13"/>
  <c r="F13" s="1"/>
  <c r="E14"/>
  <c r="E15"/>
  <c r="F15" s="1"/>
  <c r="E16"/>
  <c r="E17"/>
  <c r="E18"/>
  <c r="E19"/>
  <c r="E20"/>
  <c r="E21"/>
  <c r="F21" s="1"/>
  <c r="E22"/>
  <c r="E23"/>
  <c r="F23" s="1"/>
  <c r="E24"/>
  <c r="E25"/>
  <c r="E26"/>
  <c r="E27"/>
  <c r="E28"/>
  <c r="E29"/>
  <c r="F29" s="1"/>
  <c r="E30"/>
  <c r="E31"/>
  <c r="F31" s="1"/>
  <c r="E32"/>
  <c r="E33"/>
  <c r="E34"/>
  <c r="E35"/>
  <c r="E36"/>
  <c r="E37"/>
  <c r="F37" s="1"/>
  <c r="E38"/>
  <c r="E39"/>
  <c r="F39" s="1"/>
  <c r="E40"/>
  <c r="E41"/>
  <c r="E42"/>
  <c r="E43"/>
  <c r="E44"/>
  <c r="E45"/>
  <c r="F45" s="1"/>
  <c r="E46"/>
  <c r="E47"/>
  <c r="F47" s="1"/>
  <c r="E48"/>
  <c r="E49"/>
  <c r="E50"/>
  <c r="E51"/>
  <c r="E52"/>
  <c r="E53"/>
  <c r="F53" s="1"/>
  <c r="E54"/>
  <c r="E55"/>
  <c r="F55" s="1"/>
  <c r="E56"/>
  <c r="E57"/>
  <c r="E58"/>
  <c r="E59"/>
  <c r="E60"/>
  <c r="E61"/>
  <c r="F61" s="1"/>
  <c r="E62"/>
  <c r="E63"/>
  <c r="F63" s="1"/>
  <c r="E64"/>
  <c r="E65"/>
  <c r="E66"/>
  <c r="E67"/>
  <c r="E68"/>
  <c r="E69"/>
  <c r="F69" s="1"/>
  <c r="E70"/>
  <c r="E71"/>
  <c r="F71" s="1"/>
  <c r="E72"/>
  <c r="E73"/>
  <c r="E74"/>
  <c r="E75"/>
  <c r="E76"/>
  <c r="E77"/>
  <c r="F77" s="1"/>
  <c r="E78"/>
  <c r="E79"/>
  <c r="F79" s="1"/>
  <c r="E80"/>
  <c r="E81"/>
  <c r="E82"/>
  <c r="E83"/>
  <c r="E84"/>
  <c r="E85"/>
  <c r="F85" s="1"/>
  <c r="E86"/>
  <c r="E87"/>
  <c r="E88"/>
  <c r="E89"/>
  <c r="F89" s="1"/>
  <c r="E90"/>
  <c r="E91"/>
  <c r="F91" s="1"/>
  <c r="E92"/>
  <c r="E93"/>
  <c r="E94"/>
  <c r="E95"/>
  <c r="E96"/>
  <c r="E97"/>
  <c r="F97" s="1"/>
  <c r="E98"/>
  <c r="E99"/>
  <c r="E100"/>
  <c r="E101"/>
  <c r="F101" s="1"/>
  <c r="E102"/>
  <c r="E103"/>
  <c r="E104"/>
  <c r="E105"/>
  <c r="F105" s="1"/>
  <c r="E106"/>
  <c r="E107"/>
  <c r="F107" s="1"/>
  <c r="E108"/>
  <c r="E109"/>
  <c r="E110"/>
  <c r="E111"/>
  <c r="E112"/>
  <c r="E113"/>
  <c r="F113" s="1"/>
  <c r="E114"/>
  <c r="E115"/>
  <c r="E116"/>
  <c r="E117"/>
  <c r="F117" s="1"/>
  <c r="E118"/>
  <c r="E119"/>
  <c r="E120"/>
  <c r="E121"/>
  <c r="F121" s="1"/>
  <c r="E122"/>
  <c r="E123"/>
  <c r="F123" s="1"/>
  <c r="E124"/>
  <c r="E125"/>
  <c r="E126"/>
  <c r="E127"/>
  <c r="E128"/>
  <c r="E129"/>
  <c r="F129" s="1"/>
  <c r="E130"/>
  <c r="E131"/>
  <c r="E132"/>
  <c r="E133"/>
  <c r="F133" s="1"/>
  <c r="E134"/>
  <c r="E135"/>
  <c r="E136"/>
  <c r="E137"/>
  <c r="F137" s="1"/>
  <c r="E138"/>
  <c r="E139"/>
  <c r="F139" s="1"/>
  <c r="E140"/>
  <c r="E141"/>
  <c r="E142"/>
  <c r="E143"/>
  <c r="E144"/>
  <c r="E145"/>
  <c r="F145" s="1"/>
  <c r="E146"/>
  <c r="E147"/>
  <c r="E148"/>
  <c r="E149"/>
  <c r="F149" s="1"/>
  <c r="E150"/>
  <c r="E151"/>
  <c r="E152"/>
  <c r="E153"/>
  <c r="F153" s="1"/>
  <c r="E154"/>
  <c r="E155"/>
  <c r="F155" s="1"/>
  <c r="E156"/>
  <c r="E157"/>
  <c r="E158"/>
  <c r="E159"/>
  <c r="E160"/>
  <c r="E161"/>
  <c r="F161" s="1"/>
  <c r="E162"/>
  <c r="E163"/>
  <c r="E164"/>
  <c r="E165"/>
  <c r="F165" s="1"/>
  <c r="E166"/>
  <c r="E167"/>
  <c r="E168"/>
  <c r="E169"/>
  <c r="F169" s="1"/>
  <c r="E170"/>
  <c r="E171"/>
  <c r="F171" s="1"/>
  <c r="E172"/>
  <c r="E173"/>
  <c r="E174"/>
  <c r="E175"/>
  <c r="E176"/>
  <c r="E177"/>
  <c r="F177" s="1"/>
  <c r="E178"/>
  <c r="E179"/>
  <c r="E180"/>
  <c r="E181"/>
  <c r="F181" s="1"/>
  <c r="E182"/>
  <c r="E183"/>
  <c r="E184"/>
  <c r="E185"/>
  <c r="F185" s="1"/>
  <c r="E186"/>
  <c r="E187"/>
  <c r="F187" s="1"/>
  <c r="E188"/>
  <c r="E189"/>
  <c r="E190"/>
  <c r="E191"/>
  <c r="E192"/>
  <c r="E193"/>
  <c r="F193" s="1"/>
  <c r="E194"/>
  <c r="E195"/>
  <c r="E196"/>
  <c r="E197"/>
  <c r="F197" s="1"/>
  <c r="E198"/>
  <c r="E199"/>
  <c r="E200"/>
  <c r="E201"/>
  <c r="F201" s="1"/>
  <c r="E202"/>
  <c r="E203"/>
  <c r="F203" s="1"/>
  <c r="E204"/>
  <c r="E205"/>
  <c r="E206"/>
  <c r="E207"/>
  <c r="E208"/>
  <c r="E209"/>
  <c r="F209" s="1"/>
  <c r="E210"/>
  <c r="E211"/>
  <c r="E212"/>
  <c r="E213"/>
  <c r="F213" s="1"/>
  <c r="E214"/>
  <c r="E215"/>
  <c r="E216"/>
  <c r="E217"/>
  <c r="F217" s="1"/>
  <c r="E218"/>
  <c r="E219"/>
  <c r="F219" s="1"/>
  <c r="E220"/>
  <c r="E221"/>
  <c r="E222"/>
  <c r="E223"/>
  <c r="E224"/>
  <c r="E225"/>
  <c r="F225" s="1"/>
  <c r="E226"/>
  <c r="E227"/>
  <c r="E228"/>
  <c r="E229"/>
  <c r="F229" s="1"/>
  <c r="E230"/>
  <c r="E231"/>
  <c r="E232"/>
  <c r="E233"/>
  <c r="F233" s="1"/>
  <c r="E234"/>
  <c r="E235"/>
  <c r="F235" s="1"/>
  <c r="E236"/>
  <c r="E237"/>
  <c r="E238"/>
  <c r="E239"/>
  <c r="E240"/>
  <c r="E241"/>
  <c r="F241" s="1"/>
  <c r="E242"/>
  <c r="E243"/>
  <c r="E244"/>
  <c r="E245"/>
  <c r="F245" s="1"/>
  <c r="E246"/>
  <c r="E247"/>
  <c r="E248"/>
  <c r="E249"/>
  <c r="F249" s="1"/>
  <c r="E250"/>
  <c r="E251"/>
  <c r="F251" s="1"/>
  <c r="E252"/>
  <c r="E253"/>
  <c r="E254"/>
  <c r="E255"/>
  <c r="E256"/>
  <c r="E257"/>
  <c r="F257" s="1"/>
  <c r="E258"/>
  <c r="E259"/>
  <c r="E260"/>
  <c r="E261"/>
  <c r="F261" s="1"/>
  <c r="E262"/>
  <c r="E263"/>
  <c r="E264"/>
  <c r="E265"/>
  <c r="F265" s="1"/>
  <c r="E266"/>
  <c r="E267"/>
  <c r="F267" s="1"/>
  <c r="E268"/>
  <c r="E269"/>
  <c r="E270"/>
  <c r="E271"/>
  <c r="E272"/>
  <c r="E273"/>
  <c r="F273" s="1"/>
  <c r="E274"/>
  <c r="E275"/>
  <c r="E276"/>
  <c r="E277"/>
  <c r="F277" s="1"/>
  <c r="E278"/>
  <c r="E279"/>
  <c r="E280"/>
  <c r="E281"/>
  <c r="F281" s="1"/>
  <c r="E282"/>
  <c r="E283"/>
  <c r="F283" s="1"/>
  <c r="E284"/>
  <c r="E285"/>
  <c r="E286"/>
  <c r="E287"/>
  <c r="E288"/>
  <c r="E289"/>
  <c r="F289" s="1"/>
  <c r="E290"/>
  <c r="E291"/>
  <c r="E292"/>
  <c r="E293"/>
  <c r="F293" s="1"/>
  <c r="E294"/>
  <c r="E295"/>
  <c r="E296"/>
  <c r="E297"/>
  <c r="F297" s="1"/>
  <c r="E298"/>
  <c r="E299"/>
  <c r="F299" s="1"/>
  <c r="E2"/>
  <c r="F2" s="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R275" s="1"/>
  <c r="Q276"/>
  <c r="Q277"/>
  <c r="R277" s="1"/>
  <c r="Q278"/>
  <c r="Q279"/>
  <c r="Q280"/>
  <c r="Q281"/>
  <c r="Q282"/>
  <c r="Q283"/>
  <c r="R283" s="1"/>
  <c r="Q284"/>
  <c r="Q285"/>
  <c r="R285" s="1"/>
  <c r="Q286"/>
  <c r="Q287"/>
  <c r="Q288"/>
  <c r="Q289"/>
  <c r="Q290"/>
  <c r="Q291"/>
  <c r="R291" s="1"/>
  <c r="Q292"/>
  <c r="Q293"/>
  <c r="R293" s="1"/>
  <c r="Q294"/>
  <c r="Q295"/>
  <c r="Q296"/>
  <c r="Q297"/>
  <c r="Q298"/>
  <c r="Q299"/>
  <c r="R299" s="1"/>
  <c r="Q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O183" s="1"/>
  <c r="N184"/>
  <c r="N185"/>
  <c r="O185" s="1"/>
  <c r="N186"/>
  <c r="N187"/>
  <c r="O187" s="1"/>
  <c r="N188"/>
  <c r="N189"/>
  <c r="O189" s="1"/>
  <c r="N190"/>
  <c r="N191"/>
  <c r="O191" s="1"/>
  <c r="N192"/>
  <c r="N193"/>
  <c r="O193" s="1"/>
  <c r="N194"/>
  <c r="N195"/>
  <c r="O195" s="1"/>
  <c r="N196"/>
  <c r="N197"/>
  <c r="O197" s="1"/>
  <c r="N198"/>
  <c r="N199"/>
  <c r="O199" s="1"/>
  <c r="N200"/>
  <c r="N201"/>
  <c r="O201" s="1"/>
  <c r="N202"/>
  <c r="N203"/>
  <c r="O203" s="1"/>
  <c r="N204"/>
  <c r="N205"/>
  <c r="O205" s="1"/>
  <c r="N206"/>
  <c r="N207"/>
  <c r="O207" s="1"/>
  <c r="N208"/>
  <c r="N209"/>
  <c r="O209" s="1"/>
  <c r="N210"/>
  <c r="N211"/>
  <c r="O211" s="1"/>
  <c r="N212"/>
  <c r="N213"/>
  <c r="O213" s="1"/>
  <c r="N214"/>
  <c r="N215"/>
  <c r="O215" s="1"/>
  <c r="N216"/>
  <c r="N217"/>
  <c r="O217" s="1"/>
  <c r="N218"/>
  <c r="N219"/>
  <c r="O219" s="1"/>
  <c r="N220"/>
  <c r="N221"/>
  <c r="O221" s="1"/>
  <c r="N222"/>
  <c r="N223"/>
  <c r="O223" s="1"/>
  <c r="N224"/>
  <c r="N225"/>
  <c r="O225" s="1"/>
  <c r="N226"/>
  <c r="N227"/>
  <c r="O227" s="1"/>
  <c r="N228"/>
  <c r="N229"/>
  <c r="O229" s="1"/>
  <c r="N230"/>
  <c r="N231"/>
  <c r="O231" s="1"/>
  <c r="N232"/>
  <c r="N233"/>
  <c r="O233" s="1"/>
  <c r="N234"/>
  <c r="N235"/>
  <c r="O235" s="1"/>
  <c r="N236"/>
  <c r="N237"/>
  <c r="O237" s="1"/>
  <c r="N238"/>
  <c r="N239"/>
  <c r="O239" s="1"/>
  <c r="N240"/>
  <c r="N241"/>
  <c r="O241" s="1"/>
  <c r="N242"/>
  <c r="N243"/>
  <c r="O243" s="1"/>
  <c r="N244"/>
  <c r="N245"/>
  <c r="O245" s="1"/>
  <c r="N246"/>
  <c r="N247"/>
  <c r="O247" s="1"/>
  <c r="N248"/>
  <c r="N249"/>
  <c r="O249" s="1"/>
  <c r="N250"/>
  <c r="N251"/>
  <c r="O251" s="1"/>
  <c r="N252"/>
  <c r="N253"/>
  <c r="O253" s="1"/>
  <c r="N254"/>
  <c r="N255"/>
  <c r="O255" s="1"/>
  <c r="N256"/>
  <c r="N257"/>
  <c r="O257" s="1"/>
  <c r="N258"/>
  <c r="N259"/>
  <c r="O259" s="1"/>
  <c r="N260"/>
  <c r="N261"/>
  <c r="O261" s="1"/>
  <c r="N262"/>
  <c r="N263"/>
  <c r="O263" s="1"/>
  <c r="N264"/>
  <c r="N265"/>
  <c r="O265" s="1"/>
  <c r="N266"/>
  <c r="N267"/>
  <c r="O267" s="1"/>
  <c r="N268"/>
  <c r="N269"/>
  <c r="O269" s="1"/>
  <c r="N270"/>
  <c r="N271"/>
  <c r="O271" s="1"/>
  <c r="N272"/>
  <c r="N273"/>
  <c r="O273" s="1"/>
  <c r="N274"/>
  <c r="N275"/>
  <c r="O275" s="1"/>
  <c r="N276"/>
  <c r="N277"/>
  <c r="O277" s="1"/>
  <c r="N278"/>
  <c r="N279"/>
  <c r="O279" s="1"/>
  <c r="N280"/>
  <c r="N281"/>
  <c r="O281" s="1"/>
  <c r="N282"/>
  <c r="N283"/>
  <c r="O283" s="1"/>
  <c r="N284"/>
  <c r="N285"/>
  <c r="O285" s="1"/>
  <c r="N286"/>
  <c r="N287"/>
  <c r="O287" s="1"/>
  <c r="N288"/>
  <c r="N289"/>
  <c r="O289" s="1"/>
  <c r="N290"/>
  <c r="N291"/>
  <c r="O291" s="1"/>
  <c r="N292"/>
  <c r="N293"/>
  <c r="O293" s="1"/>
  <c r="N294"/>
  <c r="N295"/>
  <c r="O295" s="1"/>
  <c r="N296"/>
  <c r="N297"/>
  <c r="O297" s="1"/>
  <c r="N298"/>
  <c r="N299"/>
  <c r="O299" s="1"/>
  <c r="N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2"/>
  <c r="H3"/>
  <c r="I3" s="1"/>
  <c r="H4"/>
  <c r="H5"/>
  <c r="I5" s="1"/>
  <c r="H6"/>
  <c r="H7"/>
  <c r="I7" s="1"/>
  <c r="H8"/>
  <c r="H9"/>
  <c r="I9" s="1"/>
  <c r="H10"/>
  <c r="H11"/>
  <c r="I11" s="1"/>
  <c r="H12"/>
  <c r="H13"/>
  <c r="I13" s="1"/>
  <c r="H14"/>
  <c r="H15"/>
  <c r="I15" s="1"/>
  <c r="H16"/>
  <c r="H17"/>
  <c r="I17" s="1"/>
  <c r="H18"/>
  <c r="H19"/>
  <c r="I19" s="1"/>
  <c r="H20"/>
  <c r="H21"/>
  <c r="I21" s="1"/>
  <c r="H22"/>
  <c r="H23"/>
  <c r="I23" s="1"/>
  <c r="H24"/>
  <c r="H25"/>
  <c r="I25" s="1"/>
  <c r="H26"/>
  <c r="H27"/>
  <c r="I27" s="1"/>
  <c r="H28"/>
  <c r="H29"/>
  <c r="I29" s="1"/>
  <c r="H30"/>
  <c r="H31"/>
  <c r="I31" s="1"/>
  <c r="H32"/>
  <c r="H33"/>
  <c r="I33" s="1"/>
  <c r="H34"/>
  <c r="H35"/>
  <c r="I35" s="1"/>
  <c r="H36"/>
  <c r="H37"/>
  <c r="I37" s="1"/>
  <c r="H38"/>
  <c r="H39"/>
  <c r="I39" s="1"/>
  <c r="H40"/>
  <c r="H41"/>
  <c r="I41" s="1"/>
  <c r="H42"/>
  <c r="H43"/>
  <c r="I43" s="1"/>
  <c r="H44"/>
  <c r="H45"/>
  <c r="I45" s="1"/>
  <c r="H46"/>
  <c r="H47"/>
  <c r="I47" s="1"/>
  <c r="H48"/>
  <c r="H49"/>
  <c r="I49" s="1"/>
  <c r="H50"/>
  <c r="H51"/>
  <c r="I51" s="1"/>
  <c r="H52"/>
  <c r="H53"/>
  <c r="I53" s="1"/>
  <c r="H54"/>
  <c r="H55"/>
  <c r="I55" s="1"/>
  <c r="H56"/>
  <c r="H57"/>
  <c r="I57" s="1"/>
  <c r="H58"/>
  <c r="H59"/>
  <c r="I59" s="1"/>
  <c r="H60"/>
  <c r="H61"/>
  <c r="I61" s="1"/>
  <c r="H62"/>
  <c r="H63"/>
  <c r="I63" s="1"/>
  <c r="H64"/>
  <c r="H65"/>
  <c r="I65" s="1"/>
  <c r="H66"/>
  <c r="H67"/>
  <c r="I67" s="1"/>
  <c r="H68"/>
  <c r="H69"/>
  <c r="I69" s="1"/>
  <c r="H70"/>
  <c r="H71"/>
  <c r="I71" s="1"/>
  <c r="H72"/>
  <c r="H73"/>
  <c r="I73" s="1"/>
  <c r="H74"/>
  <c r="H75"/>
  <c r="I75" s="1"/>
  <c r="H76"/>
  <c r="H77"/>
  <c r="I77" s="1"/>
  <c r="H78"/>
  <c r="H79"/>
  <c r="I79" s="1"/>
  <c r="H80"/>
  <c r="H81"/>
  <c r="I81" s="1"/>
  <c r="H82"/>
  <c r="H83"/>
  <c r="I83" s="1"/>
  <c r="H84"/>
  <c r="H85"/>
  <c r="I85" s="1"/>
  <c r="H86"/>
  <c r="H87"/>
  <c r="I87" s="1"/>
  <c r="H88"/>
  <c r="H89"/>
  <c r="I89" s="1"/>
  <c r="H90"/>
  <c r="H91"/>
  <c r="I91" s="1"/>
  <c r="H92"/>
  <c r="H93"/>
  <c r="I93" s="1"/>
  <c r="H94"/>
  <c r="H95"/>
  <c r="I95" s="1"/>
  <c r="H96"/>
  <c r="H97"/>
  <c r="I97" s="1"/>
  <c r="H98"/>
  <c r="H99"/>
  <c r="I99" s="1"/>
  <c r="H100"/>
  <c r="H101"/>
  <c r="I101" s="1"/>
  <c r="H102"/>
  <c r="H103"/>
  <c r="I103" s="1"/>
  <c r="H104"/>
  <c r="H105"/>
  <c r="I105" s="1"/>
  <c r="H106"/>
  <c r="H107"/>
  <c r="I107" s="1"/>
  <c r="H108"/>
  <c r="H109"/>
  <c r="I109" s="1"/>
  <c r="H110"/>
  <c r="H111"/>
  <c r="I111" s="1"/>
  <c r="H112"/>
  <c r="H113"/>
  <c r="I113" s="1"/>
  <c r="H114"/>
  <c r="H115"/>
  <c r="I115" s="1"/>
  <c r="H116"/>
  <c r="H117"/>
  <c r="I117" s="1"/>
  <c r="H118"/>
  <c r="H119"/>
  <c r="I119" s="1"/>
  <c r="H120"/>
  <c r="H121"/>
  <c r="I121" s="1"/>
  <c r="H122"/>
  <c r="H123"/>
  <c r="I123" s="1"/>
  <c r="H124"/>
  <c r="H125"/>
  <c r="I125" s="1"/>
  <c r="H126"/>
  <c r="H127"/>
  <c r="I127" s="1"/>
  <c r="H128"/>
  <c r="H129"/>
  <c r="I129" s="1"/>
  <c r="H130"/>
  <c r="H131"/>
  <c r="I131" s="1"/>
  <c r="H132"/>
  <c r="H133"/>
  <c r="I133" s="1"/>
  <c r="H134"/>
  <c r="H135"/>
  <c r="I135" s="1"/>
  <c r="H136"/>
  <c r="H137"/>
  <c r="I137" s="1"/>
  <c r="H138"/>
  <c r="H139"/>
  <c r="I139" s="1"/>
  <c r="H140"/>
  <c r="H141"/>
  <c r="I141" s="1"/>
  <c r="H142"/>
  <c r="H143"/>
  <c r="I143" s="1"/>
  <c r="H144"/>
  <c r="H145"/>
  <c r="I145" s="1"/>
  <c r="H146"/>
  <c r="H147"/>
  <c r="I147" s="1"/>
  <c r="H148"/>
  <c r="H149"/>
  <c r="I149" s="1"/>
  <c r="H150"/>
  <c r="H151"/>
  <c r="I151" s="1"/>
  <c r="H152"/>
  <c r="H153"/>
  <c r="I153" s="1"/>
  <c r="H154"/>
  <c r="H155"/>
  <c r="I155" s="1"/>
  <c r="H156"/>
  <c r="H157"/>
  <c r="I157" s="1"/>
  <c r="H158"/>
  <c r="H159"/>
  <c r="I159" s="1"/>
  <c r="H160"/>
  <c r="H161"/>
  <c r="I161" s="1"/>
  <c r="H162"/>
  <c r="H163"/>
  <c r="I163" s="1"/>
  <c r="H164"/>
  <c r="H165"/>
  <c r="I165" s="1"/>
  <c r="H166"/>
  <c r="H167"/>
  <c r="I167" s="1"/>
  <c r="H168"/>
  <c r="H169"/>
  <c r="I169" s="1"/>
  <c r="H170"/>
  <c r="H171"/>
  <c r="I171" s="1"/>
  <c r="H172"/>
  <c r="H173"/>
  <c r="I173" s="1"/>
  <c r="H174"/>
  <c r="H175"/>
  <c r="I175" s="1"/>
  <c r="H176"/>
  <c r="H177"/>
  <c r="I177" s="1"/>
  <c r="H178"/>
  <c r="H179"/>
  <c r="I179" s="1"/>
  <c r="H180"/>
  <c r="H181"/>
  <c r="I181" s="1"/>
  <c r="H182"/>
  <c r="H183"/>
  <c r="I183" s="1"/>
  <c r="H184"/>
  <c r="H185"/>
  <c r="I185" s="1"/>
  <c r="H186"/>
  <c r="H187"/>
  <c r="I187" s="1"/>
  <c r="H188"/>
  <c r="H189"/>
  <c r="I189" s="1"/>
  <c r="H190"/>
  <c r="H191"/>
  <c r="I191" s="1"/>
  <c r="H192"/>
  <c r="H193"/>
  <c r="I193" s="1"/>
  <c r="H194"/>
  <c r="H195"/>
  <c r="I195" s="1"/>
  <c r="H196"/>
  <c r="H197"/>
  <c r="I197" s="1"/>
  <c r="H198"/>
  <c r="H199"/>
  <c r="I199" s="1"/>
  <c r="H200"/>
  <c r="H201"/>
  <c r="I201" s="1"/>
  <c r="H202"/>
  <c r="H203"/>
  <c r="I203" s="1"/>
  <c r="H204"/>
  <c r="H205"/>
  <c r="I205" s="1"/>
  <c r="H206"/>
  <c r="H207"/>
  <c r="I207" s="1"/>
  <c r="H208"/>
  <c r="H209"/>
  <c r="I209" s="1"/>
  <c r="H210"/>
  <c r="H211"/>
  <c r="I211" s="1"/>
  <c r="H212"/>
  <c r="H213"/>
  <c r="I213" s="1"/>
  <c r="H214"/>
  <c r="H215"/>
  <c r="I215" s="1"/>
  <c r="H216"/>
  <c r="H217"/>
  <c r="I217" s="1"/>
  <c r="H218"/>
  <c r="H219"/>
  <c r="I219" s="1"/>
  <c r="H220"/>
  <c r="H221"/>
  <c r="I221" s="1"/>
  <c r="H222"/>
  <c r="H223"/>
  <c r="I223" s="1"/>
  <c r="H224"/>
  <c r="H225"/>
  <c r="I225" s="1"/>
  <c r="H226"/>
  <c r="H227"/>
  <c r="I227" s="1"/>
  <c r="H228"/>
  <c r="H229"/>
  <c r="I229" s="1"/>
  <c r="H230"/>
  <c r="H231"/>
  <c r="I231" s="1"/>
  <c r="H232"/>
  <c r="H233"/>
  <c r="I233" s="1"/>
  <c r="H234"/>
  <c r="H235"/>
  <c r="I235" s="1"/>
  <c r="H236"/>
  <c r="H237"/>
  <c r="I237" s="1"/>
  <c r="H238"/>
  <c r="H239"/>
  <c r="I239" s="1"/>
  <c r="H240"/>
  <c r="H241"/>
  <c r="I241" s="1"/>
  <c r="H242"/>
  <c r="H243"/>
  <c r="I243" s="1"/>
  <c r="H244"/>
  <c r="H245"/>
  <c r="I245" s="1"/>
  <c r="H246"/>
  <c r="H247"/>
  <c r="I247" s="1"/>
  <c r="H248"/>
  <c r="H249"/>
  <c r="I249" s="1"/>
  <c r="H250"/>
  <c r="H251"/>
  <c r="I251" s="1"/>
  <c r="H252"/>
  <c r="H253"/>
  <c r="I253" s="1"/>
  <c r="H254"/>
  <c r="H255"/>
  <c r="I255" s="1"/>
  <c r="H256"/>
  <c r="H257"/>
  <c r="I257" s="1"/>
  <c r="H258"/>
  <c r="H259"/>
  <c r="I259" s="1"/>
  <c r="H260"/>
  <c r="H261"/>
  <c r="I261" s="1"/>
  <c r="H262"/>
  <c r="H263"/>
  <c r="I263" s="1"/>
  <c r="H264"/>
  <c r="H265"/>
  <c r="I265" s="1"/>
  <c r="H266"/>
  <c r="H267"/>
  <c r="I267" s="1"/>
  <c r="H268"/>
  <c r="H269"/>
  <c r="I269" s="1"/>
  <c r="H270"/>
  <c r="H271"/>
  <c r="I271" s="1"/>
  <c r="H272"/>
  <c r="H273"/>
  <c r="I273" s="1"/>
  <c r="H274"/>
  <c r="H275"/>
  <c r="I275" s="1"/>
  <c r="H276"/>
  <c r="H277"/>
  <c r="I277" s="1"/>
  <c r="H278"/>
  <c r="H279"/>
  <c r="I279" s="1"/>
  <c r="H280"/>
  <c r="H281"/>
  <c r="I281" s="1"/>
  <c r="H282"/>
  <c r="H283"/>
  <c r="I283" s="1"/>
  <c r="H284"/>
  <c r="H285"/>
  <c r="I285" s="1"/>
  <c r="H286"/>
  <c r="H287"/>
  <c r="I287" s="1"/>
  <c r="H288"/>
  <c r="H289"/>
  <c r="I289" s="1"/>
  <c r="H290"/>
  <c r="H291"/>
  <c r="I291" s="1"/>
  <c r="H292"/>
  <c r="H293"/>
  <c r="I293" s="1"/>
  <c r="H294"/>
  <c r="H295"/>
  <c r="I295" s="1"/>
  <c r="H296"/>
  <c r="H297"/>
  <c r="I297" s="1"/>
  <c r="H298"/>
  <c r="H299"/>
  <c r="I299" s="1"/>
  <c r="H2"/>
  <c r="Q3" i="2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I121" s="1"/>
  <c r="H122"/>
  <c r="H123"/>
  <c r="I123" s="1"/>
  <c r="H124"/>
  <c r="H125"/>
  <c r="H126"/>
  <c r="H127"/>
  <c r="H128"/>
  <c r="H129"/>
  <c r="I129" s="1"/>
  <c r="H130"/>
  <c r="H131"/>
  <c r="I131" s="1"/>
  <c r="H132"/>
  <c r="H133"/>
  <c r="H134"/>
  <c r="H135"/>
  <c r="H136"/>
  <c r="H137"/>
  <c r="I137" s="1"/>
  <c r="H138"/>
  <c r="H139"/>
  <c r="I139" s="1"/>
  <c r="H140"/>
  <c r="H141"/>
  <c r="H142"/>
  <c r="H143"/>
  <c r="H144"/>
  <c r="H145"/>
  <c r="I145" s="1"/>
  <c r="H146"/>
  <c r="H147"/>
  <c r="I147" s="1"/>
  <c r="H148"/>
  <c r="H149"/>
  <c r="H150"/>
  <c r="H151"/>
  <c r="H152"/>
  <c r="H153"/>
  <c r="I153" s="1"/>
  <c r="H154"/>
  <c r="H155"/>
  <c r="I155" s="1"/>
  <c r="H156"/>
  <c r="H157"/>
  <c r="H158"/>
  <c r="H159"/>
  <c r="H160"/>
  <c r="H161"/>
  <c r="I161" s="1"/>
  <c r="H162"/>
  <c r="H163"/>
  <c r="I163" s="1"/>
  <c r="H164"/>
  <c r="H165"/>
  <c r="H166"/>
  <c r="H167"/>
  <c r="H168"/>
  <c r="H169"/>
  <c r="I169" s="1"/>
  <c r="H170"/>
  <c r="H171"/>
  <c r="I171" s="1"/>
  <c r="H172"/>
  <c r="H173"/>
  <c r="H174"/>
  <c r="H175"/>
  <c r="H176"/>
  <c r="H177"/>
  <c r="I177" s="1"/>
  <c r="H178"/>
  <c r="H179"/>
  <c r="I179" s="1"/>
  <c r="H180"/>
  <c r="H181"/>
  <c r="H182"/>
  <c r="H183"/>
  <c r="H184"/>
  <c r="H185"/>
  <c r="I185" s="1"/>
  <c r="H186"/>
  <c r="H187"/>
  <c r="I187" s="1"/>
  <c r="H188"/>
  <c r="H189"/>
  <c r="H190"/>
  <c r="H191"/>
  <c r="H192"/>
  <c r="H193"/>
  <c r="I193" s="1"/>
  <c r="H194"/>
  <c r="H195"/>
  <c r="I195" s="1"/>
  <c r="H196"/>
  <c r="H197"/>
  <c r="H198"/>
  <c r="H199"/>
  <c r="H200"/>
  <c r="H201"/>
  <c r="I201" s="1"/>
  <c r="H202"/>
  <c r="H203"/>
  <c r="I203" s="1"/>
  <c r="H204"/>
  <c r="H205"/>
  <c r="H206"/>
  <c r="H207"/>
  <c r="H208"/>
  <c r="H209"/>
  <c r="I209" s="1"/>
  <c r="H210"/>
  <c r="H211"/>
  <c r="I211" s="1"/>
  <c r="H212"/>
  <c r="H213"/>
  <c r="H214"/>
  <c r="H215"/>
  <c r="H216"/>
  <c r="H217"/>
  <c r="I217" s="1"/>
  <c r="H218"/>
  <c r="H219"/>
  <c r="I219" s="1"/>
  <c r="H220"/>
  <c r="H221"/>
  <c r="H222"/>
  <c r="H223"/>
  <c r="H224"/>
  <c r="H225"/>
  <c r="I225" s="1"/>
  <c r="H226"/>
  <c r="H227"/>
  <c r="I227" s="1"/>
  <c r="H228"/>
  <c r="H229"/>
  <c r="H230"/>
  <c r="H231"/>
  <c r="H232"/>
  <c r="H233"/>
  <c r="I233" s="1"/>
  <c r="H234"/>
  <c r="H235"/>
  <c r="I235" s="1"/>
  <c r="H236"/>
  <c r="H237"/>
  <c r="H238"/>
  <c r="H239"/>
  <c r="H240"/>
  <c r="H241"/>
  <c r="I241" s="1"/>
  <c r="H242"/>
  <c r="H243"/>
  <c r="I243" s="1"/>
  <c r="H244"/>
  <c r="H245"/>
  <c r="H246"/>
  <c r="H247"/>
  <c r="H248"/>
  <c r="H249"/>
  <c r="I249" s="1"/>
  <c r="H250"/>
  <c r="H251"/>
  <c r="I251" s="1"/>
  <c r="H252"/>
  <c r="H253"/>
  <c r="H254"/>
  <c r="H255"/>
  <c r="H256"/>
  <c r="H257"/>
  <c r="I257" s="1"/>
  <c r="H258"/>
  <c r="H259"/>
  <c r="I259" s="1"/>
  <c r="H260"/>
  <c r="H261"/>
  <c r="H262"/>
  <c r="H263"/>
  <c r="H264"/>
  <c r="H265"/>
  <c r="I265" s="1"/>
  <c r="H266"/>
  <c r="H267"/>
  <c r="I267" s="1"/>
  <c r="H268"/>
  <c r="H269"/>
  <c r="H270"/>
  <c r="H271"/>
  <c r="H272"/>
  <c r="H273"/>
  <c r="I273" s="1"/>
  <c r="H274"/>
  <c r="H275"/>
  <c r="I275" s="1"/>
  <c r="H276"/>
  <c r="H277"/>
  <c r="H278"/>
  <c r="H279"/>
  <c r="H280"/>
  <c r="H281"/>
  <c r="I281" s="1"/>
  <c r="H282"/>
  <c r="H283"/>
  <c r="I283" s="1"/>
  <c r="H284"/>
  <c r="H285"/>
  <c r="H286"/>
  <c r="H287"/>
  <c r="H288"/>
  <c r="H289"/>
  <c r="I289" s="1"/>
  <c r="H290"/>
  <c r="H291"/>
  <c r="I291" s="1"/>
  <c r="H292"/>
  <c r="H293"/>
  <c r="H294"/>
  <c r="H295"/>
  <c r="H296"/>
  <c r="H297"/>
  <c r="I297" s="1"/>
  <c r="H298"/>
  <c r="H299"/>
  <c r="I299" s="1"/>
  <c r="H2"/>
  <c r="E3"/>
  <c r="E4"/>
  <c r="E5"/>
  <c r="E6"/>
  <c r="E7"/>
  <c r="E8"/>
  <c r="E9"/>
  <c r="E10"/>
  <c r="E11"/>
  <c r="E12"/>
  <c r="E13"/>
  <c r="E14"/>
  <c r="E15"/>
  <c r="E16"/>
  <c r="E17"/>
  <c r="E18"/>
  <c r="E19"/>
  <c r="F19" s="1"/>
  <c r="E20"/>
  <c r="E21"/>
  <c r="F21" s="1"/>
  <c r="E22"/>
  <c r="E23"/>
  <c r="F23" s="1"/>
  <c r="E24"/>
  <c r="E25"/>
  <c r="F25" s="1"/>
  <c r="E26"/>
  <c r="E27"/>
  <c r="F27" s="1"/>
  <c r="E28"/>
  <c r="E29"/>
  <c r="F29" s="1"/>
  <c r="E30"/>
  <c r="E31"/>
  <c r="F31" s="1"/>
  <c r="E32"/>
  <c r="E33"/>
  <c r="F33" s="1"/>
  <c r="E34"/>
  <c r="E35"/>
  <c r="F35" s="1"/>
  <c r="E36"/>
  <c r="E37"/>
  <c r="F37" s="1"/>
  <c r="E38"/>
  <c r="E39"/>
  <c r="F39" s="1"/>
  <c r="E40"/>
  <c r="E41"/>
  <c r="F41" s="1"/>
  <c r="E42"/>
  <c r="E43"/>
  <c r="F43" s="1"/>
  <c r="E44"/>
  <c r="E45"/>
  <c r="F45" s="1"/>
  <c r="E46"/>
  <c r="E47"/>
  <c r="F47" s="1"/>
  <c r="E48"/>
  <c r="E49"/>
  <c r="F49" s="1"/>
  <c r="E50"/>
  <c r="E51"/>
  <c r="F51" s="1"/>
  <c r="E52"/>
  <c r="E53"/>
  <c r="F53" s="1"/>
  <c r="E54"/>
  <c r="E55"/>
  <c r="F55" s="1"/>
  <c r="E56"/>
  <c r="E57"/>
  <c r="F57" s="1"/>
  <c r="E58"/>
  <c r="E59"/>
  <c r="F59" s="1"/>
  <c r="E60"/>
  <c r="E61"/>
  <c r="F61" s="1"/>
  <c r="E62"/>
  <c r="E63"/>
  <c r="F63" s="1"/>
  <c r="E64"/>
  <c r="E65"/>
  <c r="F65" s="1"/>
  <c r="E66"/>
  <c r="E67"/>
  <c r="F67" s="1"/>
  <c r="E68"/>
  <c r="E69"/>
  <c r="F69" s="1"/>
  <c r="E70"/>
  <c r="E71"/>
  <c r="F71" s="1"/>
  <c r="E72"/>
  <c r="E73"/>
  <c r="F73" s="1"/>
  <c r="E74"/>
  <c r="E75"/>
  <c r="F75" s="1"/>
  <c r="E76"/>
  <c r="E77"/>
  <c r="F77" s="1"/>
  <c r="E78"/>
  <c r="E79"/>
  <c r="F79" s="1"/>
  <c r="E80"/>
  <c r="E81"/>
  <c r="F81" s="1"/>
  <c r="E82"/>
  <c r="E83"/>
  <c r="F83" s="1"/>
  <c r="E84"/>
  <c r="E85"/>
  <c r="F85" s="1"/>
  <c r="E86"/>
  <c r="E87"/>
  <c r="F87" s="1"/>
  <c r="E88"/>
  <c r="E89"/>
  <c r="F89" s="1"/>
  <c r="E90"/>
  <c r="E91"/>
  <c r="F91" s="1"/>
  <c r="E92"/>
  <c r="E93"/>
  <c r="F93" s="1"/>
  <c r="E94"/>
  <c r="E95"/>
  <c r="F95" s="1"/>
  <c r="E96"/>
  <c r="E97"/>
  <c r="F97" s="1"/>
  <c r="E98"/>
  <c r="E99"/>
  <c r="F99" s="1"/>
  <c r="E100"/>
  <c r="E101"/>
  <c r="F101" s="1"/>
  <c r="E102"/>
  <c r="E103"/>
  <c r="F103" s="1"/>
  <c r="E104"/>
  <c r="E105"/>
  <c r="F105" s="1"/>
  <c r="E106"/>
  <c r="E107"/>
  <c r="F107" s="1"/>
  <c r="E108"/>
  <c r="E109"/>
  <c r="F109" s="1"/>
  <c r="E110"/>
  <c r="E111"/>
  <c r="F111" s="1"/>
  <c r="E112"/>
  <c r="E113"/>
  <c r="F113" s="1"/>
  <c r="E114"/>
  <c r="E115"/>
  <c r="F115" s="1"/>
  <c r="E116"/>
  <c r="E117"/>
  <c r="F117" s="1"/>
  <c r="E118"/>
  <c r="E119"/>
  <c r="F119" s="1"/>
  <c r="E120"/>
  <c r="E121"/>
  <c r="F121" s="1"/>
  <c r="E122"/>
  <c r="E123"/>
  <c r="F123" s="1"/>
  <c r="E124"/>
  <c r="E125"/>
  <c r="F125" s="1"/>
  <c r="E126"/>
  <c r="E127"/>
  <c r="F127" s="1"/>
  <c r="E128"/>
  <c r="E129"/>
  <c r="F129" s="1"/>
  <c r="E130"/>
  <c r="E131"/>
  <c r="F131" s="1"/>
  <c r="E132"/>
  <c r="E133"/>
  <c r="F133" s="1"/>
  <c r="E134"/>
  <c r="E135"/>
  <c r="F135" s="1"/>
  <c r="E136"/>
  <c r="E137"/>
  <c r="F137" s="1"/>
  <c r="E138"/>
  <c r="E139"/>
  <c r="F139" s="1"/>
  <c r="E140"/>
  <c r="E141"/>
  <c r="F141" s="1"/>
  <c r="E142"/>
  <c r="E143"/>
  <c r="F143" s="1"/>
  <c r="E144"/>
  <c r="E145"/>
  <c r="F145" s="1"/>
  <c r="E146"/>
  <c r="E147"/>
  <c r="F147" s="1"/>
  <c r="E148"/>
  <c r="E149"/>
  <c r="F149" s="1"/>
  <c r="E150"/>
  <c r="E151"/>
  <c r="F151" s="1"/>
  <c r="E152"/>
  <c r="E153"/>
  <c r="F153" s="1"/>
  <c r="E154"/>
  <c r="E155"/>
  <c r="F155" s="1"/>
  <c r="E156"/>
  <c r="E157"/>
  <c r="F157" s="1"/>
  <c r="E158"/>
  <c r="E159"/>
  <c r="F159" s="1"/>
  <c r="E160"/>
  <c r="E161"/>
  <c r="F161" s="1"/>
  <c r="E162"/>
  <c r="E163"/>
  <c r="F163" s="1"/>
  <c r="E164"/>
  <c r="E165"/>
  <c r="F165" s="1"/>
  <c r="E166"/>
  <c r="E167"/>
  <c r="F167" s="1"/>
  <c r="E168"/>
  <c r="E169"/>
  <c r="F169" s="1"/>
  <c r="E170"/>
  <c r="E171"/>
  <c r="F171" s="1"/>
  <c r="E172"/>
  <c r="E173"/>
  <c r="F173" s="1"/>
  <c r="E174"/>
  <c r="E175"/>
  <c r="F175" s="1"/>
  <c r="E176"/>
  <c r="E177"/>
  <c r="F177" s="1"/>
  <c r="E178"/>
  <c r="E179"/>
  <c r="F179" s="1"/>
  <c r="E180"/>
  <c r="E181"/>
  <c r="F181" s="1"/>
  <c r="E182"/>
  <c r="E183"/>
  <c r="F183" s="1"/>
  <c r="E184"/>
  <c r="E185"/>
  <c r="F185" s="1"/>
  <c r="E186"/>
  <c r="E187"/>
  <c r="F187" s="1"/>
  <c r="E188"/>
  <c r="E189"/>
  <c r="F189" s="1"/>
  <c r="E190"/>
  <c r="E191"/>
  <c r="F191" s="1"/>
  <c r="E192"/>
  <c r="E193"/>
  <c r="F193" s="1"/>
  <c r="E194"/>
  <c r="E195"/>
  <c r="F195" s="1"/>
  <c r="E196"/>
  <c r="E197"/>
  <c r="F197" s="1"/>
  <c r="E198"/>
  <c r="E199"/>
  <c r="F199" s="1"/>
  <c r="E200"/>
  <c r="E201"/>
  <c r="E202"/>
  <c r="E203"/>
  <c r="F203" s="1"/>
  <c r="E204"/>
  <c r="E205"/>
  <c r="F205" s="1"/>
  <c r="E206"/>
  <c r="E207"/>
  <c r="F207" s="1"/>
  <c r="E208"/>
  <c r="E209"/>
  <c r="E210"/>
  <c r="E211"/>
  <c r="F211" s="1"/>
  <c r="E212"/>
  <c r="E213"/>
  <c r="F213" s="1"/>
  <c r="E214"/>
  <c r="E215"/>
  <c r="F215" s="1"/>
  <c r="E216"/>
  <c r="E217"/>
  <c r="E218"/>
  <c r="E219"/>
  <c r="F219" s="1"/>
  <c r="E220"/>
  <c r="E221"/>
  <c r="F221" s="1"/>
  <c r="E222"/>
  <c r="E223"/>
  <c r="F223" s="1"/>
  <c r="E224"/>
  <c r="E225"/>
  <c r="E226"/>
  <c r="E227"/>
  <c r="F227" s="1"/>
  <c r="E228"/>
  <c r="E229"/>
  <c r="F229" s="1"/>
  <c r="E230"/>
  <c r="E231"/>
  <c r="F231" s="1"/>
  <c r="E232"/>
  <c r="E233"/>
  <c r="E234"/>
  <c r="E235"/>
  <c r="F235" s="1"/>
  <c r="E236"/>
  <c r="E237"/>
  <c r="F237" s="1"/>
  <c r="E238"/>
  <c r="E239"/>
  <c r="F239" s="1"/>
  <c r="E240"/>
  <c r="E241"/>
  <c r="E242"/>
  <c r="E243"/>
  <c r="F243" s="1"/>
  <c r="E244"/>
  <c r="E245"/>
  <c r="F245" s="1"/>
  <c r="E246"/>
  <c r="E247"/>
  <c r="F247" s="1"/>
  <c r="E248"/>
  <c r="E249"/>
  <c r="E250"/>
  <c r="E251"/>
  <c r="F251" s="1"/>
  <c r="E252"/>
  <c r="E253"/>
  <c r="F253" s="1"/>
  <c r="E254"/>
  <c r="E255"/>
  <c r="F255" s="1"/>
  <c r="E256"/>
  <c r="E257"/>
  <c r="E258"/>
  <c r="E259"/>
  <c r="F259" s="1"/>
  <c r="E260"/>
  <c r="E261"/>
  <c r="F261" s="1"/>
  <c r="E262"/>
  <c r="E263"/>
  <c r="F263" s="1"/>
  <c r="E264"/>
  <c r="E265"/>
  <c r="E266"/>
  <c r="E267"/>
  <c r="F267" s="1"/>
  <c r="E268"/>
  <c r="E269"/>
  <c r="F269" s="1"/>
  <c r="E270"/>
  <c r="E271"/>
  <c r="F271" s="1"/>
  <c r="E272"/>
  <c r="E273"/>
  <c r="E274"/>
  <c r="E275"/>
  <c r="F275" s="1"/>
  <c r="E276"/>
  <c r="E277"/>
  <c r="F277" s="1"/>
  <c r="E278"/>
  <c r="E279"/>
  <c r="F279" s="1"/>
  <c r="E280"/>
  <c r="E281"/>
  <c r="E282"/>
  <c r="E283"/>
  <c r="F283" s="1"/>
  <c r="E284"/>
  <c r="E285"/>
  <c r="F285" s="1"/>
  <c r="E286"/>
  <c r="E287"/>
  <c r="F287" s="1"/>
  <c r="E288"/>
  <c r="E289"/>
  <c r="E290"/>
  <c r="E291"/>
  <c r="F291" s="1"/>
  <c r="E292"/>
  <c r="E293"/>
  <c r="F293" s="1"/>
  <c r="E294"/>
  <c r="E295"/>
  <c r="F295" s="1"/>
  <c r="E296"/>
  <c r="E297"/>
  <c r="E298"/>
  <c r="E299"/>
  <c r="F299" s="1"/>
  <c r="E2"/>
  <c r="B3" i="10"/>
  <c r="B4"/>
  <c r="B5"/>
  <c r="B6"/>
  <c r="C6" s="1"/>
  <c r="B7"/>
  <c r="B8"/>
  <c r="B9"/>
  <c r="B10"/>
  <c r="C10" s="1"/>
  <c r="B11"/>
  <c r="B12"/>
  <c r="B13"/>
  <c r="B14"/>
  <c r="C14" s="1"/>
  <c r="B15"/>
  <c r="B16"/>
  <c r="B17"/>
  <c r="B18"/>
  <c r="C18" s="1"/>
  <c r="B19"/>
  <c r="B20"/>
  <c r="B21"/>
  <c r="B22"/>
  <c r="C22" s="1"/>
  <c r="B23"/>
  <c r="B24"/>
  <c r="B25"/>
  <c r="B26"/>
  <c r="C26" s="1"/>
  <c r="B27"/>
  <c r="B28"/>
  <c r="B29"/>
  <c r="B30"/>
  <c r="C30" s="1"/>
  <c r="B31"/>
  <c r="B32"/>
  <c r="B33"/>
  <c r="B34"/>
  <c r="C34" s="1"/>
  <c r="B35"/>
  <c r="B36"/>
  <c r="B37"/>
  <c r="B38"/>
  <c r="C38" s="1"/>
  <c r="B39"/>
  <c r="B40"/>
  <c r="B41"/>
  <c r="B42"/>
  <c r="C42" s="1"/>
  <c r="B43"/>
  <c r="B44"/>
  <c r="B45"/>
  <c r="B46"/>
  <c r="C46" s="1"/>
  <c r="B47"/>
  <c r="B48"/>
  <c r="B49"/>
  <c r="B50"/>
  <c r="C50" s="1"/>
  <c r="B51"/>
  <c r="B52"/>
  <c r="B53"/>
  <c r="B54"/>
  <c r="C54" s="1"/>
  <c r="B55"/>
  <c r="B56"/>
  <c r="B57"/>
  <c r="B58"/>
  <c r="C58" s="1"/>
  <c r="B59"/>
  <c r="B60"/>
  <c r="B61"/>
  <c r="B62"/>
  <c r="C62" s="1"/>
  <c r="B63"/>
  <c r="B64"/>
  <c r="B65"/>
  <c r="B66"/>
  <c r="C66" s="1"/>
  <c r="B67"/>
  <c r="B68"/>
  <c r="B69"/>
  <c r="B70"/>
  <c r="C70" s="1"/>
  <c r="B71"/>
  <c r="B72"/>
  <c r="B73"/>
  <c r="C73" s="1"/>
  <c r="B74"/>
  <c r="C74" s="1"/>
  <c r="B75"/>
  <c r="B76"/>
  <c r="B77"/>
  <c r="C77" s="1"/>
  <c r="B78"/>
  <c r="C78" s="1"/>
  <c r="B79"/>
  <c r="B80"/>
  <c r="B81"/>
  <c r="C81" s="1"/>
  <c r="B82"/>
  <c r="C82" s="1"/>
  <c r="B83"/>
  <c r="B84"/>
  <c r="B85"/>
  <c r="C85" s="1"/>
  <c r="B86"/>
  <c r="C86" s="1"/>
  <c r="B87"/>
  <c r="B88"/>
  <c r="B89"/>
  <c r="C89" s="1"/>
  <c r="B90"/>
  <c r="C90" s="1"/>
  <c r="B91"/>
  <c r="B92"/>
  <c r="B93"/>
  <c r="C93" s="1"/>
  <c r="B94"/>
  <c r="C94" s="1"/>
  <c r="B95"/>
  <c r="B96"/>
  <c r="B97"/>
  <c r="C97" s="1"/>
  <c r="B98"/>
  <c r="C98" s="1"/>
  <c r="B99"/>
  <c r="B100"/>
  <c r="B101"/>
  <c r="C101" s="1"/>
  <c r="B102"/>
  <c r="C102" s="1"/>
  <c r="B103"/>
  <c r="B104"/>
  <c r="B105"/>
  <c r="C105" s="1"/>
  <c r="B106"/>
  <c r="C106" s="1"/>
  <c r="B107"/>
  <c r="B108"/>
  <c r="B109"/>
  <c r="C109" s="1"/>
  <c r="B110"/>
  <c r="C110" s="1"/>
  <c r="B111"/>
  <c r="B112"/>
  <c r="B113"/>
  <c r="C113" s="1"/>
  <c r="B114"/>
  <c r="C114" s="1"/>
  <c r="B115"/>
  <c r="B116"/>
  <c r="B117"/>
  <c r="C117" s="1"/>
  <c r="B118"/>
  <c r="C118" s="1"/>
  <c r="B119"/>
  <c r="B120"/>
  <c r="B121"/>
  <c r="C121" s="1"/>
  <c r="B122"/>
  <c r="C122" s="1"/>
  <c r="B123"/>
  <c r="B124"/>
  <c r="B125"/>
  <c r="C125" s="1"/>
  <c r="B126"/>
  <c r="C126" s="1"/>
  <c r="B127"/>
  <c r="B128"/>
  <c r="B129"/>
  <c r="C129" s="1"/>
  <c r="B130"/>
  <c r="C130" s="1"/>
  <c r="B131"/>
  <c r="B132"/>
  <c r="B133"/>
  <c r="C133" s="1"/>
  <c r="B134"/>
  <c r="C134" s="1"/>
  <c r="B135"/>
  <c r="B136"/>
  <c r="B137"/>
  <c r="C137" s="1"/>
  <c r="B138"/>
  <c r="C138" s="1"/>
  <c r="B139"/>
  <c r="B140"/>
  <c r="B141"/>
  <c r="C141" s="1"/>
  <c r="B142"/>
  <c r="C142" s="1"/>
  <c r="B143"/>
  <c r="B144"/>
  <c r="B145"/>
  <c r="C145" s="1"/>
  <c r="B146"/>
  <c r="C146" s="1"/>
  <c r="B147"/>
  <c r="B148"/>
  <c r="B149"/>
  <c r="C149" s="1"/>
  <c r="B150"/>
  <c r="C150" s="1"/>
  <c r="B151"/>
  <c r="B152"/>
  <c r="B153"/>
  <c r="C153" s="1"/>
  <c r="B154"/>
  <c r="C154" s="1"/>
  <c r="B155"/>
  <c r="B156"/>
  <c r="B157"/>
  <c r="C157" s="1"/>
  <c r="B158"/>
  <c r="C158" s="1"/>
  <c r="B159"/>
  <c r="B160"/>
  <c r="B161"/>
  <c r="C161" s="1"/>
  <c r="B162"/>
  <c r="C162" s="1"/>
  <c r="B163"/>
  <c r="B164"/>
  <c r="B165"/>
  <c r="C165" s="1"/>
  <c r="B166"/>
  <c r="C166" s="1"/>
  <c r="B167"/>
  <c r="B168"/>
  <c r="B169"/>
  <c r="C169" s="1"/>
  <c r="B170"/>
  <c r="C170" s="1"/>
  <c r="B171"/>
  <c r="B172"/>
  <c r="B173"/>
  <c r="C173" s="1"/>
  <c r="B174"/>
  <c r="C174" s="1"/>
  <c r="B175"/>
  <c r="B176"/>
  <c r="B177"/>
  <c r="C177" s="1"/>
  <c r="B178"/>
  <c r="C178" s="1"/>
  <c r="B179"/>
  <c r="B180"/>
  <c r="B181"/>
  <c r="C181" s="1"/>
  <c r="B182"/>
  <c r="C182" s="1"/>
  <c r="B183"/>
  <c r="B184"/>
  <c r="B185"/>
  <c r="C185" s="1"/>
  <c r="B186"/>
  <c r="C186" s="1"/>
  <c r="B187"/>
  <c r="B188"/>
  <c r="B189"/>
  <c r="C189" s="1"/>
  <c r="B190"/>
  <c r="C190" s="1"/>
  <c r="B191"/>
  <c r="B192"/>
  <c r="B193"/>
  <c r="C193" s="1"/>
  <c r="B194"/>
  <c r="C194" s="1"/>
  <c r="B195"/>
  <c r="B196"/>
  <c r="C196" s="1"/>
  <c r="B197"/>
  <c r="C197" s="1"/>
  <c r="B198"/>
  <c r="C198" s="1"/>
  <c r="B199"/>
  <c r="B200"/>
  <c r="B201"/>
  <c r="C201" s="1"/>
  <c r="B202"/>
  <c r="C202" s="1"/>
  <c r="B203"/>
  <c r="B204"/>
  <c r="C204" s="1"/>
  <c r="B205"/>
  <c r="C205" s="1"/>
  <c r="B206"/>
  <c r="C206" s="1"/>
  <c r="B207"/>
  <c r="B208"/>
  <c r="B209"/>
  <c r="C209" s="1"/>
  <c r="B210"/>
  <c r="C210" s="1"/>
  <c r="B211"/>
  <c r="B212"/>
  <c r="C212" s="1"/>
  <c r="B213"/>
  <c r="C213" s="1"/>
  <c r="B214"/>
  <c r="C214" s="1"/>
  <c r="B215"/>
  <c r="B216"/>
  <c r="B217"/>
  <c r="C217" s="1"/>
  <c r="B218"/>
  <c r="C218" s="1"/>
  <c r="B219"/>
  <c r="B220"/>
  <c r="C220" s="1"/>
  <c r="B221"/>
  <c r="C221" s="1"/>
  <c r="B222"/>
  <c r="C222" s="1"/>
  <c r="B223"/>
  <c r="B224"/>
  <c r="B225"/>
  <c r="C225" s="1"/>
  <c r="B226"/>
  <c r="C226" s="1"/>
  <c r="B227"/>
  <c r="B228"/>
  <c r="C228" s="1"/>
  <c r="B229"/>
  <c r="C229" s="1"/>
  <c r="B230"/>
  <c r="C230" s="1"/>
  <c r="B231"/>
  <c r="B232"/>
  <c r="B233"/>
  <c r="C233" s="1"/>
  <c r="B234"/>
  <c r="C234" s="1"/>
  <c r="B235"/>
  <c r="B236"/>
  <c r="C236" s="1"/>
  <c r="B237"/>
  <c r="C237" s="1"/>
  <c r="B238"/>
  <c r="C238" s="1"/>
  <c r="B239"/>
  <c r="C239" s="1"/>
  <c r="B240"/>
  <c r="B241"/>
  <c r="C241" s="1"/>
  <c r="B242"/>
  <c r="C242" s="1"/>
  <c r="B243"/>
  <c r="B244"/>
  <c r="C244" s="1"/>
  <c r="B245"/>
  <c r="C245" s="1"/>
  <c r="B246"/>
  <c r="C246" s="1"/>
  <c r="B247"/>
  <c r="B248"/>
  <c r="B249"/>
  <c r="C249" s="1"/>
  <c r="B250"/>
  <c r="C250" s="1"/>
  <c r="B251"/>
  <c r="B252"/>
  <c r="C252" s="1"/>
  <c r="B253"/>
  <c r="C253" s="1"/>
  <c r="B254"/>
  <c r="C254" s="1"/>
  <c r="B255"/>
  <c r="B256"/>
  <c r="B257"/>
  <c r="C257" s="1"/>
  <c r="B258"/>
  <c r="C258" s="1"/>
  <c r="B259"/>
  <c r="B260"/>
  <c r="C260" s="1"/>
  <c r="B261"/>
  <c r="C261" s="1"/>
  <c r="B262"/>
  <c r="C262" s="1"/>
  <c r="B263"/>
  <c r="B264"/>
  <c r="B265"/>
  <c r="C265" s="1"/>
  <c r="B266"/>
  <c r="C266" s="1"/>
  <c r="B267"/>
  <c r="B268"/>
  <c r="C268" s="1"/>
  <c r="B269"/>
  <c r="C269" s="1"/>
  <c r="B270"/>
  <c r="C270" s="1"/>
  <c r="B271"/>
  <c r="B272"/>
  <c r="B273"/>
  <c r="C273" s="1"/>
  <c r="B274"/>
  <c r="C274" s="1"/>
  <c r="B275"/>
  <c r="B276"/>
  <c r="C276" s="1"/>
  <c r="B277"/>
  <c r="C277" s="1"/>
  <c r="B278"/>
  <c r="C278" s="1"/>
  <c r="B279"/>
  <c r="B280"/>
  <c r="B281"/>
  <c r="C281" s="1"/>
  <c r="B282"/>
  <c r="C282" s="1"/>
  <c r="B283"/>
  <c r="B284"/>
  <c r="C284" s="1"/>
  <c r="B285"/>
  <c r="C285" s="1"/>
  <c r="B286"/>
  <c r="C286" s="1"/>
  <c r="B287"/>
  <c r="B288"/>
  <c r="B289"/>
  <c r="C289" s="1"/>
  <c r="B290"/>
  <c r="C290" s="1"/>
  <c r="B291"/>
  <c r="B292"/>
  <c r="C292" s="1"/>
  <c r="B293"/>
  <c r="C293" s="1"/>
  <c r="B294"/>
  <c r="C294" s="1"/>
  <c r="B295"/>
  <c r="B296"/>
  <c r="B297"/>
  <c r="C297" s="1"/>
  <c r="B298"/>
  <c r="C298" s="1"/>
  <c r="B299"/>
  <c r="B300"/>
  <c r="C300" s="1"/>
  <c r="B301"/>
  <c r="C301" s="1"/>
  <c r="B302"/>
  <c r="C302" s="1"/>
  <c r="B303"/>
  <c r="B304"/>
  <c r="B305"/>
  <c r="C305" s="1"/>
  <c r="B306"/>
  <c r="C306" s="1"/>
  <c r="B307"/>
  <c r="B308"/>
  <c r="C308" s="1"/>
  <c r="B309"/>
  <c r="C309" s="1"/>
  <c r="B310"/>
  <c r="C310" s="1"/>
  <c r="B2"/>
  <c r="I142" i="9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02"/>
  <c r="I204"/>
  <c r="I206"/>
  <c r="I208"/>
  <c r="I210"/>
  <c r="I212"/>
  <c r="I214"/>
  <c r="I216"/>
  <c r="I218"/>
  <c r="I220"/>
  <c r="I222"/>
  <c r="I224"/>
  <c r="I226"/>
  <c r="I228"/>
  <c r="I230"/>
  <c r="I232"/>
  <c r="I234"/>
  <c r="I236"/>
  <c r="I238"/>
  <c r="I240"/>
  <c r="I242"/>
  <c r="I244"/>
  <c r="I246"/>
  <c r="I248"/>
  <c r="I250"/>
  <c r="I252"/>
  <c r="I254"/>
  <c r="I256"/>
  <c r="I258"/>
  <c r="I260"/>
  <c r="I262"/>
  <c r="I264"/>
  <c r="I266"/>
  <c r="I268"/>
  <c r="I270"/>
  <c r="I272"/>
  <c r="I274"/>
  <c r="I276"/>
  <c r="I278"/>
  <c r="I280"/>
  <c r="I282"/>
  <c r="I284"/>
  <c r="I286"/>
  <c r="I288"/>
  <c r="I290"/>
  <c r="I292"/>
  <c r="I294"/>
  <c r="I296"/>
  <c r="I298"/>
  <c r="I300"/>
  <c r="I302"/>
  <c r="B3"/>
  <c r="B4"/>
  <c r="C4" s="1"/>
  <c r="B5"/>
  <c r="B6"/>
  <c r="C6" s="1"/>
  <c r="B7"/>
  <c r="B8"/>
  <c r="B9"/>
  <c r="B10"/>
  <c r="B11"/>
  <c r="B12"/>
  <c r="C12" s="1"/>
  <c r="B13"/>
  <c r="B14"/>
  <c r="C14" s="1"/>
  <c r="B15"/>
  <c r="B16"/>
  <c r="B17"/>
  <c r="B18"/>
  <c r="B19"/>
  <c r="B20"/>
  <c r="C20" s="1"/>
  <c r="B21"/>
  <c r="B22"/>
  <c r="C22" s="1"/>
  <c r="B23"/>
  <c r="B24"/>
  <c r="B25"/>
  <c r="B26"/>
  <c r="B27"/>
  <c r="B28"/>
  <c r="C28" s="1"/>
  <c r="B29"/>
  <c r="B30"/>
  <c r="C30" s="1"/>
  <c r="B31"/>
  <c r="B32"/>
  <c r="B33"/>
  <c r="B34"/>
  <c r="B35"/>
  <c r="B36"/>
  <c r="C36" s="1"/>
  <c r="B37"/>
  <c r="B38"/>
  <c r="C38" s="1"/>
  <c r="B39"/>
  <c r="B40"/>
  <c r="B41"/>
  <c r="B42"/>
  <c r="B43"/>
  <c r="B44"/>
  <c r="C44" s="1"/>
  <c r="B45"/>
  <c r="B46"/>
  <c r="C46" s="1"/>
  <c r="B47"/>
  <c r="B48"/>
  <c r="B49"/>
  <c r="B50"/>
  <c r="B51"/>
  <c r="B52"/>
  <c r="C52" s="1"/>
  <c r="B53"/>
  <c r="B54"/>
  <c r="C54" s="1"/>
  <c r="B55"/>
  <c r="B56"/>
  <c r="B57"/>
  <c r="B58"/>
  <c r="B59"/>
  <c r="B60"/>
  <c r="C60" s="1"/>
  <c r="B61"/>
  <c r="B62"/>
  <c r="C62" s="1"/>
  <c r="B63"/>
  <c r="B64"/>
  <c r="B65"/>
  <c r="B66"/>
  <c r="B67"/>
  <c r="B68"/>
  <c r="C68" s="1"/>
  <c r="B69"/>
  <c r="B70"/>
  <c r="C70" s="1"/>
  <c r="B71"/>
  <c r="B72"/>
  <c r="B73"/>
  <c r="B74"/>
  <c r="B75"/>
  <c r="B76"/>
  <c r="C76" s="1"/>
  <c r="B77"/>
  <c r="B78"/>
  <c r="C78" s="1"/>
  <c r="B79"/>
  <c r="B80"/>
  <c r="B81"/>
  <c r="B82"/>
  <c r="B83"/>
  <c r="B84"/>
  <c r="C84" s="1"/>
  <c r="B85"/>
  <c r="B86"/>
  <c r="C86" s="1"/>
  <c r="B87"/>
  <c r="B88"/>
  <c r="B89"/>
  <c r="B90"/>
  <c r="B91"/>
  <c r="B92"/>
  <c r="C92" s="1"/>
  <c r="B93"/>
  <c r="B94"/>
  <c r="C94" s="1"/>
  <c r="B95"/>
  <c r="B96"/>
  <c r="B97"/>
  <c r="B98"/>
  <c r="B99"/>
  <c r="B100"/>
  <c r="C100" s="1"/>
  <c r="B101"/>
  <c r="B102"/>
  <c r="C102" s="1"/>
  <c r="B103"/>
  <c r="B104"/>
  <c r="B105"/>
  <c r="B106"/>
  <c r="B107"/>
  <c r="B108"/>
  <c r="C108" s="1"/>
  <c r="B109"/>
  <c r="B110"/>
  <c r="C110" s="1"/>
  <c r="B111"/>
  <c r="B112"/>
  <c r="B113"/>
  <c r="B114"/>
  <c r="B115"/>
  <c r="B116"/>
  <c r="C116" s="1"/>
  <c r="B117"/>
  <c r="B118"/>
  <c r="C118" s="1"/>
  <c r="B119"/>
  <c r="B120"/>
  <c r="B121"/>
  <c r="B122"/>
  <c r="B123"/>
  <c r="B124"/>
  <c r="C124" s="1"/>
  <c r="B125"/>
  <c r="B126"/>
  <c r="C126" s="1"/>
  <c r="B127"/>
  <c r="B128"/>
  <c r="B129"/>
  <c r="B130"/>
  <c r="B131"/>
  <c r="B132"/>
  <c r="C132" s="1"/>
  <c r="B133"/>
  <c r="B134"/>
  <c r="C134" s="1"/>
  <c r="B135"/>
  <c r="B136"/>
  <c r="B137"/>
  <c r="B138"/>
  <c r="B139"/>
  <c r="B140"/>
  <c r="C140" s="1"/>
  <c r="B141"/>
  <c r="B142"/>
  <c r="C142" s="1"/>
  <c r="B143"/>
  <c r="B144"/>
  <c r="B145"/>
  <c r="B146"/>
  <c r="B147"/>
  <c r="B148"/>
  <c r="C148" s="1"/>
  <c r="B149"/>
  <c r="B150"/>
  <c r="C150" s="1"/>
  <c r="B151"/>
  <c r="B152"/>
  <c r="B153"/>
  <c r="B154"/>
  <c r="B155"/>
  <c r="B156"/>
  <c r="C156" s="1"/>
  <c r="B157"/>
  <c r="B158"/>
  <c r="C158" s="1"/>
  <c r="B159"/>
  <c r="B160"/>
  <c r="B161"/>
  <c r="B162"/>
  <c r="B163"/>
  <c r="B164"/>
  <c r="C164" s="1"/>
  <c r="B165"/>
  <c r="B166"/>
  <c r="C166" s="1"/>
  <c r="B167"/>
  <c r="B168"/>
  <c r="B169"/>
  <c r="B170"/>
  <c r="B171"/>
  <c r="B172"/>
  <c r="C172" s="1"/>
  <c r="B173"/>
  <c r="B174"/>
  <c r="C174" s="1"/>
  <c r="B175"/>
  <c r="B176"/>
  <c r="B177"/>
  <c r="B178"/>
  <c r="B179"/>
  <c r="B180"/>
  <c r="C180" s="1"/>
  <c r="B181"/>
  <c r="B182"/>
  <c r="C182" s="1"/>
  <c r="B183"/>
  <c r="B184"/>
  <c r="B185"/>
  <c r="B186"/>
  <c r="B187"/>
  <c r="B188"/>
  <c r="C188" s="1"/>
  <c r="B189"/>
  <c r="B190"/>
  <c r="C190" s="1"/>
  <c r="B191"/>
  <c r="B192"/>
  <c r="B193"/>
  <c r="B194"/>
  <c r="B195"/>
  <c r="B196"/>
  <c r="C196" s="1"/>
  <c r="B197"/>
  <c r="B198"/>
  <c r="C198" s="1"/>
  <c r="B199"/>
  <c r="B200"/>
  <c r="B201"/>
  <c r="B202"/>
  <c r="B203"/>
  <c r="B204"/>
  <c r="C204" s="1"/>
  <c r="B205"/>
  <c r="B206"/>
  <c r="C206" s="1"/>
  <c r="B207"/>
  <c r="B208"/>
  <c r="B209"/>
  <c r="B210"/>
  <c r="B211"/>
  <c r="B212"/>
  <c r="C212" s="1"/>
  <c r="B213"/>
  <c r="B214"/>
  <c r="C214" s="1"/>
  <c r="B215"/>
  <c r="B216"/>
  <c r="B217"/>
  <c r="B218"/>
  <c r="B219"/>
  <c r="B220"/>
  <c r="C220" s="1"/>
  <c r="B221"/>
  <c r="B222"/>
  <c r="C222" s="1"/>
  <c r="B223"/>
  <c r="B224"/>
  <c r="B225"/>
  <c r="B226"/>
  <c r="B227"/>
  <c r="B228"/>
  <c r="C228" s="1"/>
  <c r="B229"/>
  <c r="B230"/>
  <c r="C230" s="1"/>
  <c r="B231"/>
  <c r="B232"/>
  <c r="B233"/>
  <c r="B234"/>
  <c r="B235"/>
  <c r="B236"/>
  <c r="C236" s="1"/>
  <c r="B237"/>
  <c r="B238"/>
  <c r="C238" s="1"/>
  <c r="B239"/>
  <c r="B240"/>
  <c r="B241"/>
  <c r="B242"/>
  <c r="B243"/>
  <c r="B244"/>
  <c r="C244" s="1"/>
  <c r="B245"/>
  <c r="B246"/>
  <c r="C246" s="1"/>
  <c r="B247"/>
  <c r="B248"/>
  <c r="B249"/>
  <c r="B250"/>
  <c r="B251"/>
  <c r="B252"/>
  <c r="C252" s="1"/>
  <c r="B253"/>
  <c r="B254"/>
  <c r="C254" s="1"/>
  <c r="B255"/>
  <c r="B256"/>
  <c r="B257"/>
  <c r="B258"/>
  <c r="B259"/>
  <c r="B260"/>
  <c r="C260" s="1"/>
  <c r="B261"/>
  <c r="B262"/>
  <c r="C262" s="1"/>
  <c r="B263"/>
  <c r="B264"/>
  <c r="B265"/>
  <c r="B266"/>
  <c r="B267"/>
  <c r="B268"/>
  <c r="C268" s="1"/>
  <c r="B269"/>
  <c r="B270"/>
  <c r="C270" s="1"/>
  <c r="B271"/>
  <c r="B272"/>
  <c r="B273"/>
  <c r="B274"/>
  <c r="B275"/>
  <c r="B276"/>
  <c r="C276" s="1"/>
  <c r="B277"/>
  <c r="B278"/>
  <c r="C278" s="1"/>
  <c r="B279"/>
  <c r="B280"/>
  <c r="B281"/>
  <c r="B282"/>
  <c r="B283"/>
  <c r="B284"/>
  <c r="C284" s="1"/>
  <c r="B285"/>
  <c r="B286"/>
  <c r="C286" s="1"/>
  <c r="B287"/>
  <c r="B288"/>
  <c r="B289"/>
  <c r="B290"/>
  <c r="B291"/>
  <c r="B292"/>
  <c r="C292" s="1"/>
  <c r="B293"/>
  <c r="B294"/>
  <c r="C294" s="1"/>
  <c r="B295"/>
  <c r="B296"/>
  <c r="B297"/>
  <c r="B298"/>
  <c r="B299"/>
  <c r="B300"/>
  <c r="C300" s="1"/>
  <c r="B301"/>
  <c r="B302"/>
  <c r="C302" s="1"/>
  <c r="B3" i="8"/>
  <c r="B4"/>
  <c r="C4" s="1"/>
  <c r="B5"/>
  <c r="B6"/>
  <c r="B7"/>
  <c r="B8"/>
  <c r="C8" s="1"/>
  <c r="B9"/>
  <c r="B10"/>
  <c r="B11"/>
  <c r="B12"/>
  <c r="C12" s="1"/>
  <c r="B13"/>
  <c r="B14"/>
  <c r="B15"/>
  <c r="B16"/>
  <c r="C16" s="1"/>
  <c r="B17"/>
  <c r="B18"/>
  <c r="B19"/>
  <c r="B20"/>
  <c r="C20" s="1"/>
  <c r="B21"/>
  <c r="B22"/>
  <c r="B23"/>
  <c r="B24"/>
  <c r="C24" s="1"/>
  <c r="B25"/>
  <c r="B26"/>
  <c r="B27"/>
  <c r="B28"/>
  <c r="C28" s="1"/>
  <c r="B29"/>
  <c r="B30"/>
  <c r="B31"/>
  <c r="B32"/>
  <c r="C32" s="1"/>
  <c r="B33"/>
  <c r="B34"/>
  <c r="B35"/>
  <c r="C35" s="1"/>
  <c r="B36"/>
  <c r="C36" s="1"/>
  <c r="B37"/>
  <c r="B38"/>
  <c r="B39"/>
  <c r="C39" s="1"/>
  <c r="B40"/>
  <c r="C40" s="1"/>
  <c r="B41"/>
  <c r="B42"/>
  <c r="B43"/>
  <c r="C43" s="1"/>
  <c r="B44"/>
  <c r="C44" s="1"/>
  <c r="B45"/>
  <c r="B46"/>
  <c r="B47"/>
  <c r="C47" s="1"/>
  <c r="B48"/>
  <c r="C48" s="1"/>
  <c r="B49"/>
  <c r="B50"/>
  <c r="B51"/>
  <c r="C51" s="1"/>
  <c r="B52"/>
  <c r="C52" s="1"/>
  <c r="B53"/>
  <c r="B54"/>
  <c r="B55"/>
  <c r="C55" s="1"/>
  <c r="B56"/>
  <c r="C56" s="1"/>
  <c r="B57"/>
  <c r="B58"/>
  <c r="B59"/>
  <c r="C59" s="1"/>
  <c r="B60"/>
  <c r="C60" s="1"/>
  <c r="B61"/>
  <c r="B62"/>
  <c r="B63"/>
  <c r="C63" s="1"/>
  <c r="B64"/>
  <c r="C64" s="1"/>
  <c r="B65"/>
  <c r="B66"/>
  <c r="B67"/>
  <c r="C67" s="1"/>
  <c r="B68"/>
  <c r="C68" s="1"/>
  <c r="B69"/>
  <c r="B70"/>
  <c r="B71"/>
  <c r="C71" s="1"/>
  <c r="B72"/>
  <c r="C72" s="1"/>
  <c r="B73"/>
  <c r="B74"/>
  <c r="B75"/>
  <c r="C75" s="1"/>
  <c r="B76"/>
  <c r="C76" s="1"/>
  <c r="B77"/>
  <c r="B78"/>
  <c r="B79"/>
  <c r="C79" s="1"/>
  <c r="B80"/>
  <c r="C80" s="1"/>
  <c r="B81"/>
  <c r="B82"/>
  <c r="B83"/>
  <c r="C83" s="1"/>
  <c r="B84"/>
  <c r="C84" s="1"/>
  <c r="B85"/>
  <c r="B86"/>
  <c r="B87"/>
  <c r="C87" s="1"/>
  <c r="B88"/>
  <c r="C88" s="1"/>
  <c r="B89"/>
  <c r="B90"/>
  <c r="B91"/>
  <c r="C91" s="1"/>
  <c r="B92"/>
  <c r="C92" s="1"/>
  <c r="B93"/>
  <c r="B94"/>
  <c r="B95"/>
  <c r="C95" s="1"/>
  <c r="B96"/>
  <c r="C96" s="1"/>
  <c r="B97"/>
  <c r="B98"/>
  <c r="B99"/>
  <c r="C99" s="1"/>
  <c r="B100"/>
  <c r="C100" s="1"/>
  <c r="B101"/>
  <c r="B102"/>
  <c r="B103"/>
  <c r="C103" s="1"/>
  <c r="B104"/>
  <c r="C104" s="1"/>
  <c r="B105"/>
  <c r="B106"/>
  <c r="B107"/>
  <c r="C107" s="1"/>
  <c r="B108"/>
  <c r="C108" s="1"/>
  <c r="B109"/>
  <c r="B110"/>
  <c r="B111"/>
  <c r="C111" s="1"/>
  <c r="B112"/>
  <c r="C112" s="1"/>
  <c r="B113"/>
  <c r="B114"/>
  <c r="B115"/>
  <c r="C115" s="1"/>
  <c r="B116"/>
  <c r="C116" s="1"/>
  <c r="B117"/>
  <c r="B118"/>
  <c r="B119"/>
  <c r="C119" s="1"/>
  <c r="B120"/>
  <c r="C120" s="1"/>
  <c r="B121"/>
  <c r="B122"/>
  <c r="B123"/>
  <c r="C123" s="1"/>
  <c r="B124"/>
  <c r="C124" s="1"/>
  <c r="B125"/>
  <c r="B126"/>
  <c r="B127"/>
  <c r="C127" s="1"/>
  <c r="B128"/>
  <c r="C128" s="1"/>
  <c r="B129"/>
  <c r="B130"/>
  <c r="B131"/>
  <c r="C131" s="1"/>
  <c r="B132"/>
  <c r="C132" s="1"/>
  <c r="B133"/>
  <c r="B134"/>
  <c r="B135"/>
  <c r="C135" s="1"/>
  <c r="B136"/>
  <c r="C136" s="1"/>
  <c r="B137"/>
  <c r="B138"/>
  <c r="B139"/>
  <c r="C139" s="1"/>
  <c r="B140"/>
  <c r="C140" s="1"/>
  <c r="B141"/>
  <c r="B142"/>
  <c r="B143"/>
  <c r="C143" s="1"/>
  <c r="B144"/>
  <c r="C144" s="1"/>
  <c r="B145"/>
  <c r="B146"/>
  <c r="B147"/>
  <c r="C147" s="1"/>
  <c r="B148"/>
  <c r="C148" s="1"/>
  <c r="B149"/>
  <c r="B150"/>
  <c r="B151"/>
  <c r="C151" s="1"/>
  <c r="B152"/>
  <c r="C152" s="1"/>
  <c r="B153"/>
  <c r="B154"/>
  <c r="B155"/>
  <c r="C155" s="1"/>
  <c r="B156"/>
  <c r="C156" s="1"/>
  <c r="B157"/>
  <c r="B158"/>
  <c r="B159"/>
  <c r="C159" s="1"/>
  <c r="B160"/>
  <c r="C160" s="1"/>
  <c r="B161"/>
  <c r="B162"/>
  <c r="B163"/>
  <c r="C163" s="1"/>
  <c r="B164"/>
  <c r="C164" s="1"/>
  <c r="B165"/>
  <c r="B166"/>
  <c r="B167"/>
  <c r="C167" s="1"/>
  <c r="B168"/>
  <c r="C168" s="1"/>
  <c r="B169"/>
  <c r="B170"/>
  <c r="B171"/>
  <c r="C171" s="1"/>
  <c r="B172"/>
  <c r="C172" s="1"/>
  <c r="B173"/>
  <c r="B174"/>
  <c r="B175"/>
  <c r="C175" s="1"/>
  <c r="B176"/>
  <c r="C176" s="1"/>
  <c r="B177"/>
  <c r="B178"/>
  <c r="B179"/>
  <c r="C179" s="1"/>
  <c r="B180"/>
  <c r="C180" s="1"/>
  <c r="B181"/>
  <c r="B182"/>
  <c r="B183"/>
  <c r="C183" s="1"/>
  <c r="B184"/>
  <c r="C184" s="1"/>
  <c r="B185"/>
  <c r="B186"/>
  <c r="B187"/>
  <c r="C187" s="1"/>
  <c r="B188"/>
  <c r="C188" s="1"/>
  <c r="B189"/>
  <c r="B190"/>
  <c r="B191"/>
  <c r="C191" s="1"/>
  <c r="B192"/>
  <c r="C192" s="1"/>
  <c r="B193"/>
  <c r="B194"/>
  <c r="B195"/>
  <c r="C195" s="1"/>
  <c r="B196"/>
  <c r="C196" s="1"/>
  <c r="B197"/>
  <c r="B198"/>
  <c r="B199"/>
  <c r="C199" s="1"/>
  <c r="B200"/>
  <c r="C200" s="1"/>
  <c r="B201"/>
  <c r="B202"/>
  <c r="B203"/>
  <c r="C203" s="1"/>
  <c r="B204"/>
  <c r="C204" s="1"/>
  <c r="B205"/>
  <c r="B206"/>
  <c r="B207"/>
  <c r="C207" s="1"/>
  <c r="B208"/>
  <c r="C208" s="1"/>
  <c r="B209"/>
  <c r="B210"/>
  <c r="B211"/>
  <c r="C211" s="1"/>
  <c r="B212"/>
  <c r="C212" s="1"/>
  <c r="B213"/>
  <c r="B214"/>
  <c r="B215"/>
  <c r="C215" s="1"/>
  <c r="B216"/>
  <c r="C216" s="1"/>
  <c r="B217"/>
  <c r="B218"/>
  <c r="B219"/>
  <c r="C219" s="1"/>
  <c r="B220"/>
  <c r="C220" s="1"/>
  <c r="B221"/>
  <c r="B222"/>
  <c r="B223"/>
  <c r="C223" s="1"/>
  <c r="B224"/>
  <c r="C224" s="1"/>
  <c r="B225"/>
  <c r="B226"/>
  <c r="B227"/>
  <c r="C227" s="1"/>
  <c r="B228"/>
  <c r="C228" s="1"/>
  <c r="B229"/>
  <c r="B230"/>
  <c r="B231"/>
  <c r="C231" s="1"/>
  <c r="B232"/>
  <c r="C232" s="1"/>
  <c r="B233"/>
  <c r="B234"/>
  <c r="B235"/>
  <c r="C235" s="1"/>
  <c r="B236"/>
  <c r="C236" s="1"/>
  <c r="B237"/>
  <c r="B238"/>
  <c r="B239"/>
  <c r="C239" s="1"/>
  <c r="B240"/>
  <c r="C240" s="1"/>
  <c r="B241"/>
  <c r="B242"/>
  <c r="B243"/>
  <c r="C243" s="1"/>
  <c r="B244"/>
  <c r="C244" s="1"/>
  <c r="B245"/>
  <c r="B246"/>
  <c r="B247"/>
  <c r="C247" s="1"/>
  <c r="B248"/>
  <c r="C248" s="1"/>
  <c r="B249"/>
  <c r="B250"/>
  <c r="B251"/>
  <c r="C251" s="1"/>
  <c r="B252"/>
  <c r="C252" s="1"/>
  <c r="B253"/>
  <c r="B254"/>
  <c r="B255"/>
  <c r="C255" s="1"/>
  <c r="B256"/>
  <c r="C256" s="1"/>
  <c r="B257"/>
  <c r="B258"/>
  <c r="B259"/>
  <c r="C259" s="1"/>
  <c r="B260"/>
  <c r="C260" s="1"/>
  <c r="B261"/>
  <c r="B262"/>
  <c r="B263"/>
  <c r="C263" s="1"/>
  <c r="B264"/>
  <c r="C264" s="1"/>
  <c r="B265"/>
  <c r="B266"/>
  <c r="B267"/>
  <c r="C267" s="1"/>
  <c r="B268"/>
  <c r="C268" s="1"/>
  <c r="B269"/>
  <c r="B270"/>
  <c r="B271"/>
  <c r="C271" s="1"/>
  <c r="B272"/>
  <c r="C272" s="1"/>
  <c r="B273"/>
  <c r="B274"/>
  <c r="B275"/>
  <c r="C275" s="1"/>
  <c r="B276"/>
  <c r="C276" s="1"/>
  <c r="B277"/>
  <c r="B278"/>
  <c r="B279"/>
  <c r="C279" s="1"/>
  <c r="B280"/>
  <c r="C280" s="1"/>
  <c r="B281"/>
  <c r="B282"/>
  <c r="B283"/>
  <c r="C283" s="1"/>
  <c r="B284"/>
  <c r="C284" s="1"/>
  <c r="B285"/>
  <c r="B286"/>
  <c r="B287"/>
  <c r="C287" s="1"/>
  <c r="B288"/>
  <c r="C288" s="1"/>
  <c r="B289"/>
  <c r="B290"/>
  <c r="B291"/>
  <c r="C291" s="1"/>
  <c r="B292"/>
  <c r="C292" s="1"/>
  <c r="B293"/>
  <c r="B294"/>
  <c r="B295"/>
  <c r="C295" s="1"/>
  <c r="B296"/>
  <c r="C296" s="1"/>
  <c r="B297"/>
  <c r="B298"/>
  <c r="B299"/>
  <c r="C299" s="1"/>
  <c r="B300"/>
  <c r="C300" s="1"/>
  <c r="B301"/>
  <c r="B302"/>
  <c r="B2"/>
  <c r="B2" i="9"/>
  <c r="C2" s="1"/>
  <c r="L2" i="8"/>
  <c r="F3" i="5"/>
  <c r="F5"/>
  <c r="F7"/>
  <c r="F9"/>
  <c r="F11"/>
  <c r="F13"/>
  <c r="F15"/>
  <c r="F17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5"/>
  <c r="F57"/>
  <c r="F59"/>
  <c r="F61"/>
  <c r="F63"/>
  <c r="F65"/>
  <c r="F67"/>
  <c r="F69"/>
  <c r="F71"/>
  <c r="F73"/>
  <c r="F75"/>
  <c r="F77"/>
  <c r="F79"/>
  <c r="F81"/>
  <c r="F83"/>
  <c r="F85"/>
  <c r="F87"/>
  <c r="F89"/>
  <c r="F91"/>
  <c r="F93"/>
  <c r="F95"/>
  <c r="F97"/>
  <c r="F99"/>
  <c r="F101"/>
  <c r="F103"/>
  <c r="F105"/>
  <c r="F107"/>
  <c r="F109"/>
  <c r="F111"/>
  <c r="F113"/>
  <c r="F115"/>
  <c r="F117"/>
  <c r="F119"/>
  <c r="F121"/>
  <c r="F123"/>
  <c r="F125"/>
  <c r="F127"/>
  <c r="F129"/>
  <c r="F131"/>
  <c r="F133"/>
  <c r="F135"/>
  <c r="F137"/>
  <c r="F139"/>
  <c r="F141"/>
  <c r="F143"/>
  <c r="F145"/>
  <c r="F147"/>
  <c r="F149"/>
  <c r="F151"/>
  <c r="F153"/>
  <c r="F155"/>
  <c r="F157"/>
  <c r="F159"/>
  <c r="F161"/>
  <c r="F163"/>
  <c r="F165"/>
  <c r="F167"/>
  <c r="F169"/>
  <c r="F171"/>
  <c r="F173"/>
  <c r="F175"/>
  <c r="F177"/>
  <c r="F179"/>
  <c r="F181"/>
  <c r="F183"/>
  <c r="F185"/>
  <c r="F187"/>
  <c r="F189"/>
  <c r="F191"/>
  <c r="F193"/>
  <c r="F195"/>
  <c r="F197"/>
  <c r="F199"/>
  <c r="F201"/>
  <c r="F203"/>
  <c r="F205"/>
  <c r="F207"/>
  <c r="F209"/>
  <c r="F211"/>
  <c r="F213"/>
  <c r="F215"/>
  <c r="F217"/>
  <c r="F219"/>
  <c r="F221"/>
  <c r="F223"/>
  <c r="F225"/>
  <c r="F227"/>
  <c r="F229"/>
  <c r="F231"/>
  <c r="F233"/>
  <c r="F235"/>
  <c r="F237"/>
  <c r="F239"/>
  <c r="F241"/>
  <c r="F243"/>
  <c r="F245"/>
  <c r="F247"/>
  <c r="F249"/>
  <c r="F251"/>
  <c r="F253"/>
  <c r="F255"/>
  <c r="F257"/>
  <c r="F259"/>
  <c r="F261"/>
  <c r="F263"/>
  <c r="F265"/>
  <c r="F267"/>
  <c r="F269"/>
  <c r="F271"/>
  <c r="F273"/>
  <c r="F275"/>
  <c r="F277"/>
  <c r="F279"/>
  <c r="F281"/>
  <c r="F283"/>
  <c r="F285"/>
  <c r="F287"/>
  <c r="F289"/>
  <c r="F291"/>
  <c r="F293"/>
  <c r="F295"/>
  <c r="F297"/>
  <c r="F299"/>
  <c r="B3"/>
  <c r="C3" s="1"/>
  <c r="B4"/>
  <c r="B5"/>
  <c r="C5" s="1"/>
  <c r="B6"/>
  <c r="B7"/>
  <c r="C7" s="1"/>
  <c r="B8"/>
  <c r="B9"/>
  <c r="C9" s="1"/>
  <c r="B10"/>
  <c r="B11"/>
  <c r="C11" s="1"/>
  <c r="B12"/>
  <c r="B13"/>
  <c r="C13" s="1"/>
  <c r="B14"/>
  <c r="B15"/>
  <c r="C15" s="1"/>
  <c r="B16"/>
  <c r="B17"/>
  <c r="C17" s="1"/>
  <c r="B18"/>
  <c r="B19"/>
  <c r="C19" s="1"/>
  <c r="B20"/>
  <c r="B21"/>
  <c r="C21" s="1"/>
  <c r="B22"/>
  <c r="B23"/>
  <c r="C23" s="1"/>
  <c r="B24"/>
  <c r="B25"/>
  <c r="C25" s="1"/>
  <c r="B26"/>
  <c r="B27"/>
  <c r="C27" s="1"/>
  <c r="B28"/>
  <c r="B29"/>
  <c r="C29" s="1"/>
  <c r="B30"/>
  <c r="B31"/>
  <c r="C31" s="1"/>
  <c r="B32"/>
  <c r="B33"/>
  <c r="C33" s="1"/>
  <c r="B34"/>
  <c r="B35"/>
  <c r="C35" s="1"/>
  <c r="B36"/>
  <c r="B37"/>
  <c r="C37" s="1"/>
  <c r="B38"/>
  <c r="B39"/>
  <c r="C39" s="1"/>
  <c r="B40"/>
  <c r="B41"/>
  <c r="C41" s="1"/>
  <c r="B42"/>
  <c r="B43"/>
  <c r="C43" s="1"/>
  <c r="B44"/>
  <c r="B45"/>
  <c r="C45" s="1"/>
  <c r="B46"/>
  <c r="B47"/>
  <c r="C47" s="1"/>
  <c r="B48"/>
  <c r="B49"/>
  <c r="C49" s="1"/>
  <c r="B50"/>
  <c r="B51"/>
  <c r="C51" s="1"/>
  <c r="B52"/>
  <c r="B53"/>
  <c r="C53" s="1"/>
  <c r="B54"/>
  <c r="B55"/>
  <c r="C55" s="1"/>
  <c r="B56"/>
  <c r="B57"/>
  <c r="C57" s="1"/>
  <c r="B58"/>
  <c r="B59"/>
  <c r="C59" s="1"/>
  <c r="B60"/>
  <c r="B61"/>
  <c r="C61" s="1"/>
  <c r="B62"/>
  <c r="B63"/>
  <c r="C63" s="1"/>
  <c r="B64"/>
  <c r="B65"/>
  <c r="C65" s="1"/>
  <c r="B66"/>
  <c r="B67"/>
  <c r="C67" s="1"/>
  <c r="B68"/>
  <c r="B69"/>
  <c r="C69" s="1"/>
  <c r="B70"/>
  <c r="B71"/>
  <c r="C71" s="1"/>
  <c r="B72"/>
  <c r="B73"/>
  <c r="C73" s="1"/>
  <c r="B74"/>
  <c r="B75"/>
  <c r="C75" s="1"/>
  <c r="B76"/>
  <c r="B77"/>
  <c r="C77" s="1"/>
  <c r="B78"/>
  <c r="B79"/>
  <c r="C79" s="1"/>
  <c r="B80"/>
  <c r="B81"/>
  <c r="C81" s="1"/>
  <c r="B82"/>
  <c r="B83"/>
  <c r="C83" s="1"/>
  <c r="B84"/>
  <c r="B85"/>
  <c r="C85" s="1"/>
  <c r="B86"/>
  <c r="B87"/>
  <c r="C87" s="1"/>
  <c r="B88"/>
  <c r="B89"/>
  <c r="C89" s="1"/>
  <c r="B90"/>
  <c r="B91"/>
  <c r="C91" s="1"/>
  <c r="B92"/>
  <c r="B93"/>
  <c r="C93" s="1"/>
  <c r="B94"/>
  <c r="B95"/>
  <c r="C95" s="1"/>
  <c r="B96"/>
  <c r="B97"/>
  <c r="C97" s="1"/>
  <c r="B98"/>
  <c r="B99"/>
  <c r="C99" s="1"/>
  <c r="B100"/>
  <c r="B101"/>
  <c r="C101" s="1"/>
  <c r="B102"/>
  <c r="B103"/>
  <c r="C103" s="1"/>
  <c r="B104"/>
  <c r="B105"/>
  <c r="C105" s="1"/>
  <c r="B106"/>
  <c r="B107"/>
  <c r="C107" s="1"/>
  <c r="B108"/>
  <c r="B109"/>
  <c r="C109" s="1"/>
  <c r="B110"/>
  <c r="B111"/>
  <c r="C111" s="1"/>
  <c r="B112"/>
  <c r="B113"/>
  <c r="C113" s="1"/>
  <c r="B114"/>
  <c r="B115"/>
  <c r="C115" s="1"/>
  <c r="B116"/>
  <c r="B117"/>
  <c r="C117" s="1"/>
  <c r="B118"/>
  <c r="B119"/>
  <c r="C119" s="1"/>
  <c r="B120"/>
  <c r="B121"/>
  <c r="C121" s="1"/>
  <c r="B122"/>
  <c r="B123"/>
  <c r="C123" s="1"/>
  <c r="B124"/>
  <c r="B125"/>
  <c r="C125" s="1"/>
  <c r="B126"/>
  <c r="B127"/>
  <c r="C127" s="1"/>
  <c r="B128"/>
  <c r="B129"/>
  <c r="C129" s="1"/>
  <c r="B130"/>
  <c r="B131"/>
  <c r="C131" s="1"/>
  <c r="B132"/>
  <c r="B133"/>
  <c r="C133" s="1"/>
  <c r="B134"/>
  <c r="B135"/>
  <c r="C135" s="1"/>
  <c r="B136"/>
  <c r="B137"/>
  <c r="C137" s="1"/>
  <c r="B138"/>
  <c r="B139"/>
  <c r="C139" s="1"/>
  <c r="B140"/>
  <c r="B141"/>
  <c r="C141" s="1"/>
  <c r="B142"/>
  <c r="B143"/>
  <c r="C143" s="1"/>
  <c r="B144"/>
  <c r="B145"/>
  <c r="C145" s="1"/>
  <c r="B146"/>
  <c r="B147"/>
  <c r="C147" s="1"/>
  <c r="B148"/>
  <c r="B149"/>
  <c r="C149" s="1"/>
  <c r="B150"/>
  <c r="B151"/>
  <c r="C151" s="1"/>
  <c r="B152"/>
  <c r="B153"/>
  <c r="C153" s="1"/>
  <c r="B154"/>
  <c r="B155"/>
  <c r="C155" s="1"/>
  <c r="B156"/>
  <c r="B157"/>
  <c r="C157" s="1"/>
  <c r="B158"/>
  <c r="B159"/>
  <c r="C159" s="1"/>
  <c r="B160"/>
  <c r="B161"/>
  <c r="C161" s="1"/>
  <c r="B162"/>
  <c r="B163"/>
  <c r="C163" s="1"/>
  <c r="B164"/>
  <c r="B165"/>
  <c r="C165" s="1"/>
  <c r="B166"/>
  <c r="B167"/>
  <c r="C167" s="1"/>
  <c r="B168"/>
  <c r="B169"/>
  <c r="C169" s="1"/>
  <c r="B170"/>
  <c r="B171"/>
  <c r="C171" s="1"/>
  <c r="B172"/>
  <c r="B173"/>
  <c r="C173" s="1"/>
  <c r="B174"/>
  <c r="B175"/>
  <c r="C175" s="1"/>
  <c r="B176"/>
  <c r="B177"/>
  <c r="C177" s="1"/>
  <c r="B178"/>
  <c r="B179"/>
  <c r="C179" s="1"/>
  <c r="B180"/>
  <c r="B181"/>
  <c r="C181" s="1"/>
  <c r="B182"/>
  <c r="B183"/>
  <c r="C183" s="1"/>
  <c r="B184"/>
  <c r="B185"/>
  <c r="C185" s="1"/>
  <c r="B186"/>
  <c r="B187"/>
  <c r="C187" s="1"/>
  <c r="B188"/>
  <c r="B189"/>
  <c r="C189" s="1"/>
  <c r="B190"/>
  <c r="B191"/>
  <c r="C191" s="1"/>
  <c r="B192"/>
  <c r="B193"/>
  <c r="C193" s="1"/>
  <c r="B194"/>
  <c r="B195"/>
  <c r="C195" s="1"/>
  <c r="B196"/>
  <c r="B197"/>
  <c r="C197" s="1"/>
  <c r="B198"/>
  <c r="B199"/>
  <c r="C199" s="1"/>
  <c r="B200"/>
  <c r="B201"/>
  <c r="C201" s="1"/>
  <c r="B202"/>
  <c r="B203"/>
  <c r="C203" s="1"/>
  <c r="B204"/>
  <c r="B205"/>
  <c r="C205" s="1"/>
  <c r="B206"/>
  <c r="B207"/>
  <c r="C207" s="1"/>
  <c r="B208"/>
  <c r="B209"/>
  <c r="C209" s="1"/>
  <c r="B210"/>
  <c r="B211"/>
  <c r="C211" s="1"/>
  <c r="B212"/>
  <c r="B213"/>
  <c r="C213" s="1"/>
  <c r="B214"/>
  <c r="B215"/>
  <c r="C215" s="1"/>
  <c r="B216"/>
  <c r="B217"/>
  <c r="C217" s="1"/>
  <c r="B218"/>
  <c r="B219"/>
  <c r="C219" s="1"/>
  <c r="B220"/>
  <c r="B221"/>
  <c r="C221" s="1"/>
  <c r="B222"/>
  <c r="B223"/>
  <c r="C223" s="1"/>
  <c r="B224"/>
  <c r="B225"/>
  <c r="C225" s="1"/>
  <c r="B226"/>
  <c r="B227"/>
  <c r="C227" s="1"/>
  <c r="B228"/>
  <c r="B229"/>
  <c r="C229" s="1"/>
  <c r="B230"/>
  <c r="B231"/>
  <c r="C231" s="1"/>
  <c r="B232"/>
  <c r="B233"/>
  <c r="C233" s="1"/>
  <c r="B234"/>
  <c r="B235"/>
  <c r="C235" s="1"/>
  <c r="B236"/>
  <c r="B237"/>
  <c r="C237" s="1"/>
  <c r="B238"/>
  <c r="B239"/>
  <c r="C239" s="1"/>
  <c r="B240"/>
  <c r="B241"/>
  <c r="C241" s="1"/>
  <c r="B242"/>
  <c r="B243"/>
  <c r="C243" s="1"/>
  <c r="B244"/>
  <c r="B245"/>
  <c r="C245" s="1"/>
  <c r="B246"/>
  <c r="B247"/>
  <c r="C247" s="1"/>
  <c r="B248"/>
  <c r="B249"/>
  <c r="C249" s="1"/>
  <c r="B250"/>
  <c r="B251"/>
  <c r="C251" s="1"/>
  <c r="B252"/>
  <c r="B253"/>
  <c r="C253" s="1"/>
  <c r="B254"/>
  <c r="B255"/>
  <c r="C255" s="1"/>
  <c r="B256"/>
  <c r="B257"/>
  <c r="C257" s="1"/>
  <c r="B258"/>
  <c r="B259"/>
  <c r="C259" s="1"/>
  <c r="B260"/>
  <c r="B261"/>
  <c r="C261" s="1"/>
  <c r="B262"/>
  <c r="B263"/>
  <c r="C263" s="1"/>
  <c r="B264"/>
  <c r="B265"/>
  <c r="C265" s="1"/>
  <c r="B266"/>
  <c r="B267"/>
  <c r="C267" s="1"/>
  <c r="B268"/>
  <c r="B269"/>
  <c r="C269" s="1"/>
  <c r="B270"/>
  <c r="B271"/>
  <c r="C271" s="1"/>
  <c r="B272"/>
  <c r="B273"/>
  <c r="C273" s="1"/>
  <c r="B274"/>
  <c r="B275"/>
  <c r="C275" s="1"/>
  <c r="B276"/>
  <c r="B277"/>
  <c r="C277" s="1"/>
  <c r="B278"/>
  <c r="B279"/>
  <c r="C279" s="1"/>
  <c r="B280"/>
  <c r="B281"/>
  <c r="C281" s="1"/>
  <c r="B282"/>
  <c r="B283"/>
  <c r="C283" s="1"/>
  <c r="B284"/>
  <c r="B285"/>
  <c r="C285" s="1"/>
  <c r="B286"/>
  <c r="B287"/>
  <c r="C287" s="1"/>
  <c r="B288"/>
  <c r="B289"/>
  <c r="C289" s="1"/>
  <c r="B290"/>
  <c r="B291"/>
  <c r="C291" s="1"/>
  <c r="B292"/>
  <c r="B293"/>
  <c r="C293" s="1"/>
  <c r="B294"/>
  <c r="B295"/>
  <c r="C295" s="1"/>
  <c r="B296"/>
  <c r="B297"/>
  <c r="C297" s="1"/>
  <c r="B298"/>
  <c r="B299"/>
  <c r="C299" s="1"/>
  <c r="B2"/>
  <c r="B3" i="6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C226" s="1"/>
  <c r="B227"/>
  <c r="B228"/>
  <c r="B229"/>
  <c r="B230"/>
  <c r="C230" s="1"/>
  <c r="B231"/>
  <c r="B232"/>
  <c r="B233"/>
  <c r="B234"/>
  <c r="C234" s="1"/>
  <c r="B235"/>
  <c r="B236"/>
  <c r="B237"/>
  <c r="B238"/>
  <c r="C238" s="1"/>
  <c r="B239"/>
  <c r="B240"/>
  <c r="B241"/>
  <c r="B242"/>
  <c r="C242" s="1"/>
  <c r="B243"/>
  <c r="B244"/>
  <c r="B245"/>
  <c r="B246"/>
  <c r="C246" s="1"/>
  <c r="B247"/>
  <c r="B248"/>
  <c r="B249"/>
  <c r="B250"/>
  <c r="C250" s="1"/>
  <c r="B251"/>
  <c r="B252"/>
  <c r="B253"/>
  <c r="B254"/>
  <c r="C254" s="1"/>
  <c r="B255"/>
  <c r="B256"/>
  <c r="B257"/>
  <c r="B258"/>
  <c r="C258" s="1"/>
  <c r="B259"/>
  <c r="B260"/>
  <c r="B261"/>
  <c r="B262"/>
  <c r="C262" s="1"/>
  <c r="B263"/>
  <c r="B264"/>
  <c r="B265"/>
  <c r="B266"/>
  <c r="C266" s="1"/>
  <c r="B267"/>
  <c r="B268"/>
  <c r="B269"/>
  <c r="B270"/>
  <c r="C270" s="1"/>
  <c r="B271"/>
  <c r="B272"/>
  <c r="B273"/>
  <c r="B274"/>
  <c r="C274" s="1"/>
  <c r="B275"/>
  <c r="B276"/>
  <c r="B277"/>
  <c r="B278"/>
  <c r="C278" s="1"/>
  <c r="B279"/>
  <c r="B280"/>
  <c r="B281"/>
  <c r="B282"/>
  <c r="C282" s="1"/>
  <c r="B283"/>
  <c r="B284"/>
  <c r="B285"/>
  <c r="B286"/>
  <c r="C286" s="1"/>
  <c r="B287"/>
  <c r="B288"/>
  <c r="B289"/>
  <c r="B290"/>
  <c r="C290" s="1"/>
  <c r="B291"/>
  <c r="B292"/>
  <c r="B293"/>
  <c r="B294"/>
  <c r="C294" s="1"/>
  <c r="B295"/>
  <c r="B296"/>
  <c r="B297"/>
  <c r="B298"/>
  <c r="C298" s="1"/>
  <c r="B299"/>
  <c r="B2"/>
  <c r="C2" s="1"/>
  <c r="F17" i="2"/>
  <c r="F2"/>
  <c r="B3"/>
  <c r="C3" s="1"/>
  <c r="B4"/>
  <c r="B5"/>
  <c r="C5" s="1"/>
  <c r="B6"/>
  <c r="B7"/>
  <c r="C7" s="1"/>
  <c r="B8"/>
  <c r="B9"/>
  <c r="C9" s="1"/>
  <c r="B10"/>
  <c r="B11"/>
  <c r="C11" s="1"/>
  <c r="B12"/>
  <c r="B13"/>
  <c r="C13" s="1"/>
  <c r="B14"/>
  <c r="B15"/>
  <c r="C15" s="1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C242" s="1"/>
  <c r="B243"/>
  <c r="C243" s="1"/>
  <c r="B244"/>
  <c r="C244" s="1"/>
  <c r="B245"/>
  <c r="B246"/>
  <c r="C246" s="1"/>
  <c r="B247"/>
  <c r="C247" s="1"/>
  <c r="B248"/>
  <c r="C248" s="1"/>
  <c r="B249"/>
  <c r="B250"/>
  <c r="C250" s="1"/>
  <c r="B251"/>
  <c r="C251" s="1"/>
  <c r="B252"/>
  <c r="C252" s="1"/>
  <c r="B253"/>
  <c r="B254"/>
  <c r="C254" s="1"/>
  <c r="B255"/>
  <c r="C255" s="1"/>
  <c r="B256"/>
  <c r="C256" s="1"/>
  <c r="B257"/>
  <c r="B258"/>
  <c r="C258" s="1"/>
  <c r="B259"/>
  <c r="C259" s="1"/>
  <c r="B260"/>
  <c r="C260" s="1"/>
  <c r="B261"/>
  <c r="B262"/>
  <c r="C262" s="1"/>
  <c r="B263"/>
  <c r="C263" s="1"/>
  <c r="B264"/>
  <c r="C264" s="1"/>
  <c r="B265"/>
  <c r="B266"/>
  <c r="C266" s="1"/>
  <c r="B267"/>
  <c r="C267" s="1"/>
  <c r="B268"/>
  <c r="C268" s="1"/>
  <c r="B269"/>
  <c r="B270"/>
  <c r="C270" s="1"/>
  <c r="B271"/>
  <c r="C271" s="1"/>
  <c r="B272"/>
  <c r="C272" s="1"/>
  <c r="B273"/>
  <c r="B274"/>
  <c r="C274" s="1"/>
  <c r="B275"/>
  <c r="C275" s="1"/>
  <c r="B276"/>
  <c r="C276" s="1"/>
  <c r="B277"/>
  <c r="B278"/>
  <c r="C278" s="1"/>
  <c r="B279"/>
  <c r="C279" s="1"/>
  <c r="B280"/>
  <c r="C280" s="1"/>
  <c r="B281"/>
  <c r="B282"/>
  <c r="C282" s="1"/>
  <c r="B283"/>
  <c r="C283" s="1"/>
  <c r="B284"/>
  <c r="C284" s="1"/>
  <c r="B285"/>
  <c r="B286"/>
  <c r="C286" s="1"/>
  <c r="B287"/>
  <c r="C287" s="1"/>
  <c r="B288"/>
  <c r="C288" s="1"/>
  <c r="B289"/>
  <c r="B290"/>
  <c r="C290" s="1"/>
  <c r="B291"/>
  <c r="C291" s="1"/>
  <c r="B292"/>
  <c r="C292" s="1"/>
  <c r="B293"/>
  <c r="B294"/>
  <c r="C294" s="1"/>
  <c r="B295"/>
  <c r="C295" s="1"/>
  <c r="B296"/>
  <c r="C296" s="1"/>
  <c r="B297"/>
  <c r="B298"/>
  <c r="C298" s="1"/>
  <c r="B299"/>
  <c r="C299" s="1"/>
  <c r="B2"/>
  <c r="C3" i="10"/>
  <c r="C5"/>
  <c r="C7"/>
  <c r="C9"/>
  <c r="C11"/>
  <c r="C13"/>
  <c r="C15"/>
  <c r="C17"/>
  <c r="C19"/>
  <c r="C21"/>
  <c r="C23"/>
  <c r="C25"/>
  <c r="C27"/>
  <c r="C29"/>
  <c r="C31"/>
  <c r="C33"/>
  <c r="C35"/>
  <c r="C37"/>
  <c r="C39"/>
  <c r="C41"/>
  <c r="C43"/>
  <c r="C45"/>
  <c r="C47"/>
  <c r="C49"/>
  <c r="C51"/>
  <c r="C53"/>
  <c r="C55"/>
  <c r="C57"/>
  <c r="C59"/>
  <c r="C61"/>
  <c r="C63"/>
  <c r="C65"/>
  <c r="C67"/>
  <c r="C69"/>
  <c r="C71"/>
  <c r="C75"/>
  <c r="C79"/>
  <c r="C83"/>
  <c r="C87"/>
  <c r="C91"/>
  <c r="C95"/>
  <c r="C99"/>
  <c r="C103"/>
  <c r="C107"/>
  <c r="C111"/>
  <c r="C115"/>
  <c r="C119"/>
  <c r="C123"/>
  <c r="C127"/>
  <c r="C131"/>
  <c r="C135"/>
  <c r="C139"/>
  <c r="C143"/>
  <c r="C147"/>
  <c r="C151"/>
  <c r="C155"/>
  <c r="C159"/>
  <c r="C163"/>
  <c r="C167"/>
  <c r="C171"/>
  <c r="C175"/>
  <c r="C179"/>
  <c r="C183"/>
  <c r="C187"/>
  <c r="C191"/>
  <c r="C195"/>
  <c r="C199"/>
  <c r="C203"/>
  <c r="C207"/>
  <c r="C211"/>
  <c r="C215"/>
  <c r="C219"/>
  <c r="C223"/>
  <c r="C227"/>
  <c r="C231"/>
  <c r="C235"/>
  <c r="C243"/>
  <c r="C247"/>
  <c r="C251"/>
  <c r="C255"/>
  <c r="C259"/>
  <c r="C263"/>
  <c r="C267"/>
  <c r="C271"/>
  <c r="C275"/>
  <c r="C279"/>
  <c r="C283"/>
  <c r="C287"/>
  <c r="C291"/>
  <c r="C295"/>
  <c r="C299"/>
  <c r="C303"/>
  <c r="C307"/>
  <c r="C2"/>
  <c r="O2" i="8"/>
  <c r="I2" i="5"/>
  <c r="F87" i="6"/>
  <c r="F95"/>
  <c r="F103"/>
  <c r="F111"/>
  <c r="F119"/>
  <c r="F127"/>
  <c r="F135"/>
  <c r="F143"/>
  <c r="F151"/>
  <c r="F159"/>
  <c r="F167"/>
  <c r="F175"/>
  <c r="F183"/>
  <c r="F191"/>
  <c r="F199"/>
  <c r="F207"/>
  <c r="F215"/>
  <c r="F223"/>
  <c r="F231"/>
  <c r="F239"/>
  <c r="F247"/>
  <c r="F255"/>
  <c r="F263"/>
  <c r="F271"/>
  <c r="F279"/>
  <c r="F287"/>
  <c r="F295"/>
  <c r="C4"/>
  <c r="C6"/>
  <c r="C8"/>
  <c r="C10"/>
  <c r="C12"/>
  <c r="C14"/>
  <c r="C16"/>
  <c r="C18"/>
  <c r="C20"/>
  <c r="C22"/>
  <c r="C24"/>
  <c r="C26"/>
  <c r="C28"/>
  <c r="C30"/>
  <c r="C32"/>
  <c r="C34"/>
  <c r="C36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C82"/>
  <c r="C84"/>
  <c r="C86"/>
  <c r="C88"/>
  <c r="C90"/>
  <c r="C92"/>
  <c r="C94"/>
  <c r="C96"/>
  <c r="C98"/>
  <c r="C100"/>
  <c r="C102"/>
  <c r="C104"/>
  <c r="C106"/>
  <c r="C108"/>
  <c r="C110"/>
  <c r="C112"/>
  <c r="C114"/>
  <c r="C116"/>
  <c r="C118"/>
  <c r="C120"/>
  <c r="C122"/>
  <c r="C124"/>
  <c r="C126"/>
  <c r="C128"/>
  <c r="C130"/>
  <c r="C132"/>
  <c r="C134"/>
  <c r="C136"/>
  <c r="C138"/>
  <c r="C140"/>
  <c r="C142"/>
  <c r="C144"/>
  <c r="C146"/>
  <c r="C148"/>
  <c r="C150"/>
  <c r="C152"/>
  <c r="C154"/>
  <c r="C156"/>
  <c r="C158"/>
  <c r="C160"/>
  <c r="C162"/>
  <c r="C164"/>
  <c r="C166"/>
  <c r="C168"/>
  <c r="C170"/>
  <c r="C172"/>
  <c r="C174"/>
  <c r="C176"/>
  <c r="C178"/>
  <c r="C180"/>
  <c r="C182"/>
  <c r="C184"/>
  <c r="C186"/>
  <c r="C188"/>
  <c r="C190"/>
  <c r="C192"/>
  <c r="C194"/>
  <c r="C196"/>
  <c r="C198"/>
  <c r="C200"/>
  <c r="C202"/>
  <c r="C204"/>
  <c r="C206"/>
  <c r="C208"/>
  <c r="C210"/>
  <c r="C212"/>
  <c r="C214"/>
  <c r="C216"/>
  <c r="C218"/>
  <c r="C220"/>
  <c r="C222"/>
  <c r="C224"/>
  <c r="C228"/>
  <c r="C232"/>
  <c r="C236"/>
  <c r="C240"/>
  <c r="C244"/>
  <c r="C248"/>
  <c r="C252"/>
  <c r="C256"/>
  <c r="C260"/>
  <c r="C264"/>
  <c r="C268"/>
  <c r="C272"/>
  <c r="C276"/>
  <c r="C280"/>
  <c r="C284"/>
  <c r="C288"/>
  <c r="C292"/>
  <c r="C296"/>
  <c r="O2" i="2"/>
  <c r="O3" i="10"/>
  <c r="O5"/>
  <c r="O7"/>
  <c r="O9"/>
  <c r="O11"/>
  <c r="O13"/>
  <c r="O15"/>
  <c r="O17"/>
  <c r="O19"/>
  <c r="O21"/>
  <c r="O23"/>
  <c r="O25"/>
  <c r="O27"/>
  <c r="O29"/>
  <c r="O31"/>
  <c r="O33"/>
  <c r="O35"/>
  <c r="O37"/>
  <c r="O39"/>
  <c r="O41"/>
  <c r="O43"/>
  <c r="O45"/>
  <c r="O47"/>
  <c r="O49"/>
  <c r="O51"/>
  <c r="O53"/>
  <c r="O55"/>
  <c r="O57"/>
  <c r="O59"/>
  <c r="O61"/>
  <c r="O63"/>
  <c r="O65"/>
  <c r="O67"/>
  <c r="O69"/>
  <c r="O71"/>
  <c r="O73"/>
  <c r="O75"/>
  <c r="O77"/>
  <c r="O79"/>
  <c r="O81"/>
  <c r="O83"/>
  <c r="O85"/>
  <c r="O87"/>
  <c r="O89"/>
  <c r="O91"/>
  <c r="O93"/>
  <c r="O95"/>
  <c r="O97"/>
  <c r="O99"/>
  <c r="O101"/>
  <c r="O103"/>
  <c r="O105"/>
  <c r="O107"/>
  <c r="O109"/>
  <c r="O111"/>
  <c r="O113"/>
  <c r="O115"/>
  <c r="O117"/>
  <c r="O119"/>
  <c r="O121"/>
  <c r="O123"/>
  <c r="O125"/>
  <c r="O127"/>
  <c r="O129"/>
  <c r="O131"/>
  <c r="O133"/>
  <c r="O135"/>
  <c r="O137"/>
  <c r="O139"/>
  <c r="O141"/>
  <c r="O143"/>
  <c r="O145"/>
  <c r="O147"/>
  <c r="O149"/>
  <c r="O151"/>
  <c r="O153"/>
  <c r="O155"/>
  <c r="O157"/>
  <c r="O159"/>
  <c r="O161"/>
  <c r="O163"/>
  <c r="O165"/>
  <c r="O167"/>
  <c r="O169"/>
  <c r="O171"/>
  <c r="O173"/>
  <c r="O175"/>
  <c r="O177"/>
  <c r="O179"/>
  <c r="O181"/>
  <c r="O183"/>
  <c r="O185"/>
  <c r="O187"/>
  <c r="O189"/>
  <c r="O191"/>
  <c r="O193"/>
  <c r="O195"/>
  <c r="O197"/>
  <c r="O199"/>
  <c r="O201"/>
  <c r="O203"/>
  <c r="O205"/>
  <c r="O207"/>
  <c r="O209"/>
  <c r="O211"/>
  <c r="O213"/>
  <c r="O215"/>
  <c r="O217"/>
  <c r="O219"/>
  <c r="O221"/>
  <c r="O223"/>
  <c r="O225"/>
  <c r="O227"/>
  <c r="O229"/>
  <c r="O231"/>
  <c r="O233"/>
  <c r="O235"/>
  <c r="O237"/>
  <c r="O239"/>
  <c r="O241"/>
  <c r="O243"/>
  <c r="O245"/>
  <c r="O247"/>
  <c r="O249"/>
  <c r="O251"/>
  <c r="O253"/>
  <c r="O255"/>
  <c r="O257"/>
  <c r="O259"/>
  <c r="O261"/>
  <c r="O263"/>
  <c r="O265"/>
  <c r="O267"/>
  <c r="O269"/>
  <c r="O271"/>
  <c r="O273"/>
  <c r="O275"/>
  <c r="O277"/>
  <c r="O279"/>
  <c r="O281"/>
  <c r="O283"/>
  <c r="O285"/>
  <c r="O287"/>
  <c r="O289"/>
  <c r="O291"/>
  <c r="O293"/>
  <c r="O295"/>
  <c r="O297"/>
  <c r="O299"/>
  <c r="O301"/>
  <c r="O303"/>
  <c r="O305"/>
  <c r="O307"/>
  <c r="O309"/>
  <c r="O2"/>
  <c r="L4"/>
  <c r="L6"/>
  <c r="L8"/>
  <c r="L10"/>
  <c r="L12"/>
  <c r="L14"/>
  <c r="L16"/>
  <c r="L18"/>
  <c r="L20"/>
  <c r="L22"/>
  <c r="L24"/>
  <c r="L26"/>
  <c r="L28"/>
  <c r="L30"/>
  <c r="L32"/>
  <c r="L34"/>
  <c r="L36"/>
  <c r="L38"/>
  <c r="L40"/>
  <c r="L42"/>
  <c r="L44"/>
  <c r="L46"/>
  <c r="L48"/>
  <c r="L50"/>
  <c r="L52"/>
  <c r="L54"/>
  <c r="L56"/>
  <c r="L58"/>
  <c r="L60"/>
  <c r="L62"/>
  <c r="L64"/>
  <c r="L66"/>
  <c r="L68"/>
  <c r="L70"/>
  <c r="L72"/>
  <c r="L74"/>
  <c r="L76"/>
  <c r="L78"/>
  <c r="L80"/>
  <c r="L82"/>
  <c r="L84"/>
  <c r="L86"/>
  <c r="L88"/>
  <c r="L90"/>
  <c r="L92"/>
  <c r="L94"/>
  <c r="L96"/>
  <c r="L98"/>
  <c r="L100"/>
  <c r="L102"/>
  <c r="L104"/>
  <c r="L106"/>
  <c r="L108"/>
  <c r="L110"/>
  <c r="L112"/>
  <c r="L114"/>
  <c r="L116"/>
  <c r="L118"/>
  <c r="L120"/>
  <c r="L122"/>
  <c r="L124"/>
  <c r="L126"/>
  <c r="L128"/>
  <c r="L130"/>
  <c r="L132"/>
  <c r="L134"/>
  <c r="L136"/>
  <c r="L138"/>
  <c r="L140"/>
  <c r="L142"/>
  <c r="L144"/>
  <c r="L146"/>
  <c r="L148"/>
  <c r="L150"/>
  <c r="L152"/>
  <c r="L154"/>
  <c r="L156"/>
  <c r="L158"/>
  <c r="L160"/>
  <c r="L162"/>
  <c r="L164"/>
  <c r="L166"/>
  <c r="L168"/>
  <c r="L170"/>
  <c r="L172"/>
  <c r="L174"/>
  <c r="L176"/>
  <c r="L178"/>
  <c r="L180"/>
  <c r="L182"/>
  <c r="L184"/>
  <c r="L186"/>
  <c r="L188"/>
  <c r="L190"/>
  <c r="L192"/>
  <c r="L194"/>
  <c r="L196"/>
  <c r="L198"/>
  <c r="L200"/>
  <c r="L202"/>
  <c r="L204"/>
  <c r="L206"/>
  <c r="L208"/>
  <c r="L210"/>
  <c r="L212"/>
  <c r="L214"/>
  <c r="L216"/>
  <c r="L218"/>
  <c r="L220"/>
  <c r="L222"/>
  <c r="L224"/>
  <c r="L226"/>
  <c r="L228"/>
  <c r="L230"/>
  <c r="L232"/>
  <c r="L234"/>
  <c r="L236"/>
  <c r="L238"/>
  <c r="L240"/>
  <c r="L242"/>
  <c r="L244"/>
  <c r="L246"/>
  <c r="L248"/>
  <c r="L250"/>
  <c r="L252"/>
  <c r="L254"/>
  <c r="L256"/>
  <c r="L258"/>
  <c r="L260"/>
  <c r="L262"/>
  <c r="L264"/>
  <c r="L266"/>
  <c r="L268"/>
  <c r="L270"/>
  <c r="L272"/>
  <c r="L274"/>
  <c r="L276"/>
  <c r="L278"/>
  <c r="L280"/>
  <c r="L282"/>
  <c r="L284"/>
  <c r="L286"/>
  <c r="L288"/>
  <c r="L290"/>
  <c r="L292"/>
  <c r="L294"/>
  <c r="L296"/>
  <c r="L298"/>
  <c r="L300"/>
  <c r="L302"/>
  <c r="L304"/>
  <c r="L306"/>
  <c r="L308"/>
  <c r="L310"/>
  <c r="I10"/>
  <c r="I18"/>
  <c r="I26"/>
  <c r="I34"/>
  <c r="I42"/>
  <c r="I50"/>
  <c r="I58"/>
  <c r="I66"/>
  <c r="I74"/>
  <c r="I82"/>
  <c r="I90"/>
  <c r="I98"/>
  <c r="I102"/>
  <c r="I106"/>
  <c r="I110"/>
  <c r="I114"/>
  <c r="I118"/>
  <c r="I122"/>
  <c r="I126"/>
  <c r="I130"/>
  <c r="I134"/>
  <c r="I138"/>
  <c r="I142"/>
  <c r="I146"/>
  <c r="I150"/>
  <c r="I154"/>
  <c r="I158"/>
  <c r="I162"/>
  <c r="I166"/>
  <c r="I170"/>
  <c r="I174"/>
  <c r="I178"/>
  <c r="I182"/>
  <c r="I186"/>
  <c r="I190"/>
  <c r="I194"/>
  <c r="I198"/>
  <c r="I202"/>
  <c r="I206"/>
  <c r="I210"/>
  <c r="I214"/>
  <c r="I218"/>
  <c r="I222"/>
  <c r="I226"/>
  <c r="I230"/>
  <c r="I234"/>
  <c r="I238"/>
  <c r="I242"/>
  <c r="I246"/>
  <c r="I250"/>
  <c r="I254"/>
  <c r="I258"/>
  <c r="I262"/>
  <c r="I266"/>
  <c r="I270"/>
  <c r="I274"/>
  <c r="I278"/>
  <c r="I282"/>
  <c r="I286"/>
  <c r="I290"/>
  <c r="I294"/>
  <c r="I298"/>
  <c r="I302"/>
  <c r="I306"/>
  <c r="I310"/>
  <c r="F4"/>
  <c r="F6"/>
  <c r="F8"/>
  <c r="F10"/>
  <c r="F12"/>
  <c r="F14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60"/>
  <c r="F62"/>
  <c r="F64"/>
  <c r="F66"/>
  <c r="F68"/>
  <c r="F70"/>
  <c r="F72"/>
  <c r="F74"/>
  <c r="F76"/>
  <c r="F78"/>
  <c r="F80"/>
  <c r="F82"/>
  <c r="F84"/>
  <c r="F86"/>
  <c r="F88"/>
  <c r="F90"/>
  <c r="F92"/>
  <c r="F94"/>
  <c r="F96"/>
  <c r="F98"/>
  <c r="F100"/>
  <c r="F102"/>
  <c r="F104"/>
  <c r="F106"/>
  <c r="F108"/>
  <c r="F110"/>
  <c r="F112"/>
  <c r="F114"/>
  <c r="F116"/>
  <c r="F118"/>
  <c r="F120"/>
  <c r="F122"/>
  <c r="F124"/>
  <c r="F126"/>
  <c r="F128"/>
  <c r="F130"/>
  <c r="F132"/>
  <c r="F134"/>
  <c r="F136"/>
  <c r="F138"/>
  <c r="F140"/>
  <c r="F142"/>
  <c r="F144"/>
  <c r="F146"/>
  <c r="F148"/>
  <c r="F150"/>
  <c r="F152"/>
  <c r="F154"/>
  <c r="F156"/>
  <c r="F158"/>
  <c r="F160"/>
  <c r="F162"/>
  <c r="F164"/>
  <c r="F166"/>
  <c r="F168"/>
  <c r="F170"/>
  <c r="F172"/>
  <c r="F174"/>
  <c r="F176"/>
  <c r="F178"/>
  <c r="F180"/>
  <c r="F182"/>
  <c r="F184"/>
  <c r="F186"/>
  <c r="F188"/>
  <c r="F190"/>
  <c r="F192"/>
  <c r="F194"/>
  <c r="F196"/>
  <c r="F198"/>
  <c r="F200"/>
  <c r="F202"/>
  <c r="F204"/>
  <c r="F206"/>
  <c r="F208"/>
  <c r="F210"/>
  <c r="F212"/>
  <c r="F214"/>
  <c r="F216"/>
  <c r="F218"/>
  <c r="F220"/>
  <c r="F222"/>
  <c r="F224"/>
  <c r="F226"/>
  <c r="F228"/>
  <c r="F230"/>
  <c r="F232"/>
  <c r="F234"/>
  <c r="F236"/>
  <c r="F238"/>
  <c r="F240"/>
  <c r="F242"/>
  <c r="F244"/>
  <c r="F246"/>
  <c r="F248"/>
  <c r="F250"/>
  <c r="F252"/>
  <c r="F254"/>
  <c r="F256"/>
  <c r="F258"/>
  <c r="F260"/>
  <c r="F262"/>
  <c r="F264"/>
  <c r="F266"/>
  <c r="F268"/>
  <c r="F270"/>
  <c r="F272"/>
  <c r="F274"/>
  <c r="F276"/>
  <c r="F278"/>
  <c r="F280"/>
  <c r="F282"/>
  <c r="F284"/>
  <c r="F286"/>
  <c r="F288"/>
  <c r="F290"/>
  <c r="F292"/>
  <c r="F294"/>
  <c r="F296"/>
  <c r="F298"/>
  <c r="F300"/>
  <c r="F302"/>
  <c r="F304"/>
  <c r="F306"/>
  <c r="F308"/>
  <c r="F310"/>
  <c r="C4"/>
  <c r="C8"/>
  <c r="C12"/>
  <c r="C16"/>
  <c r="C20"/>
  <c r="C24"/>
  <c r="C28"/>
  <c r="C32"/>
  <c r="C36"/>
  <c r="C40"/>
  <c r="C44"/>
  <c r="C48"/>
  <c r="C52"/>
  <c r="C56"/>
  <c r="C60"/>
  <c r="C64"/>
  <c r="C68"/>
  <c r="C72"/>
  <c r="C76"/>
  <c r="C80"/>
  <c r="C84"/>
  <c r="C88"/>
  <c r="C92"/>
  <c r="C96"/>
  <c r="C100"/>
  <c r="C104"/>
  <c r="C108"/>
  <c r="C112"/>
  <c r="C116"/>
  <c r="C120"/>
  <c r="C124"/>
  <c r="C128"/>
  <c r="C132"/>
  <c r="C136"/>
  <c r="C140"/>
  <c r="C144"/>
  <c r="C148"/>
  <c r="C152"/>
  <c r="C156"/>
  <c r="C160"/>
  <c r="C164"/>
  <c r="C168"/>
  <c r="C172"/>
  <c r="C176"/>
  <c r="C180"/>
  <c r="C184"/>
  <c r="C188"/>
  <c r="C192"/>
  <c r="C200"/>
  <c r="C208"/>
  <c r="C216"/>
  <c r="C224"/>
  <c r="C232"/>
  <c r="C240"/>
  <c r="C248"/>
  <c r="C256"/>
  <c r="C264"/>
  <c r="C272"/>
  <c r="C280"/>
  <c r="C288"/>
  <c r="C296"/>
  <c r="C304"/>
  <c r="R9" i="9"/>
  <c r="R17"/>
  <c r="R25"/>
  <c r="R33"/>
  <c r="R41"/>
  <c r="R49"/>
  <c r="R3"/>
  <c r="R4"/>
  <c r="R5"/>
  <c r="R6"/>
  <c r="R7"/>
  <c r="R8"/>
  <c r="R10"/>
  <c r="R11"/>
  <c r="R12"/>
  <c r="R13"/>
  <c r="R14"/>
  <c r="R15"/>
  <c r="R16"/>
  <c r="R18"/>
  <c r="R19"/>
  <c r="R20"/>
  <c r="R21"/>
  <c r="R22"/>
  <c r="R23"/>
  <c r="R24"/>
  <c r="R26"/>
  <c r="R27"/>
  <c r="R28"/>
  <c r="R29"/>
  <c r="R30"/>
  <c r="R31"/>
  <c r="R32"/>
  <c r="R34"/>
  <c r="R35"/>
  <c r="R36"/>
  <c r="R37"/>
  <c r="R38"/>
  <c r="R39"/>
  <c r="R40"/>
  <c r="R42"/>
  <c r="R43"/>
  <c r="R44"/>
  <c r="R45"/>
  <c r="R46"/>
  <c r="R47"/>
  <c r="R48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2"/>
  <c r="O10"/>
  <c r="O18"/>
  <c r="O26"/>
  <c r="O34"/>
  <c r="O42"/>
  <c r="O50"/>
  <c r="O58"/>
  <c r="O66"/>
  <c r="O74"/>
  <c r="O82"/>
  <c r="O90"/>
  <c r="O98"/>
  <c r="O106"/>
  <c r="O114"/>
  <c r="O122"/>
  <c r="O130"/>
  <c r="O138"/>
  <c r="O146"/>
  <c r="O154"/>
  <c r="O162"/>
  <c r="O170"/>
  <c r="O178"/>
  <c r="O186"/>
  <c r="O194"/>
  <c r="O202"/>
  <c r="O210"/>
  <c r="O218"/>
  <c r="O226"/>
  <c r="O234"/>
  <c r="O242"/>
  <c r="O250"/>
  <c r="O258"/>
  <c r="O266"/>
  <c r="O274"/>
  <c r="O282"/>
  <c r="O290"/>
  <c r="O298"/>
  <c r="O3"/>
  <c r="O4"/>
  <c r="O5"/>
  <c r="O6"/>
  <c r="O7"/>
  <c r="O8"/>
  <c r="O9"/>
  <c r="O11"/>
  <c r="O12"/>
  <c r="O13"/>
  <c r="O14"/>
  <c r="O15"/>
  <c r="O16"/>
  <c r="O17"/>
  <c r="O19"/>
  <c r="O20"/>
  <c r="O21"/>
  <c r="O22"/>
  <c r="O23"/>
  <c r="O24"/>
  <c r="O25"/>
  <c r="O27"/>
  <c r="O28"/>
  <c r="O29"/>
  <c r="O30"/>
  <c r="O31"/>
  <c r="O32"/>
  <c r="O33"/>
  <c r="O35"/>
  <c r="O36"/>
  <c r="O37"/>
  <c r="O38"/>
  <c r="O39"/>
  <c r="O40"/>
  <c r="O41"/>
  <c r="O43"/>
  <c r="O44"/>
  <c r="O45"/>
  <c r="O46"/>
  <c r="O47"/>
  <c r="O48"/>
  <c r="O49"/>
  <c r="O51"/>
  <c r="O52"/>
  <c r="O53"/>
  <c r="O54"/>
  <c r="O55"/>
  <c r="O56"/>
  <c r="O57"/>
  <c r="O59"/>
  <c r="O60"/>
  <c r="O61"/>
  <c r="O62"/>
  <c r="O63"/>
  <c r="O64"/>
  <c r="O65"/>
  <c r="O67"/>
  <c r="O68"/>
  <c r="O69"/>
  <c r="O70"/>
  <c r="O71"/>
  <c r="O72"/>
  <c r="O73"/>
  <c r="O75"/>
  <c r="O76"/>
  <c r="O77"/>
  <c r="O78"/>
  <c r="O79"/>
  <c r="O80"/>
  <c r="O81"/>
  <c r="O83"/>
  <c r="O84"/>
  <c r="O85"/>
  <c r="O86"/>
  <c r="O87"/>
  <c r="O88"/>
  <c r="O89"/>
  <c r="O91"/>
  <c r="O92"/>
  <c r="O93"/>
  <c r="O94"/>
  <c r="O95"/>
  <c r="O96"/>
  <c r="O97"/>
  <c r="O99"/>
  <c r="O100"/>
  <c r="O101"/>
  <c r="O102"/>
  <c r="O103"/>
  <c r="O104"/>
  <c r="O105"/>
  <c r="O107"/>
  <c r="O108"/>
  <c r="O109"/>
  <c r="O110"/>
  <c r="O111"/>
  <c r="O112"/>
  <c r="O113"/>
  <c r="O115"/>
  <c r="O116"/>
  <c r="O117"/>
  <c r="O118"/>
  <c r="O119"/>
  <c r="O120"/>
  <c r="O121"/>
  <c r="O123"/>
  <c r="O124"/>
  <c r="O125"/>
  <c r="O126"/>
  <c r="O127"/>
  <c r="O128"/>
  <c r="O129"/>
  <c r="O131"/>
  <c r="O132"/>
  <c r="O133"/>
  <c r="O134"/>
  <c r="O135"/>
  <c r="O136"/>
  <c r="O137"/>
  <c r="O139"/>
  <c r="O140"/>
  <c r="O141"/>
  <c r="O142"/>
  <c r="O143"/>
  <c r="O144"/>
  <c r="O145"/>
  <c r="O147"/>
  <c r="O148"/>
  <c r="O149"/>
  <c r="O150"/>
  <c r="O151"/>
  <c r="O152"/>
  <c r="O153"/>
  <c r="O155"/>
  <c r="O156"/>
  <c r="O157"/>
  <c r="O158"/>
  <c r="O159"/>
  <c r="O160"/>
  <c r="O161"/>
  <c r="O163"/>
  <c r="O164"/>
  <c r="O165"/>
  <c r="O166"/>
  <c r="O167"/>
  <c r="O168"/>
  <c r="O169"/>
  <c r="O171"/>
  <c r="O172"/>
  <c r="O173"/>
  <c r="O174"/>
  <c r="O175"/>
  <c r="O176"/>
  <c r="O177"/>
  <c r="O179"/>
  <c r="O180"/>
  <c r="O181"/>
  <c r="O182"/>
  <c r="O183"/>
  <c r="O184"/>
  <c r="O185"/>
  <c r="O187"/>
  <c r="O188"/>
  <c r="O189"/>
  <c r="O190"/>
  <c r="O191"/>
  <c r="O192"/>
  <c r="O193"/>
  <c r="O195"/>
  <c r="O196"/>
  <c r="O197"/>
  <c r="O198"/>
  <c r="O199"/>
  <c r="O200"/>
  <c r="O201"/>
  <c r="O203"/>
  <c r="O204"/>
  <c r="O205"/>
  <c r="O206"/>
  <c r="O207"/>
  <c r="O208"/>
  <c r="O209"/>
  <c r="O211"/>
  <c r="O212"/>
  <c r="O213"/>
  <c r="O214"/>
  <c r="O215"/>
  <c r="O216"/>
  <c r="O220"/>
  <c r="O222"/>
  <c r="O224"/>
  <c r="O227"/>
  <c r="O228"/>
  <c r="O229"/>
  <c r="O230"/>
  <c r="O231"/>
  <c r="O232"/>
  <c r="O233"/>
  <c r="O236"/>
  <c r="O238"/>
  <c r="O240"/>
  <c r="O243"/>
  <c r="O244"/>
  <c r="O245"/>
  <c r="O246"/>
  <c r="O247"/>
  <c r="O248"/>
  <c r="O249"/>
  <c r="O252"/>
  <c r="O254"/>
  <c r="O256"/>
  <c r="O259"/>
  <c r="O260"/>
  <c r="O261"/>
  <c r="O262"/>
  <c r="O263"/>
  <c r="O264"/>
  <c r="O265"/>
  <c r="O268"/>
  <c r="O270"/>
  <c r="O272"/>
  <c r="O275"/>
  <c r="O276"/>
  <c r="O277"/>
  <c r="O278"/>
  <c r="O279"/>
  <c r="O280"/>
  <c r="O281"/>
  <c r="O284"/>
  <c r="O286"/>
  <c r="O288"/>
  <c r="O291"/>
  <c r="O292"/>
  <c r="O293"/>
  <c r="O294"/>
  <c r="O295"/>
  <c r="O296"/>
  <c r="O297"/>
  <c r="O300"/>
  <c r="O302"/>
  <c r="L3"/>
  <c r="L4"/>
  <c r="L5"/>
  <c r="L6"/>
  <c r="T6" s="1"/>
  <c r="L7"/>
  <c r="L8"/>
  <c r="L9"/>
  <c r="L10"/>
  <c r="T10" s="1"/>
  <c r="L11"/>
  <c r="T11" s="1"/>
  <c r="L12"/>
  <c r="T12" s="1"/>
  <c r="L13"/>
  <c r="T13" s="1"/>
  <c r="L14"/>
  <c r="T14" s="1"/>
  <c r="L15"/>
  <c r="T15" s="1"/>
  <c r="L16"/>
  <c r="T16" s="1"/>
  <c r="L17"/>
  <c r="T17" s="1"/>
  <c r="L18"/>
  <c r="L19"/>
  <c r="L20"/>
  <c r="T20" s="1"/>
  <c r="L21"/>
  <c r="L22"/>
  <c r="L23"/>
  <c r="L24"/>
  <c r="T24" s="1"/>
  <c r="L25"/>
  <c r="L26"/>
  <c r="L27"/>
  <c r="L28"/>
  <c r="L29"/>
  <c r="T29" s="1"/>
  <c r="L30"/>
  <c r="T30" s="1"/>
  <c r="L31"/>
  <c r="L32"/>
  <c r="L33"/>
  <c r="T33" s="1"/>
  <c r="L34"/>
  <c r="T34" s="1"/>
  <c r="L35"/>
  <c r="L36"/>
  <c r="L37"/>
  <c r="L38"/>
  <c r="T38" s="1"/>
  <c r="L39"/>
  <c r="L40"/>
  <c r="L41"/>
  <c r="L42"/>
  <c r="T42" s="1"/>
  <c r="L43"/>
  <c r="T43" s="1"/>
  <c r="L44"/>
  <c r="T44" s="1"/>
  <c r="L45"/>
  <c r="T45" s="1"/>
  <c r="L46"/>
  <c r="T46" s="1"/>
  <c r="L47"/>
  <c r="T47" s="1"/>
  <c r="L48"/>
  <c r="T48" s="1"/>
  <c r="L49"/>
  <c r="T49" s="1"/>
  <c r="L50"/>
  <c r="L51"/>
  <c r="L52"/>
  <c r="T52" s="1"/>
  <c r="L53"/>
  <c r="L54"/>
  <c r="L55"/>
  <c r="L56"/>
  <c r="T56" s="1"/>
  <c r="L57"/>
  <c r="L58"/>
  <c r="L59"/>
  <c r="L60"/>
  <c r="L61"/>
  <c r="T61" s="1"/>
  <c r="L62"/>
  <c r="L63"/>
  <c r="L64"/>
  <c r="L65"/>
  <c r="T65" s="1"/>
  <c r="L66"/>
  <c r="L67"/>
  <c r="L68"/>
  <c r="L69"/>
  <c r="L70"/>
  <c r="L71"/>
  <c r="L72"/>
  <c r="L73"/>
  <c r="L74"/>
  <c r="L75"/>
  <c r="L76"/>
  <c r="T76" s="1"/>
  <c r="L77"/>
  <c r="T77" s="1"/>
  <c r="L78"/>
  <c r="L79"/>
  <c r="L80"/>
  <c r="T80" s="1"/>
  <c r="L81"/>
  <c r="T81" s="1"/>
  <c r="L82"/>
  <c r="L83"/>
  <c r="L84"/>
  <c r="T84" s="1"/>
  <c r="L85"/>
  <c r="L86"/>
  <c r="L87"/>
  <c r="L88"/>
  <c r="T88" s="1"/>
  <c r="L89"/>
  <c r="L90"/>
  <c r="L91"/>
  <c r="L92"/>
  <c r="L93"/>
  <c r="T93" s="1"/>
  <c r="L94"/>
  <c r="L95"/>
  <c r="L96"/>
  <c r="L97"/>
  <c r="T97" s="1"/>
  <c r="L98"/>
  <c r="L99"/>
  <c r="L100"/>
  <c r="L101"/>
  <c r="L102"/>
  <c r="L103"/>
  <c r="L104"/>
  <c r="L105"/>
  <c r="L106"/>
  <c r="L107"/>
  <c r="L108"/>
  <c r="T108" s="1"/>
  <c r="L109"/>
  <c r="T109" s="1"/>
  <c r="L110"/>
  <c r="L111"/>
  <c r="L112"/>
  <c r="T112" s="1"/>
  <c r="L113"/>
  <c r="T113" s="1"/>
  <c r="L114"/>
  <c r="L115"/>
  <c r="L116"/>
  <c r="T116" s="1"/>
  <c r="L117"/>
  <c r="L118"/>
  <c r="L119"/>
  <c r="L120"/>
  <c r="T120" s="1"/>
  <c r="L121"/>
  <c r="L122"/>
  <c r="L123"/>
  <c r="L124"/>
  <c r="L125"/>
  <c r="T125" s="1"/>
  <c r="L126"/>
  <c r="L127"/>
  <c r="L128"/>
  <c r="L129"/>
  <c r="T129" s="1"/>
  <c r="L130"/>
  <c r="L131"/>
  <c r="L132"/>
  <c r="L133"/>
  <c r="L134"/>
  <c r="L135"/>
  <c r="L136"/>
  <c r="L137"/>
  <c r="L138"/>
  <c r="L139"/>
  <c r="L140"/>
  <c r="T140" s="1"/>
  <c r="L141"/>
  <c r="T141" s="1"/>
  <c r="L142"/>
  <c r="L143"/>
  <c r="L144"/>
  <c r="T144" s="1"/>
  <c r="L145"/>
  <c r="T145" s="1"/>
  <c r="L146"/>
  <c r="L147"/>
  <c r="L148"/>
  <c r="T148" s="1"/>
  <c r="L149"/>
  <c r="L150"/>
  <c r="L151"/>
  <c r="L152"/>
  <c r="T152" s="1"/>
  <c r="L153"/>
  <c r="L154"/>
  <c r="L155"/>
  <c r="L156"/>
  <c r="L157"/>
  <c r="T157" s="1"/>
  <c r="L158"/>
  <c r="L159"/>
  <c r="L160"/>
  <c r="L161"/>
  <c r="T161" s="1"/>
  <c r="L162"/>
  <c r="L163"/>
  <c r="L164"/>
  <c r="L165"/>
  <c r="L166"/>
  <c r="L167"/>
  <c r="L168"/>
  <c r="L169"/>
  <c r="L170"/>
  <c r="L171"/>
  <c r="L172"/>
  <c r="T172" s="1"/>
  <c r="L173"/>
  <c r="T173" s="1"/>
  <c r="L174"/>
  <c r="L175"/>
  <c r="L176"/>
  <c r="T176" s="1"/>
  <c r="L177"/>
  <c r="T177" s="1"/>
  <c r="L178"/>
  <c r="L179"/>
  <c r="L180"/>
  <c r="T180" s="1"/>
  <c r="L181"/>
  <c r="L182"/>
  <c r="L183"/>
  <c r="L184"/>
  <c r="T184" s="1"/>
  <c r="L185"/>
  <c r="L186"/>
  <c r="L187"/>
  <c r="L188"/>
  <c r="L189"/>
  <c r="T189" s="1"/>
  <c r="L190"/>
  <c r="L191"/>
  <c r="L192"/>
  <c r="L193"/>
  <c r="T193" s="1"/>
  <c r="L194"/>
  <c r="L195"/>
  <c r="L196"/>
  <c r="L197"/>
  <c r="L198"/>
  <c r="L199"/>
  <c r="L200"/>
  <c r="L201"/>
  <c r="L202"/>
  <c r="L203"/>
  <c r="L204"/>
  <c r="T204" s="1"/>
  <c r="L205"/>
  <c r="T205" s="1"/>
  <c r="L206"/>
  <c r="L207"/>
  <c r="L208"/>
  <c r="T208" s="1"/>
  <c r="L209"/>
  <c r="T209" s="1"/>
  <c r="L210"/>
  <c r="L211"/>
  <c r="L212"/>
  <c r="T212" s="1"/>
  <c r="L213"/>
  <c r="L214"/>
  <c r="L215"/>
  <c r="L216"/>
  <c r="T216" s="1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T236" s="1"/>
  <c r="L237"/>
  <c r="L238"/>
  <c r="L239"/>
  <c r="L240"/>
  <c r="T240" s="1"/>
  <c r="L241"/>
  <c r="L242"/>
  <c r="L243"/>
  <c r="L244"/>
  <c r="T244" s="1"/>
  <c r="L245"/>
  <c r="L246"/>
  <c r="L247"/>
  <c r="L248"/>
  <c r="T248" s="1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T268" s="1"/>
  <c r="L269"/>
  <c r="L270"/>
  <c r="L271"/>
  <c r="L272"/>
  <c r="T272" s="1"/>
  <c r="L273"/>
  <c r="L274"/>
  <c r="L275"/>
  <c r="L276"/>
  <c r="T276" s="1"/>
  <c r="L277"/>
  <c r="L278"/>
  <c r="L279"/>
  <c r="L280"/>
  <c r="T280" s="1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T300" s="1"/>
  <c r="L301"/>
  <c r="L302"/>
  <c r="I6"/>
  <c r="I10"/>
  <c r="I14"/>
  <c r="I18"/>
  <c r="I22"/>
  <c r="I26"/>
  <c r="I30"/>
  <c r="I34"/>
  <c r="I38"/>
  <c r="I42"/>
  <c r="I46"/>
  <c r="I50"/>
  <c r="I54"/>
  <c r="I58"/>
  <c r="I62"/>
  <c r="I66"/>
  <c r="I70"/>
  <c r="I74"/>
  <c r="I78"/>
  <c r="I82"/>
  <c r="I86"/>
  <c r="I90"/>
  <c r="I94"/>
  <c r="I98"/>
  <c r="I3"/>
  <c r="I4"/>
  <c r="I5"/>
  <c r="I7"/>
  <c r="I8"/>
  <c r="I9"/>
  <c r="I11"/>
  <c r="I12"/>
  <c r="I13"/>
  <c r="I15"/>
  <c r="I16"/>
  <c r="I17"/>
  <c r="I19"/>
  <c r="I20"/>
  <c r="I21"/>
  <c r="I23"/>
  <c r="I24"/>
  <c r="I25"/>
  <c r="I27"/>
  <c r="I28"/>
  <c r="I29"/>
  <c r="I31"/>
  <c r="I32"/>
  <c r="I33"/>
  <c r="I35"/>
  <c r="I36"/>
  <c r="I37"/>
  <c r="I39"/>
  <c r="I40"/>
  <c r="I41"/>
  <c r="I43"/>
  <c r="I44"/>
  <c r="I45"/>
  <c r="I47"/>
  <c r="I48"/>
  <c r="I49"/>
  <c r="I51"/>
  <c r="I52"/>
  <c r="I53"/>
  <c r="I55"/>
  <c r="I56"/>
  <c r="I57"/>
  <c r="I59"/>
  <c r="I60"/>
  <c r="I61"/>
  <c r="I63"/>
  <c r="I64"/>
  <c r="I65"/>
  <c r="I67"/>
  <c r="I68"/>
  <c r="I69"/>
  <c r="I71"/>
  <c r="I72"/>
  <c r="I73"/>
  <c r="I75"/>
  <c r="I76"/>
  <c r="I77"/>
  <c r="I79"/>
  <c r="I80"/>
  <c r="I81"/>
  <c r="I83"/>
  <c r="I84"/>
  <c r="I85"/>
  <c r="I87"/>
  <c r="I88"/>
  <c r="I89"/>
  <c r="I91"/>
  <c r="I92"/>
  <c r="I93"/>
  <c r="I95"/>
  <c r="I96"/>
  <c r="I97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203"/>
  <c r="I205"/>
  <c r="I207"/>
  <c r="I209"/>
  <c r="I211"/>
  <c r="I213"/>
  <c r="I215"/>
  <c r="I217"/>
  <c r="I219"/>
  <c r="I221"/>
  <c r="I223"/>
  <c r="I225"/>
  <c r="I227"/>
  <c r="I229"/>
  <c r="I231"/>
  <c r="I233"/>
  <c r="I235"/>
  <c r="I237"/>
  <c r="I239"/>
  <c r="I241"/>
  <c r="I243"/>
  <c r="I245"/>
  <c r="I247"/>
  <c r="I249"/>
  <c r="I251"/>
  <c r="I253"/>
  <c r="I255"/>
  <c r="I257"/>
  <c r="I259"/>
  <c r="I261"/>
  <c r="I263"/>
  <c r="I265"/>
  <c r="I267"/>
  <c r="I269"/>
  <c r="I271"/>
  <c r="I273"/>
  <c r="I275"/>
  <c r="I277"/>
  <c r="I279"/>
  <c r="I281"/>
  <c r="I283"/>
  <c r="I285"/>
  <c r="I287"/>
  <c r="I289"/>
  <c r="I291"/>
  <c r="I293"/>
  <c r="I295"/>
  <c r="I297"/>
  <c r="I299"/>
  <c r="I301"/>
  <c r="I2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C202"/>
  <c r="C210"/>
  <c r="C218"/>
  <c r="C226"/>
  <c r="C234"/>
  <c r="C242"/>
  <c r="C250"/>
  <c r="C258"/>
  <c r="C266"/>
  <c r="C274"/>
  <c r="C282"/>
  <c r="C290"/>
  <c r="C298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C3"/>
  <c r="S3" s="1"/>
  <c r="C5"/>
  <c r="S5" s="1"/>
  <c r="C7"/>
  <c r="C8"/>
  <c r="C9"/>
  <c r="S9" s="1"/>
  <c r="C11"/>
  <c r="C13"/>
  <c r="S13" s="1"/>
  <c r="U13" s="1"/>
  <c r="C15"/>
  <c r="C16"/>
  <c r="S16" s="1"/>
  <c r="U16" s="1"/>
  <c r="C17"/>
  <c r="S17" s="1"/>
  <c r="U17" s="1"/>
  <c r="C19"/>
  <c r="C21"/>
  <c r="C23"/>
  <c r="S23" s="1"/>
  <c r="C24"/>
  <c r="S24" s="1"/>
  <c r="C25"/>
  <c r="C27"/>
  <c r="C29"/>
  <c r="S29" s="1"/>
  <c r="U29" s="1"/>
  <c r="C31"/>
  <c r="C32"/>
  <c r="C33"/>
  <c r="S33" s="1"/>
  <c r="U33" s="1"/>
  <c r="C35"/>
  <c r="S35" s="1"/>
  <c r="C37"/>
  <c r="S37" s="1"/>
  <c r="C39"/>
  <c r="C40"/>
  <c r="C41"/>
  <c r="S41" s="1"/>
  <c r="C43"/>
  <c r="C45"/>
  <c r="S45" s="1"/>
  <c r="U45" s="1"/>
  <c r="C47"/>
  <c r="C48"/>
  <c r="S48" s="1"/>
  <c r="U48" s="1"/>
  <c r="C49"/>
  <c r="S49" s="1"/>
  <c r="U49" s="1"/>
  <c r="C51"/>
  <c r="C53"/>
  <c r="C55"/>
  <c r="S55" s="1"/>
  <c r="C56"/>
  <c r="S56" s="1"/>
  <c r="C57"/>
  <c r="C59"/>
  <c r="C61"/>
  <c r="S61" s="1"/>
  <c r="U61" s="1"/>
  <c r="C63"/>
  <c r="C64"/>
  <c r="C65"/>
  <c r="S65" s="1"/>
  <c r="U65" s="1"/>
  <c r="C67"/>
  <c r="S67" s="1"/>
  <c r="C69"/>
  <c r="S69" s="1"/>
  <c r="C71"/>
  <c r="C72"/>
  <c r="C73"/>
  <c r="S73" s="1"/>
  <c r="C75"/>
  <c r="C77"/>
  <c r="S77" s="1"/>
  <c r="U77" s="1"/>
  <c r="C79"/>
  <c r="C80"/>
  <c r="S80" s="1"/>
  <c r="U80" s="1"/>
  <c r="C81"/>
  <c r="S81" s="1"/>
  <c r="U81" s="1"/>
  <c r="C83"/>
  <c r="C85"/>
  <c r="C87"/>
  <c r="S87" s="1"/>
  <c r="C88"/>
  <c r="S88" s="1"/>
  <c r="C89"/>
  <c r="C91"/>
  <c r="C93"/>
  <c r="S93" s="1"/>
  <c r="U93" s="1"/>
  <c r="C95"/>
  <c r="C96"/>
  <c r="C97"/>
  <c r="S97" s="1"/>
  <c r="U97" s="1"/>
  <c r="C99"/>
  <c r="S99" s="1"/>
  <c r="C101"/>
  <c r="S101" s="1"/>
  <c r="C103"/>
  <c r="C104"/>
  <c r="C105"/>
  <c r="S105" s="1"/>
  <c r="C107"/>
  <c r="C109"/>
  <c r="C111"/>
  <c r="C112"/>
  <c r="S112" s="1"/>
  <c r="U112" s="1"/>
  <c r="C113"/>
  <c r="S113" s="1"/>
  <c r="U113" s="1"/>
  <c r="C115"/>
  <c r="C117"/>
  <c r="C119"/>
  <c r="S119" s="1"/>
  <c r="C120"/>
  <c r="C121"/>
  <c r="C123"/>
  <c r="C125"/>
  <c r="S125" s="1"/>
  <c r="C127"/>
  <c r="C128"/>
  <c r="C129"/>
  <c r="C131"/>
  <c r="S131" s="1"/>
  <c r="C133"/>
  <c r="S133" s="1"/>
  <c r="C135"/>
  <c r="C136"/>
  <c r="C137"/>
  <c r="S137" s="1"/>
  <c r="C139"/>
  <c r="C141"/>
  <c r="C143"/>
  <c r="C144"/>
  <c r="S144" s="1"/>
  <c r="U144" s="1"/>
  <c r="C145"/>
  <c r="S145" s="1"/>
  <c r="U145" s="1"/>
  <c r="C147"/>
  <c r="C149"/>
  <c r="C151"/>
  <c r="S151" s="1"/>
  <c r="C152"/>
  <c r="S152" s="1"/>
  <c r="C153"/>
  <c r="S153" s="1"/>
  <c r="C155"/>
  <c r="C157"/>
  <c r="S157" s="1"/>
  <c r="C159"/>
  <c r="C160"/>
  <c r="C161"/>
  <c r="S161" s="1"/>
  <c r="U161" s="1"/>
  <c r="C163"/>
  <c r="S163" s="1"/>
  <c r="C165"/>
  <c r="S165" s="1"/>
  <c r="C167"/>
  <c r="C168"/>
  <c r="C169"/>
  <c r="S169" s="1"/>
  <c r="C171"/>
  <c r="C173"/>
  <c r="C175"/>
  <c r="C176"/>
  <c r="S176" s="1"/>
  <c r="U176" s="1"/>
  <c r="C177"/>
  <c r="S177" s="1"/>
  <c r="U177" s="1"/>
  <c r="C179"/>
  <c r="C181"/>
  <c r="C183"/>
  <c r="S183" s="1"/>
  <c r="C184"/>
  <c r="S184" s="1"/>
  <c r="C185"/>
  <c r="S185" s="1"/>
  <c r="C187"/>
  <c r="C189"/>
  <c r="S189" s="1"/>
  <c r="C191"/>
  <c r="C192"/>
  <c r="C193"/>
  <c r="S193" s="1"/>
  <c r="U193" s="1"/>
  <c r="C195"/>
  <c r="S195" s="1"/>
  <c r="C197"/>
  <c r="S197" s="1"/>
  <c r="C199"/>
  <c r="C200"/>
  <c r="C201"/>
  <c r="S201" s="1"/>
  <c r="C203"/>
  <c r="C205"/>
  <c r="C207"/>
  <c r="C208"/>
  <c r="S208" s="1"/>
  <c r="U208" s="1"/>
  <c r="C209"/>
  <c r="S209" s="1"/>
  <c r="U209" s="1"/>
  <c r="C211"/>
  <c r="C213"/>
  <c r="C215"/>
  <c r="S215" s="1"/>
  <c r="C216"/>
  <c r="S216" s="1"/>
  <c r="C217"/>
  <c r="S217" s="1"/>
  <c r="C219"/>
  <c r="C221"/>
  <c r="S221" s="1"/>
  <c r="C223"/>
  <c r="C224"/>
  <c r="C225"/>
  <c r="S225" s="1"/>
  <c r="C227"/>
  <c r="S227" s="1"/>
  <c r="C229"/>
  <c r="S229" s="1"/>
  <c r="C231"/>
  <c r="C232"/>
  <c r="C233"/>
  <c r="S233" s="1"/>
  <c r="C235"/>
  <c r="C237"/>
  <c r="C239"/>
  <c r="C240"/>
  <c r="S240" s="1"/>
  <c r="U240" s="1"/>
  <c r="C241"/>
  <c r="S241" s="1"/>
  <c r="C243"/>
  <c r="C245"/>
  <c r="C247"/>
  <c r="S247" s="1"/>
  <c r="C248"/>
  <c r="S248" s="1"/>
  <c r="C249"/>
  <c r="S249" s="1"/>
  <c r="C251"/>
  <c r="C253"/>
  <c r="S253" s="1"/>
  <c r="C255"/>
  <c r="C256"/>
  <c r="C257"/>
  <c r="S257" s="1"/>
  <c r="C259"/>
  <c r="S259" s="1"/>
  <c r="C261"/>
  <c r="S261" s="1"/>
  <c r="C263"/>
  <c r="C264"/>
  <c r="C265"/>
  <c r="S265" s="1"/>
  <c r="C267"/>
  <c r="C269"/>
  <c r="C271"/>
  <c r="C272"/>
  <c r="S272" s="1"/>
  <c r="U272" s="1"/>
  <c r="C273"/>
  <c r="S273" s="1"/>
  <c r="C275"/>
  <c r="C277"/>
  <c r="C279"/>
  <c r="S279" s="1"/>
  <c r="C280"/>
  <c r="S280" s="1"/>
  <c r="C281"/>
  <c r="S281" s="1"/>
  <c r="C283"/>
  <c r="C285"/>
  <c r="S285" s="1"/>
  <c r="C287"/>
  <c r="C288"/>
  <c r="C289"/>
  <c r="S289" s="1"/>
  <c r="C291"/>
  <c r="S291" s="1"/>
  <c r="C293"/>
  <c r="S293" s="1"/>
  <c r="C295"/>
  <c r="C296"/>
  <c r="C297"/>
  <c r="S297" s="1"/>
  <c r="C299"/>
  <c r="C301"/>
  <c r="F2"/>
  <c r="R4" i="8"/>
  <c r="R6"/>
  <c r="R8"/>
  <c r="R10"/>
  <c r="R12"/>
  <c r="R14"/>
  <c r="R16"/>
  <c r="R18"/>
  <c r="R20"/>
  <c r="R22"/>
  <c r="R24"/>
  <c r="R26"/>
  <c r="R28"/>
  <c r="R30"/>
  <c r="R32"/>
  <c r="R34"/>
  <c r="R36"/>
  <c r="R38"/>
  <c r="R40"/>
  <c r="R42"/>
  <c r="R44"/>
  <c r="R46"/>
  <c r="R48"/>
  <c r="R50"/>
  <c r="R52"/>
  <c r="R54"/>
  <c r="R56"/>
  <c r="R58"/>
  <c r="R60"/>
  <c r="R62"/>
  <c r="R64"/>
  <c r="R66"/>
  <c r="R68"/>
  <c r="R70"/>
  <c r="R72"/>
  <c r="R74"/>
  <c r="R76"/>
  <c r="R78"/>
  <c r="R80"/>
  <c r="R82"/>
  <c r="R84"/>
  <c r="R86"/>
  <c r="R88"/>
  <c r="R90"/>
  <c r="R92"/>
  <c r="R94"/>
  <c r="R96"/>
  <c r="R98"/>
  <c r="R100"/>
  <c r="R102"/>
  <c r="R104"/>
  <c r="R106"/>
  <c r="R108"/>
  <c r="R110"/>
  <c r="R112"/>
  <c r="R114"/>
  <c r="R116"/>
  <c r="R118"/>
  <c r="R120"/>
  <c r="R122"/>
  <c r="R124"/>
  <c r="R126"/>
  <c r="R128"/>
  <c r="R130"/>
  <c r="R132"/>
  <c r="R134"/>
  <c r="R136"/>
  <c r="R138"/>
  <c r="R140"/>
  <c r="R142"/>
  <c r="R144"/>
  <c r="R146"/>
  <c r="R148"/>
  <c r="R150"/>
  <c r="R152"/>
  <c r="R154"/>
  <c r="R156"/>
  <c r="R158"/>
  <c r="R160"/>
  <c r="R162"/>
  <c r="R164"/>
  <c r="R166"/>
  <c r="R168"/>
  <c r="R170"/>
  <c r="R172"/>
  <c r="R174"/>
  <c r="R176"/>
  <c r="R178"/>
  <c r="R180"/>
  <c r="R182"/>
  <c r="R184"/>
  <c r="R186"/>
  <c r="R188"/>
  <c r="R190"/>
  <c r="R192"/>
  <c r="R194"/>
  <c r="R196"/>
  <c r="R198"/>
  <c r="R200"/>
  <c r="R202"/>
  <c r="R204"/>
  <c r="R206"/>
  <c r="R208"/>
  <c r="R210"/>
  <c r="R212"/>
  <c r="R214"/>
  <c r="R216"/>
  <c r="R218"/>
  <c r="R220"/>
  <c r="R222"/>
  <c r="R224"/>
  <c r="R226"/>
  <c r="R228"/>
  <c r="R230"/>
  <c r="R232"/>
  <c r="R234"/>
  <c r="R236"/>
  <c r="R238"/>
  <c r="R240"/>
  <c r="R242"/>
  <c r="R244"/>
  <c r="R246"/>
  <c r="R248"/>
  <c r="R250"/>
  <c r="R252"/>
  <c r="R254"/>
  <c r="R256"/>
  <c r="R258"/>
  <c r="R260"/>
  <c r="R262"/>
  <c r="R264"/>
  <c r="R266"/>
  <c r="R268"/>
  <c r="R270"/>
  <c r="R272"/>
  <c r="R274"/>
  <c r="R276"/>
  <c r="R278"/>
  <c r="R280"/>
  <c r="R282"/>
  <c r="R284"/>
  <c r="R286"/>
  <c r="R288"/>
  <c r="R290"/>
  <c r="R292"/>
  <c r="R294"/>
  <c r="R296"/>
  <c r="R298"/>
  <c r="R300"/>
  <c r="R302"/>
  <c r="R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I3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255"/>
  <c r="F259"/>
  <c r="F263"/>
  <c r="F267"/>
  <c r="F271"/>
  <c r="F275"/>
  <c r="F279"/>
  <c r="F283"/>
  <c r="F287"/>
  <c r="F291"/>
  <c r="F295"/>
  <c r="F299"/>
  <c r="F2"/>
  <c r="F4"/>
  <c r="F6"/>
  <c r="F8"/>
  <c r="F10"/>
  <c r="F12"/>
  <c r="F14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60"/>
  <c r="F62"/>
  <c r="F64"/>
  <c r="F66"/>
  <c r="F68"/>
  <c r="F70"/>
  <c r="F72"/>
  <c r="F74"/>
  <c r="F76"/>
  <c r="F78"/>
  <c r="F80"/>
  <c r="F82"/>
  <c r="F84"/>
  <c r="F86"/>
  <c r="F88"/>
  <c r="F90"/>
  <c r="F92"/>
  <c r="F94"/>
  <c r="F96"/>
  <c r="F98"/>
  <c r="F100"/>
  <c r="F102"/>
  <c r="F104"/>
  <c r="F106"/>
  <c r="F108"/>
  <c r="F110"/>
  <c r="F112"/>
  <c r="F114"/>
  <c r="F116"/>
  <c r="F118"/>
  <c r="F120"/>
  <c r="F122"/>
  <c r="F124"/>
  <c r="F126"/>
  <c r="F128"/>
  <c r="F130"/>
  <c r="F132"/>
  <c r="F134"/>
  <c r="F136"/>
  <c r="F138"/>
  <c r="F140"/>
  <c r="F142"/>
  <c r="F144"/>
  <c r="F146"/>
  <c r="F148"/>
  <c r="F150"/>
  <c r="F152"/>
  <c r="F154"/>
  <c r="F156"/>
  <c r="F158"/>
  <c r="F160"/>
  <c r="F162"/>
  <c r="F164"/>
  <c r="F166"/>
  <c r="F168"/>
  <c r="F170"/>
  <c r="F172"/>
  <c r="F174"/>
  <c r="F176"/>
  <c r="F178"/>
  <c r="F180"/>
  <c r="F182"/>
  <c r="F184"/>
  <c r="F186"/>
  <c r="F188"/>
  <c r="F190"/>
  <c r="F192"/>
  <c r="F194"/>
  <c r="F196"/>
  <c r="F198"/>
  <c r="F200"/>
  <c r="F202"/>
  <c r="F204"/>
  <c r="F206"/>
  <c r="F208"/>
  <c r="F210"/>
  <c r="F212"/>
  <c r="F214"/>
  <c r="F216"/>
  <c r="F218"/>
  <c r="F220"/>
  <c r="F222"/>
  <c r="F224"/>
  <c r="F226"/>
  <c r="F228"/>
  <c r="F230"/>
  <c r="F232"/>
  <c r="F234"/>
  <c r="F236"/>
  <c r="F238"/>
  <c r="F240"/>
  <c r="F242"/>
  <c r="F244"/>
  <c r="F246"/>
  <c r="F248"/>
  <c r="F250"/>
  <c r="F252"/>
  <c r="F254"/>
  <c r="F256"/>
  <c r="F258"/>
  <c r="F260"/>
  <c r="F262"/>
  <c r="F264"/>
  <c r="F266"/>
  <c r="F268"/>
  <c r="F270"/>
  <c r="F272"/>
  <c r="F274"/>
  <c r="F276"/>
  <c r="F278"/>
  <c r="F280"/>
  <c r="F282"/>
  <c r="F284"/>
  <c r="F286"/>
  <c r="F288"/>
  <c r="F290"/>
  <c r="F292"/>
  <c r="F294"/>
  <c r="F296"/>
  <c r="F298"/>
  <c r="F300"/>
  <c r="F302"/>
  <c r="C3"/>
  <c r="C5"/>
  <c r="C7"/>
  <c r="C9"/>
  <c r="C11"/>
  <c r="C13"/>
  <c r="C15"/>
  <c r="C17"/>
  <c r="C19"/>
  <c r="C21"/>
  <c r="C23"/>
  <c r="C25"/>
  <c r="C27"/>
  <c r="C29"/>
  <c r="C31"/>
  <c r="C33"/>
  <c r="C37"/>
  <c r="C41"/>
  <c r="C45"/>
  <c r="C49"/>
  <c r="C53"/>
  <c r="C57"/>
  <c r="C61"/>
  <c r="C65"/>
  <c r="C69"/>
  <c r="C73"/>
  <c r="C77"/>
  <c r="C81"/>
  <c r="C85"/>
  <c r="C89"/>
  <c r="C93"/>
  <c r="C97"/>
  <c r="C101"/>
  <c r="C105"/>
  <c r="C109"/>
  <c r="C113"/>
  <c r="C117"/>
  <c r="C121"/>
  <c r="C125"/>
  <c r="C129"/>
  <c r="C133"/>
  <c r="C137"/>
  <c r="C141"/>
  <c r="C145"/>
  <c r="C149"/>
  <c r="C153"/>
  <c r="C157"/>
  <c r="C161"/>
  <c r="C165"/>
  <c r="C169"/>
  <c r="C173"/>
  <c r="C177"/>
  <c r="C181"/>
  <c r="C185"/>
  <c r="C189"/>
  <c r="C193"/>
  <c r="C197"/>
  <c r="C201"/>
  <c r="C205"/>
  <c r="C209"/>
  <c r="C213"/>
  <c r="C217"/>
  <c r="C221"/>
  <c r="C225"/>
  <c r="C229"/>
  <c r="C233"/>
  <c r="C237"/>
  <c r="C241"/>
  <c r="C245"/>
  <c r="C249"/>
  <c r="C253"/>
  <c r="C257"/>
  <c r="C261"/>
  <c r="C265"/>
  <c r="C269"/>
  <c r="C273"/>
  <c r="C277"/>
  <c r="C281"/>
  <c r="C285"/>
  <c r="C289"/>
  <c r="C293"/>
  <c r="C297"/>
  <c r="C301"/>
  <c r="C2"/>
  <c r="C6"/>
  <c r="C10"/>
  <c r="C14"/>
  <c r="C18"/>
  <c r="C22"/>
  <c r="C26"/>
  <c r="C30"/>
  <c r="C34"/>
  <c r="C38"/>
  <c r="C42"/>
  <c r="C46"/>
  <c r="C50"/>
  <c r="C54"/>
  <c r="C58"/>
  <c r="C62"/>
  <c r="C66"/>
  <c r="C70"/>
  <c r="C74"/>
  <c r="C78"/>
  <c r="C82"/>
  <c r="C86"/>
  <c r="C90"/>
  <c r="C94"/>
  <c r="C98"/>
  <c r="C102"/>
  <c r="C106"/>
  <c r="C110"/>
  <c r="C114"/>
  <c r="C118"/>
  <c r="C122"/>
  <c r="C126"/>
  <c r="C130"/>
  <c r="C134"/>
  <c r="C138"/>
  <c r="C142"/>
  <c r="C146"/>
  <c r="C150"/>
  <c r="C154"/>
  <c r="C158"/>
  <c r="C162"/>
  <c r="C166"/>
  <c r="C170"/>
  <c r="C174"/>
  <c r="C178"/>
  <c r="C182"/>
  <c r="C186"/>
  <c r="C190"/>
  <c r="C194"/>
  <c r="C198"/>
  <c r="C202"/>
  <c r="C206"/>
  <c r="C210"/>
  <c r="C214"/>
  <c r="C218"/>
  <c r="C222"/>
  <c r="C226"/>
  <c r="C230"/>
  <c r="C234"/>
  <c r="C238"/>
  <c r="C242"/>
  <c r="C246"/>
  <c r="C250"/>
  <c r="C254"/>
  <c r="C258"/>
  <c r="C262"/>
  <c r="C266"/>
  <c r="C270"/>
  <c r="C274"/>
  <c r="C278"/>
  <c r="C282"/>
  <c r="C286"/>
  <c r="C290"/>
  <c r="C294"/>
  <c r="C298"/>
  <c r="C302"/>
  <c r="R3" i="6"/>
  <c r="R7"/>
  <c r="R11"/>
  <c r="R15"/>
  <c r="R19"/>
  <c r="R23"/>
  <c r="R27"/>
  <c r="R31"/>
  <c r="R35"/>
  <c r="R39"/>
  <c r="R43"/>
  <c r="R47"/>
  <c r="R51"/>
  <c r="R55"/>
  <c r="R59"/>
  <c r="R63"/>
  <c r="R67"/>
  <c r="R71"/>
  <c r="R75"/>
  <c r="R79"/>
  <c r="R83"/>
  <c r="R87"/>
  <c r="R91"/>
  <c r="R95"/>
  <c r="R99"/>
  <c r="R103"/>
  <c r="R107"/>
  <c r="R111"/>
  <c r="R115"/>
  <c r="R119"/>
  <c r="R123"/>
  <c r="R127"/>
  <c r="R131"/>
  <c r="R135"/>
  <c r="R139"/>
  <c r="R143"/>
  <c r="R147"/>
  <c r="R151"/>
  <c r="R155"/>
  <c r="R159"/>
  <c r="R163"/>
  <c r="R167"/>
  <c r="R171"/>
  <c r="R175"/>
  <c r="R179"/>
  <c r="R183"/>
  <c r="R187"/>
  <c r="R191"/>
  <c r="R195"/>
  <c r="R199"/>
  <c r="R203"/>
  <c r="R207"/>
  <c r="R211"/>
  <c r="R215"/>
  <c r="R219"/>
  <c r="R223"/>
  <c r="R227"/>
  <c r="R231"/>
  <c r="R235"/>
  <c r="R239"/>
  <c r="R243"/>
  <c r="R247"/>
  <c r="R251"/>
  <c r="R255"/>
  <c r="R259"/>
  <c r="R263"/>
  <c r="R267"/>
  <c r="R271"/>
  <c r="R279"/>
  <c r="R287"/>
  <c r="R295"/>
  <c r="R4"/>
  <c r="R5"/>
  <c r="R6"/>
  <c r="R8"/>
  <c r="R9"/>
  <c r="R10"/>
  <c r="R12"/>
  <c r="R13"/>
  <c r="R14"/>
  <c r="R16"/>
  <c r="R17"/>
  <c r="R18"/>
  <c r="R20"/>
  <c r="R21"/>
  <c r="R22"/>
  <c r="R24"/>
  <c r="R25"/>
  <c r="R26"/>
  <c r="R28"/>
  <c r="R29"/>
  <c r="R30"/>
  <c r="R32"/>
  <c r="R33"/>
  <c r="R34"/>
  <c r="R36"/>
  <c r="R37"/>
  <c r="R38"/>
  <c r="R40"/>
  <c r="R41"/>
  <c r="R42"/>
  <c r="R44"/>
  <c r="R45"/>
  <c r="R46"/>
  <c r="R48"/>
  <c r="R49"/>
  <c r="R50"/>
  <c r="R52"/>
  <c r="R53"/>
  <c r="R54"/>
  <c r="R56"/>
  <c r="R57"/>
  <c r="R58"/>
  <c r="R60"/>
  <c r="R61"/>
  <c r="R62"/>
  <c r="R64"/>
  <c r="R65"/>
  <c r="R66"/>
  <c r="R68"/>
  <c r="R69"/>
  <c r="R70"/>
  <c r="R72"/>
  <c r="R73"/>
  <c r="R74"/>
  <c r="R76"/>
  <c r="R77"/>
  <c r="R78"/>
  <c r="R80"/>
  <c r="R81"/>
  <c r="R82"/>
  <c r="R84"/>
  <c r="R85"/>
  <c r="R86"/>
  <c r="R88"/>
  <c r="R89"/>
  <c r="R90"/>
  <c r="R92"/>
  <c r="R93"/>
  <c r="R94"/>
  <c r="R96"/>
  <c r="R97"/>
  <c r="R98"/>
  <c r="R100"/>
  <c r="R101"/>
  <c r="R102"/>
  <c r="R104"/>
  <c r="R105"/>
  <c r="R106"/>
  <c r="R108"/>
  <c r="R109"/>
  <c r="R110"/>
  <c r="R112"/>
  <c r="R113"/>
  <c r="R114"/>
  <c r="R116"/>
  <c r="R117"/>
  <c r="R118"/>
  <c r="R120"/>
  <c r="R121"/>
  <c r="R122"/>
  <c r="R124"/>
  <c r="R125"/>
  <c r="R126"/>
  <c r="R128"/>
  <c r="R129"/>
  <c r="R130"/>
  <c r="R132"/>
  <c r="R133"/>
  <c r="R134"/>
  <c r="R136"/>
  <c r="R137"/>
  <c r="R138"/>
  <c r="R140"/>
  <c r="R141"/>
  <c r="R142"/>
  <c r="R144"/>
  <c r="R145"/>
  <c r="R146"/>
  <c r="R148"/>
  <c r="R149"/>
  <c r="R150"/>
  <c r="R152"/>
  <c r="R153"/>
  <c r="R154"/>
  <c r="R156"/>
  <c r="R157"/>
  <c r="R158"/>
  <c r="R160"/>
  <c r="R161"/>
  <c r="R162"/>
  <c r="R164"/>
  <c r="R165"/>
  <c r="R166"/>
  <c r="R168"/>
  <c r="R169"/>
  <c r="R170"/>
  <c r="R172"/>
  <c r="R173"/>
  <c r="R174"/>
  <c r="R176"/>
  <c r="R177"/>
  <c r="R178"/>
  <c r="R180"/>
  <c r="R181"/>
  <c r="R182"/>
  <c r="R184"/>
  <c r="R185"/>
  <c r="R186"/>
  <c r="R188"/>
  <c r="R189"/>
  <c r="R190"/>
  <c r="R192"/>
  <c r="R193"/>
  <c r="R194"/>
  <c r="R196"/>
  <c r="R197"/>
  <c r="R198"/>
  <c r="R200"/>
  <c r="R201"/>
  <c r="R202"/>
  <c r="R204"/>
  <c r="R205"/>
  <c r="R206"/>
  <c r="R208"/>
  <c r="R209"/>
  <c r="R210"/>
  <c r="R212"/>
  <c r="R213"/>
  <c r="R214"/>
  <c r="R216"/>
  <c r="R217"/>
  <c r="R218"/>
  <c r="R220"/>
  <c r="R221"/>
  <c r="R222"/>
  <c r="R224"/>
  <c r="R225"/>
  <c r="R226"/>
  <c r="R228"/>
  <c r="R229"/>
  <c r="R230"/>
  <c r="R232"/>
  <c r="R233"/>
  <c r="R234"/>
  <c r="R236"/>
  <c r="R237"/>
  <c r="R238"/>
  <c r="R240"/>
  <c r="R241"/>
  <c r="R242"/>
  <c r="R244"/>
  <c r="R245"/>
  <c r="R246"/>
  <c r="R248"/>
  <c r="R249"/>
  <c r="R250"/>
  <c r="R252"/>
  <c r="R253"/>
  <c r="R254"/>
  <c r="R256"/>
  <c r="R257"/>
  <c r="R258"/>
  <c r="R260"/>
  <c r="R261"/>
  <c r="R262"/>
  <c r="R264"/>
  <c r="R265"/>
  <c r="R266"/>
  <c r="R268"/>
  <c r="R269"/>
  <c r="R270"/>
  <c r="R272"/>
  <c r="R273"/>
  <c r="R274"/>
  <c r="R276"/>
  <c r="R278"/>
  <c r="R280"/>
  <c r="R281"/>
  <c r="R282"/>
  <c r="R284"/>
  <c r="R286"/>
  <c r="R288"/>
  <c r="R289"/>
  <c r="R290"/>
  <c r="R292"/>
  <c r="R294"/>
  <c r="R296"/>
  <c r="R297"/>
  <c r="R298"/>
  <c r="R2"/>
  <c r="O5"/>
  <c r="O9"/>
  <c r="O13"/>
  <c r="O17"/>
  <c r="O21"/>
  <c r="O25"/>
  <c r="O29"/>
  <c r="O33"/>
  <c r="O37"/>
  <c r="O41"/>
  <c r="O45"/>
  <c r="O49"/>
  <c r="O53"/>
  <c r="O57"/>
  <c r="O61"/>
  <c r="O65"/>
  <c r="O69"/>
  <c r="O73"/>
  <c r="O77"/>
  <c r="O81"/>
  <c r="O85"/>
  <c r="O89"/>
  <c r="O93"/>
  <c r="O97"/>
  <c r="O101"/>
  <c r="O105"/>
  <c r="O109"/>
  <c r="O113"/>
  <c r="O117"/>
  <c r="O121"/>
  <c r="O125"/>
  <c r="O129"/>
  <c r="O133"/>
  <c r="O137"/>
  <c r="O141"/>
  <c r="O145"/>
  <c r="O149"/>
  <c r="O3"/>
  <c r="O4"/>
  <c r="O6"/>
  <c r="O7"/>
  <c r="O8"/>
  <c r="O10"/>
  <c r="O11"/>
  <c r="O12"/>
  <c r="O14"/>
  <c r="O15"/>
  <c r="O16"/>
  <c r="O18"/>
  <c r="O19"/>
  <c r="O20"/>
  <c r="O22"/>
  <c r="O23"/>
  <c r="O24"/>
  <c r="O26"/>
  <c r="O27"/>
  <c r="O28"/>
  <c r="O30"/>
  <c r="O31"/>
  <c r="O32"/>
  <c r="O34"/>
  <c r="O35"/>
  <c r="O36"/>
  <c r="O38"/>
  <c r="O39"/>
  <c r="O40"/>
  <c r="O42"/>
  <c r="O43"/>
  <c r="O44"/>
  <c r="O46"/>
  <c r="O47"/>
  <c r="O48"/>
  <c r="O50"/>
  <c r="O51"/>
  <c r="O52"/>
  <c r="O54"/>
  <c r="O55"/>
  <c r="O56"/>
  <c r="O58"/>
  <c r="O59"/>
  <c r="O60"/>
  <c r="O62"/>
  <c r="O63"/>
  <c r="O64"/>
  <c r="O66"/>
  <c r="O67"/>
  <c r="O68"/>
  <c r="O70"/>
  <c r="O71"/>
  <c r="O72"/>
  <c r="O74"/>
  <c r="O75"/>
  <c r="O76"/>
  <c r="O78"/>
  <c r="O79"/>
  <c r="O80"/>
  <c r="O82"/>
  <c r="O83"/>
  <c r="O84"/>
  <c r="O86"/>
  <c r="O87"/>
  <c r="O88"/>
  <c r="O90"/>
  <c r="O91"/>
  <c r="O92"/>
  <c r="O94"/>
  <c r="O95"/>
  <c r="O96"/>
  <c r="O98"/>
  <c r="O99"/>
  <c r="O100"/>
  <c r="O102"/>
  <c r="O103"/>
  <c r="O104"/>
  <c r="O106"/>
  <c r="O107"/>
  <c r="O108"/>
  <c r="O110"/>
  <c r="O111"/>
  <c r="O112"/>
  <c r="O114"/>
  <c r="O115"/>
  <c r="O116"/>
  <c r="O118"/>
  <c r="O119"/>
  <c r="O120"/>
  <c r="O122"/>
  <c r="O123"/>
  <c r="O124"/>
  <c r="O126"/>
  <c r="O127"/>
  <c r="O128"/>
  <c r="O130"/>
  <c r="O131"/>
  <c r="O132"/>
  <c r="O134"/>
  <c r="O135"/>
  <c r="O136"/>
  <c r="O138"/>
  <c r="O139"/>
  <c r="O140"/>
  <c r="O142"/>
  <c r="O143"/>
  <c r="O144"/>
  <c r="O146"/>
  <c r="O147"/>
  <c r="O148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4"/>
  <c r="O186"/>
  <c r="O188"/>
  <c r="O190"/>
  <c r="O192"/>
  <c r="O194"/>
  <c r="O196"/>
  <c r="O198"/>
  <c r="O200"/>
  <c r="O202"/>
  <c r="O204"/>
  <c r="O206"/>
  <c r="O208"/>
  <c r="O210"/>
  <c r="O212"/>
  <c r="O214"/>
  <c r="O216"/>
  <c r="O218"/>
  <c r="O220"/>
  <c r="O222"/>
  <c r="O224"/>
  <c r="O226"/>
  <c r="O228"/>
  <c r="O230"/>
  <c r="O232"/>
  <c r="O234"/>
  <c r="O236"/>
  <c r="O238"/>
  <c r="O240"/>
  <c r="O242"/>
  <c r="O244"/>
  <c r="O246"/>
  <c r="O248"/>
  <c r="O250"/>
  <c r="O252"/>
  <c r="O254"/>
  <c r="O256"/>
  <c r="O258"/>
  <c r="O260"/>
  <c r="O262"/>
  <c r="O264"/>
  <c r="O266"/>
  <c r="O268"/>
  <c r="O270"/>
  <c r="O272"/>
  <c r="O274"/>
  <c r="O276"/>
  <c r="O278"/>
  <c r="O280"/>
  <c r="O282"/>
  <c r="O284"/>
  <c r="O286"/>
  <c r="O288"/>
  <c r="O290"/>
  <c r="O292"/>
  <c r="O294"/>
  <c r="O296"/>
  <c r="O298"/>
  <c r="O2"/>
  <c r="L3"/>
  <c r="L7"/>
  <c r="L11"/>
  <c r="L15"/>
  <c r="L19"/>
  <c r="L23"/>
  <c r="L27"/>
  <c r="L31"/>
  <c r="L35"/>
  <c r="L39"/>
  <c r="L43"/>
  <c r="L47"/>
  <c r="L51"/>
  <c r="L55"/>
  <c r="L59"/>
  <c r="L63"/>
  <c r="L67"/>
  <c r="L71"/>
  <c r="L75"/>
  <c r="L79"/>
  <c r="L83"/>
  <c r="L87"/>
  <c r="L91"/>
  <c r="L95"/>
  <c r="L99"/>
  <c r="L103"/>
  <c r="L107"/>
  <c r="L111"/>
  <c r="L115"/>
  <c r="L119"/>
  <c r="L123"/>
  <c r="L127"/>
  <c r="L131"/>
  <c r="L135"/>
  <c r="L139"/>
  <c r="L143"/>
  <c r="L147"/>
  <c r="L151"/>
  <c r="L155"/>
  <c r="T155" s="1"/>
  <c r="L159"/>
  <c r="L163"/>
  <c r="T163" s="1"/>
  <c r="L167"/>
  <c r="L171"/>
  <c r="T171" s="1"/>
  <c r="L175"/>
  <c r="L179"/>
  <c r="T179" s="1"/>
  <c r="L183"/>
  <c r="L187"/>
  <c r="L191"/>
  <c r="L195"/>
  <c r="L199"/>
  <c r="L203"/>
  <c r="L207"/>
  <c r="L211"/>
  <c r="L215"/>
  <c r="L219"/>
  <c r="L223"/>
  <c r="L227"/>
  <c r="L231"/>
  <c r="L235"/>
  <c r="L239"/>
  <c r="L243"/>
  <c r="L247"/>
  <c r="L251"/>
  <c r="L255"/>
  <c r="L259"/>
  <c r="L263"/>
  <c r="L267"/>
  <c r="L271"/>
  <c r="L275"/>
  <c r="L279"/>
  <c r="L283"/>
  <c r="L287"/>
  <c r="L291"/>
  <c r="L295"/>
  <c r="L299"/>
  <c r="L4"/>
  <c r="L5"/>
  <c r="T5" s="1"/>
  <c r="L6"/>
  <c r="L8"/>
  <c r="L9"/>
  <c r="L10"/>
  <c r="T10" s="1"/>
  <c r="L12"/>
  <c r="L13"/>
  <c r="L14"/>
  <c r="L16"/>
  <c r="L17"/>
  <c r="L18"/>
  <c r="T18" s="1"/>
  <c r="L20"/>
  <c r="L21"/>
  <c r="T21" s="1"/>
  <c r="L22"/>
  <c r="L24"/>
  <c r="L25"/>
  <c r="L26"/>
  <c r="T26" s="1"/>
  <c r="L28"/>
  <c r="L29"/>
  <c r="L30"/>
  <c r="L32"/>
  <c r="L33"/>
  <c r="L34"/>
  <c r="T34" s="1"/>
  <c r="L36"/>
  <c r="L37"/>
  <c r="T37" s="1"/>
  <c r="L38"/>
  <c r="L40"/>
  <c r="L41"/>
  <c r="L42"/>
  <c r="T42" s="1"/>
  <c r="L44"/>
  <c r="L45"/>
  <c r="L46"/>
  <c r="L48"/>
  <c r="L49"/>
  <c r="L50"/>
  <c r="T50" s="1"/>
  <c r="L52"/>
  <c r="L53"/>
  <c r="T53" s="1"/>
  <c r="L54"/>
  <c r="L56"/>
  <c r="L57"/>
  <c r="L58"/>
  <c r="T58" s="1"/>
  <c r="L60"/>
  <c r="L61"/>
  <c r="L62"/>
  <c r="L64"/>
  <c r="L65"/>
  <c r="L66"/>
  <c r="T66" s="1"/>
  <c r="L68"/>
  <c r="L69"/>
  <c r="T69" s="1"/>
  <c r="L70"/>
  <c r="L72"/>
  <c r="L73"/>
  <c r="L74"/>
  <c r="T74" s="1"/>
  <c r="L76"/>
  <c r="L77"/>
  <c r="L78"/>
  <c r="L80"/>
  <c r="L81"/>
  <c r="L82"/>
  <c r="T82" s="1"/>
  <c r="L84"/>
  <c r="L85"/>
  <c r="T85" s="1"/>
  <c r="L86"/>
  <c r="L88"/>
  <c r="L89"/>
  <c r="L90"/>
  <c r="T90" s="1"/>
  <c r="L92"/>
  <c r="L93"/>
  <c r="L94"/>
  <c r="L96"/>
  <c r="L97"/>
  <c r="L98"/>
  <c r="T98" s="1"/>
  <c r="L100"/>
  <c r="L101"/>
  <c r="T101" s="1"/>
  <c r="L102"/>
  <c r="L104"/>
  <c r="L105"/>
  <c r="L106"/>
  <c r="T106" s="1"/>
  <c r="L108"/>
  <c r="L109"/>
  <c r="L110"/>
  <c r="L112"/>
  <c r="L113"/>
  <c r="L114"/>
  <c r="T114" s="1"/>
  <c r="L116"/>
  <c r="L117"/>
  <c r="T117" s="1"/>
  <c r="L118"/>
  <c r="L120"/>
  <c r="L121"/>
  <c r="L122"/>
  <c r="T122" s="1"/>
  <c r="L124"/>
  <c r="L125"/>
  <c r="L126"/>
  <c r="L128"/>
  <c r="L129"/>
  <c r="L130"/>
  <c r="T130" s="1"/>
  <c r="L132"/>
  <c r="L133"/>
  <c r="T133" s="1"/>
  <c r="L134"/>
  <c r="L136"/>
  <c r="L137"/>
  <c r="L138"/>
  <c r="T138" s="1"/>
  <c r="L140"/>
  <c r="L141"/>
  <c r="L142"/>
  <c r="L144"/>
  <c r="L145"/>
  <c r="L146"/>
  <c r="T146" s="1"/>
  <c r="L148"/>
  <c r="L149"/>
  <c r="T149" s="1"/>
  <c r="L150"/>
  <c r="L152"/>
  <c r="L153"/>
  <c r="L154"/>
  <c r="L156"/>
  <c r="L157"/>
  <c r="L158"/>
  <c r="L160"/>
  <c r="L161"/>
  <c r="L162"/>
  <c r="L164"/>
  <c r="L165"/>
  <c r="T165" s="1"/>
  <c r="L166"/>
  <c r="L168"/>
  <c r="L169"/>
  <c r="L170"/>
  <c r="L172"/>
  <c r="L173"/>
  <c r="L174"/>
  <c r="L176"/>
  <c r="L177"/>
  <c r="L178"/>
  <c r="L180"/>
  <c r="L181"/>
  <c r="T181" s="1"/>
  <c r="L182"/>
  <c r="L184"/>
  <c r="L185"/>
  <c r="L186"/>
  <c r="L188"/>
  <c r="L189"/>
  <c r="L190"/>
  <c r="L192"/>
  <c r="L193"/>
  <c r="L194"/>
  <c r="L196"/>
  <c r="L197"/>
  <c r="L198"/>
  <c r="L200"/>
  <c r="L201"/>
  <c r="L202"/>
  <c r="L204"/>
  <c r="L205"/>
  <c r="L206"/>
  <c r="L208"/>
  <c r="L209"/>
  <c r="L210"/>
  <c r="L212"/>
  <c r="L213"/>
  <c r="L214"/>
  <c r="L216"/>
  <c r="L217"/>
  <c r="L218"/>
  <c r="L220"/>
  <c r="L221"/>
  <c r="L222"/>
  <c r="L224"/>
  <c r="L225"/>
  <c r="L226"/>
  <c r="L228"/>
  <c r="L229"/>
  <c r="L230"/>
  <c r="L232"/>
  <c r="L233"/>
  <c r="L234"/>
  <c r="L236"/>
  <c r="L237"/>
  <c r="L238"/>
  <c r="L240"/>
  <c r="L241"/>
  <c r="L242"/>
  <c r="L244"/>
  <c r="L245"/>
  <c r="L246"/>
  <c r="L248"/>
  <c r="L249"/>
  <c r="L250"/>
  <c r="L252"/>
  <c r="L253"/>
  <c r="L254"/>
  <c r="L256"/>
  <c r="L257"/>
  <c r="L258"/>
  <c r="L260"/>
  <c r="L261"/>
  <c r="L262"/>
  <c r="L264"/>
  <c r="L265"/>
  <c r="L266"/>
  <c r="L268"/>
  <c r="L269"/>
  <c r="L270"/>
  <c r="L272"/>
  <c r="L273"/>
  <c r="L274"/>
  <c r="L276"/>
  <c r="L277"/>
  <c r="L278"/>
  <c r="L280"/>
  <c r="L281"/>
  <c r="L282"/>
  <c r="L284"/>
  <c r="L285"/>
  <c r="L286"/>
  <c r="L288"/>
  <c r="L289"/>
  <c r="L290"/>
  <c r="L292"/>
  <c r="L293"/>
  <c r="L294"/>
  <c r="L296"/>
  <c r="L297"/>
  <c r="L298"/>
  <c r="L2"/>
  <c r="I4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02"/>
  <c r="I204"/>
  <c r="I206"/>
  <c r="I208"/>
  <c r="I210"/>
  <c r="I212"/>
  <c r="I214"/>
  <c r="I216"/>
  <c r="I218"/>
  <c r="I220"/>
  <c r="I222"/>
  <c r="I224"/>
  <c r="I226"/>
  <c r="I228"/>
  <c r="I230"/>
  <c r="I232"/>
  <c r="I234"/>
  <c r="I236"/>
  <c r="I238"/>
  <c r="I240"/>
  <c r="I242"/>
  <c r="I244"/>
  <c r="I246"/>
  <c r="I248"/>
  <c r="I250"/>
  <c r="I252"/>
  <c r="I254"/>
  <c r="I256"/>
  <c r="I258"/>
  <c r="I260"/>
  <c r="I262"/>
  <c r="I264"/>
  <c r="I266"/>
  <c r="I268"/>
  <c r="I270"/>
  <c r="I272"/>
  <c r="I274"/>
  <c r="I276"/>
  <c r="I278"/>
  <c r="I280"/>
  <c r="I282"/>
  <c r="I284"/>
  <c r="I286"/>
  <c r="I288"/>
  <c r="I290"/>
  <c r="I292"/>
  <c r="I294"/>
  <c r="I296"/>
  <c r="I298"/>
  <c r="I2"/>
  <c r="F3"/>
  <c r="F11"/>
  <c r="F19"/>
  <c r="F27"/>
  <c r="F35"/>
  <c r="F43"/>
  <c r="F51"/>
  <c r="F59"/>
  <c r="F67"/>
  <c r="F75"/>
  <c r="F83"/>
  <c r="F99"/>
  <c r="F115"/>
  <c r="F131"/>
  <c r="F147"/>
  <c r="F163"/>
  <c r="F179"/>
  <c r="F195"/>
  <c r="F211"/>
  <c r="F227"/>
  <c r="F243"/>
  <c r="F259"/>
  <c r="F275"/>
  <c r="F291"/>
  <c r="F4"/>
  <c r="F6"/>
  <c r="F8"/>
  <c r="F9"/>
  <c r="F10"/>
  <c r="F12"/>
  <c r="F14"/>
  <c r="F16"/>
  <c r="F17"/>
  <c r="F18"/>
  <c r="F20"/>
  <c r="F22"/>
  <c r="F24"/>
  <c r="F25"/>
  <c r="F26"/>
  <c r="F28"/>
  <c r="F30"/>
  <c r="F32"/>
  <c r="F33"/>
  <c r="F34"/>
  <c r="F36"/>
  <c r="F38"/>
  <c r="F40"/>
  <c r="F41"/>
  <c r="F42"/>
  <c r="F44"/>
  <c r="F46"/>
  <c r="F48"/>
  <c r="F49"/>
  <c r="F50"/>
  <c r="F52"/>
  <c r="F54"/>
  <c r="F56"/>
  <c r="F57"/>
  <c r="F58"/>
  <c r="F60"/>
  <c r="F62"/>
  <c r="F64"/>
  <c r="F65"/>
  <c r="F66"/>
  <c r="F68"/>
  <c r="F70"/>
  <c r="F72"/>
  <c r="F73"/>
  <c r="F74"/>
  <c r="F76"/>
  <c r="F78"/>
  <c r="F80"/>
  <c r="F81"/>
  <c r="F82"/>
  <c r="F84"/>
  <c r="F86"/>
  <c r="F88"/>
  <c r="F90"/>
  <c r="F92"/>
  <c r="F93"/>
  <c r="F94"/>
  <c r="F96"/>
  <c r="F98"/>
  <c r="F100"/>
  <c r="F102"/>
  <c r="F104"/>
  <c r="F106"/>
  <c r="F108"/>
  <c r="F109"/>
  <c r="F110"/>
  <c r="F112"/>
  <c r="F114"/>
  <c r="F116"/>
  <c r="F118"/>
  <c r="F120"/>
  <c r="F122"/>
  <c r="F124"/>
  <c r="F125"/>
  <c r="F126"/>
  <c r="F128"/>
  <c r="F130"/>
  <c r="F132"/>
  <c r="F134"/>
  <c r="F136"/>
  <c r="F138"/>
  <c r="F140"/>
  <c r="F141"/>
  <c r="F142"/>
  <c r="F144"/>
  <c r="F146"/>
  <c r="F148"/>
  <c r="F150"/>
  <c r="F152"/>
  <c r="F154"/>
  <c r="F156"/>
  <c r="F157"/>
  <c r="F158"/>
  <c r="F160"/>
  <c r="F162"/>
  <c r="F164"/>
  <c r="F166"/>
  <c r="F168"/>
  <c r="F170"/>
  <c r="F172"/>
  <c r="F173"/>
  <c r="F174"/>
  <c r="F176"/>
  <c r="F178"/>
  <c r="F180"/>
  <c r="F182"/>
  <c r="F184"/>
  <c r="F186"/>
  <c r="F188"/>
  <c r="F189"/>
  <c r="F190"/>
  <c r="F192"/>
  <c r="F194"/>
  <c r="F196"/>
  <c r="F198"/>
  <c r="F200"/>
  <c r="F202"/>
  <c r="F204"/>
  <c r="F205"/>
  <c r="F206"/>
  <c r="F208"/>
  <c r="F210"/>
  <c r="F212"/>
  <c r="F214"/>
  <c r="F216"/>
  <c r="F218"/>
  <c r="F220"/>
  <c r="F221"/>
  <c r="F222"/>
  <c r="F224"/>
  <c r="F226"/>
  <c r="F228"/>
  <c r="F230"/>
  <c r="F232"/>
  <c r="F234"/>
  <c r="F236"/>
  <c r="F237"/>
  <c r="F238"/>
  <c r="F240"/>
  <c r="F242"/>
  <c r="F244"/>
  <c r="F246"/>
  <c r="F248"/>
  <c r="F250"/>
  <c r="F252"/>
  <c r="F253"/>
  <c r="F254"/>
  <c r="F256"/>
  <c r="F258"/>
  <c r="F260"/>
  <c r="F262"/>
  <c r="F264"/>
  <c r="F266"/>
  <c r="F268"/>
  <c r="F269"/>
  <c r="F270"/>
  <c r="F272"/>
  <c r="F274"/>
  <c r="F276"/>
  <c r="F278"/>
  <c r="F280"/>
  <c r="F282"/>
  <c r="F284"/>
  <c r="F285"/>
  <c r="F286"/>
  <c r="F288"/>
  <c r="F290"/>
  <c r="F292"/>
  <c r="F294"/>
  <c r="F296"/>
  <c r="F298"/>
  <c r="C3"/>
  <c r="C5"/>
  <c r="C7"/>
  <c r="C9"/>
  <c r="C11"/>
  <c r="C13"/>
  <c r="C15"/>
  <c r="C17"/>
  <c r="C19"/>
  <c r="C21"/>
  <c r="C23"/>
  <c r="C25"/>
  <c r="C27"/>
  <c r="C29"/>
  <c r="C31"/>
  <c r="C33"/>
  <c r="C35"/>
  <c r="C37"/>
  <c r="C39"/>
  <c r="C41"/>
  <c r="C43"/>
  <c r="C45"/>
  <c r="C47"/>
  <c r="C49"/>
  <c r="C51"/>
  <c r="C53"/>
  <c r="C55"/>
  <c r="C57"/>
  <c r="C59"/>
  <c r="C61"/>
  <c r="C63"/>
  <c r="C65"/>
  <c r="C67"/>
  <c r="C69"/>
  <c r="C71"/>
  <c r="C73"/>
  <c r="C75"/>
  <c r="C77"/>
  <c r="C79"/>
  <c r="C81"/>
  <c r="C83"/>
  <c r="C85"/>
  <c r="C87"/>
  <c r="C89"/>
  <c r="C91"/>
  <c r="C93"/>
  <c r="C95"/>
  <c r="C97"/>
  <c r="C99"/>
  <c r="C101"/>
  <c r="C103"/>
  <c r="C105"/>
  <c r="C107"/>
  <c r="C109"/>
  <c r="C111"/>
  <c r="C113"/>
  <c r="C115"/>
  <c r="C117"/>
  <c r="C119"/>
  <c r="C121"/>
  <c r="C123"/>
  <c r="C125"/>
  <c r="C127"/>
  <c r="C129"/>
  <c r="C131"/>
  <c r="C133"/>
  <c r="C135"/>
  <c r="C137"/>
  <c r="C139"/>
  <c r="C141"/>
  <c r="C143"/>
  <c r="C145"/>
  <c r="C147"/>
  <c r="C149"/>
  <c r="C151"/>
  <c r="C153"/>
  <c r="C155"/>
  <c r="C157"/>
  <c r="C159"/>
  <c r="C161"/>
  <c r="C163"/>
  <c r="C165"/>
  <c r="C167"/>
  <c r="C169"/>
  <c r="C171"/>
  <c r="C173"/>
  <c r="C175"/>
  <c r="C177"/>
  <c r="C179"/>
  <c r="C181"/>
  <c r="C183"/>
  <c r="C185"/>
  <c r="C187"/>
  <c r="C189"/>
  <c r="C191"/>
  <c r="C193"/>
  <c r="C195"/>
  <c r="C197"/>
  <c r="C199"/>
  <c r="C201"/>
  <c r="C203"/>
  <c r="C205"/>
  <c r="C207"/>
  <c r="C209"/>
  <c r="C211"/>
  <c r="C213"/>
  <c r="C215"/>
  <c r="C217"/>
  <c r="C219"/>
  <c r="C221"/>
  <c r="C223"/>
  <c r="C225"/>
  <c r="C227"/>
  <c r="C229"/>
  <c r="C231"/>
  <c r="C233"/>
  <c r="C235"/>
  <c r="C237"/>
  <c r="C239"/>
  <c r="C241"/>
  <c r="C243"/>
  <c r="C245"/>
  <c r="C247"/>
  <c r="C249"/>
  <c r="C251"/>
  <c r="C253"/>
  <c r="C255"/>
  <c r="C257"/>
  <c r="C259"/>
  <c r="C261"/>
  <c r="C263"/>
  <c r="C265"/>
  <c r="C267"/>
  <c r="C269"/>
  <c r="C271"/>
  <c r="C273"/>
  <c r="C275"/>
  <c r="C277"/>
  <c r="C279"/>
  <c r="C281"/>
  <c r="C283"/>
  <c r="C285"/>
  <c r="C287"/>
  <c r="C289"/>
  <c r="C291"/>
  <c r="C293"/>
  <c r="C295"/>
  <c r="C297"/>
  <c r="C299"/>
  <c r="R3" i="5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L3"/>
  <c r="L4"/>
  <c r="L5"/>
  <c r="L6"/>
  <c r="T6" s="1"/>
  <c r="L7"/>
  <c r="L8"/>
  <c r="L9"/>
  <c r="L10"/>
  <c r="T10" s="1"/>
  <c r="L11"/>
  <c r="L12"/>
  <c r="L13"/>
  <c r="L14"/>
  <c r="T14" s="1"/>
  <c r="L15"/>
  <c r="L16"/>
  <c r="L17"/>
  <c r="L18"/>
  <c r="T18" s="1"/>
  <c r="L19"/>
  <c r="L20"/>
  <c r="L21"/>
  <c r="L22"/>
  <c r="T22" s="1"/>
  <c r="L23"/>
  <c r="L24"/>
  <c r="L25"/>
  <c r="L26"/>
  <c r="T26" s="1"/>
  <c r="L27"/>
  <c r="L28"/>
  <c r="L29"/>
  <c r="L30"/>
  <c r="T30" s="1"/>
  <c r="L31"/>
  <c r="L32"/>
  <c r="L33"/>
  <c r="L34"/>
  <c r="T34" s="1"/>
  <c r="L35"/>
  <c r="L36"/>
  <c r="L37"/>
  <c r="L38"/>
  <c r="T38" s="1"/>
  <c r="L39"/>
  <c r="L40"/>
  <c r="L41"/>
  <c r="L42"/>
  <c r="T42" s="1"/>
  <c r="L43"/>
  <c r="L44"/>
  <c r="L45"/>
  <c r="L46"/>
  <c r="T46" s="1"/>
  <c r="L47"/>
  <c r="L48"/>
  <c r="L49"/>
  <c r="L50"/>
  <c r="T50" s="1"/>
  <c r="L51"/>
  <c r="L52"/>
  <c r="L53"/>
  <c r="L54"/>
  <c r="T54" s="1"/>
  <c r="L55"/>
  <c r="L56"/>
  <c r="L57"/>
  <c r="L58"/>
  <c r="T58" s="1"/>
  <c r="L59"/>
  <c r="L60"/>
  <c r="L61"/>
  <c r="L62"/>
  <c r="T62" s="1"/>
  <c r="L63"/>
  <c r="L64"/>
  <c r="L65"/>
  <c r="L66"/>
  <c r="T66" s="1"/>
  <c r="L67"/>
  <c r="L68"/>
  <c r="L69"/>
  <c r="L70"/>
  <c r="T70" s="1"/>
  <c r="L71"/>
  <c r="L72"/>
  <c r="L73"/>
  <c r="L74"/>
  <c r="T74" s="1"/>
  <c r="L75"/>
  <c r="L76"/>
  <c r="L77"/>
  <c r="L78"/>
  <c r="T78" s="1"/>
  <c r="L79"/>
  <c r="L80"/>
  <c r="L81"/>
  <c r="L82"/>
  <c r="T82" s="1"/>
  <c r="L83"/>
  <c r="L84"/>
  <c r="L85"/>
  <c r="L86"/>
  <c r="T86" s="1"/>
  <c r="L87"/>
  <c r="L88"/>
  <c r="L89"/>
  <c r="L90"/>
  <c r="T90" s="1"/>
  <c r="L91"/>
  <c r="L92"/>
  <c r="L93"/>
  <c r="L94"/>
  <c r="T94" s="1"/>
  <c r="L95"/>
  <c r="L96"/>
  <c r="L97"/>
  <c r="L98"/>
  <c r="T98" s="1"/>
  <c r="L99"/>
  <c r="L100"/>
  <c r="L101"/>
  <c r="L102"/>
  <c r="T102" s="1"/>
  <c r="L103"/>
  <c r="L104"/>
  <c r="L105"/>
  <c r="L106"/>
  <c r="T106" s="1"/>
  <c r="L107"/>
  <c r="L108"/>
  <c r="L109"/>
  <c r="L110"/>
  <c r="T110" s="1"/>
  <c r="L111"/>
  <c r="L112"/>
  <c r="L113"/>
  <c r="L114"/>
  <c r="T114" s="1"/>
  <c r="L115"/>
  <c r="L116"/>
  <c r="L117"/>
  <c r="L118"/>
  <c r="T118" s="1"/>
  <c r="L119"/>
  <c r="L120"/>
  <c r="L121"/>
  <c r="L122"/>
  <c r="T122" s="1"/>
  <c r="L123"/>
  <c r="L124"/>
  <c r="L125"/>
  <c r="L126"/>
  <c r="T126" s="1"/>
  <c r="L127"/>
  <c r="L128"/>
  <c r="L129"/>
  <c r="L130"/>
  <c r="T130" s="1"/>
  <c r="L131"/>
  <c r="L132"/>
  <c r="L133"/>
  <c r="L134"/>
  <c r="T134" s="1"/>
  <c r="L135"/>
  <c r="L136"/>
  <c r="L137"/>
  <c r="L138"/>
  <c r="T138" s="1"/>
  <c r="L139"/>
  <c r="L140"/>
  <c r="L141"/>
  <c r="L142"/>
  <c r="T142" s="1"/>
  <c r="L143"/>
  <c r="L144"/>
  <c r="L145"/>
  <c r="L146"/>
  <c r="T146" s="1"/>
  <c r="L147"/>
  <c r="L148"/>
  <c r="L149"/>
  <c r="L150"/>
  <c r="T150" s="1"/>
  <c r="L151"/>
  <c r="L152"/>
  <c r="L153"/>
  <c r="L154"/>
  <c r="T154" s="1"/>
  <c r="L155"/>
  <c r="L156"/>
  <c r="L157"/>
  <c r="L158"/>
  <c r="T158" s="1"/>
  <c r="L159"/>
  <c r="L160"/>
  <c r="L161"/>
  <c r="L162"/>
  <c r="T162" s="1"/>
  <c r="L163"/>
  <c r="L164"/>
  <c r="L165"/>
  <c r="L166"/>
  <c r="T166" s="1"/>
  <c r="L167"/>
  <c r="L168"/>
  <c r="L169"/>
  <c r="L170"/>
  <c r="T170" s="1"/>
  <c r="L171"/>
  <c r="L172"/>
  <c r="L173"/>
  <c r="L174"/>
  <c r="T174" s="1"/>
  <c r="L175"/>
  <c r="L176"/>
  <c r="L177"/>
  <c r="L178"/>
  <c r="T178" s="1"/>
  <c r="L179"/>
  <c r="L180"/>
  <c r="L181"/>
  <c r="L182"/>
  <c r="T182" s="1"/>
  <c r="L183"/>
  <c r="L184"/>
  <c r="L185"/>
  <c r="L186"/>
  <c r="T186" s="1"/>
  <c r="L187"/>
  <c r="L188"/>
  <c r="L189"/>
  <c r="L190"/>
  <c r="T190" s="1"/>
  <c r="L191"/>
  <c r="L192"/>
  <c r="L193"/>
  <c r="L194"/>
  <c r="T194" s="1"/>
  <c r="L195"/>
  <c r="L196"/>
  <c r="L197"/>
  <c r="L198"/>
  <c r="T198" s="1"/>
  <c r="L199"/>
  <c r="L200"/>
  <c r="L201"/>
  <c r="L202"/>
  <c r="T202" s="1"/>
  <c r="L203"/>
  <c r="L204"/>
  <c r="L205"/>
  <c r="L206"/>
  <c r="T206" s="1"/>
  <c r="L207"/>
  <c r="L208"/>
  <c r="L209"/>
  <c r="L210"/>
  <c r="T210" s="1"/>
  <c r="L211"/>
  <c r="L212"/>
  <c r="L213"/>
  <c r="L214"/>
  <c r="T214" s="1"/>
  <c r="L215"/>
  <c r="L216"/>
  <c r="L217"/>
  <c r="L218"/>
  <c r="T218" s="1"/>
  <c r="L219"/>
  <c r="L220"/>
  <c r="L221"/>
  <c r="L222"/>
  <c r="T222" s="1"/>
  <c r="L223"/>
  <c r="L224"/>
  <c r="L225"/>
  <c r="L226"/>
  <c r="T226" s="1"/>
  <c r="L227"/>
  <c r="L228"/>
  <c r="L229"/>
  <c r="L230"/>
  <c r="T230" s="1"/>
  <c r="L231"/>
  <c r="L232"/>
  <c r="L233"/>
  <c r="L234"/>
  <c r="T234" s="1"/>
  <c r="L235"/>
  <c r="L236"/>
  <c r="L237"/>
  <c r="L238"/>
  <c r="T238" s="1"/>
  <c r="L239"/>
  <c r="L240"/>
  <c r="L241"/>
  <c r="L242"/>
  <c r="T242" s="1"/>
  <c r="L243"/>
  <c r="L244"/>
  <c r="L245"/>
  <c r="L246"/>
  <c r="T246" s="1"/>
  <c r="L247"/>
  <c r="L248"/>
  <c r="L249"/>
  <c r="L250"/>
  <c r="T250" s="1"/>
  <c r="L251"/>
  <c r="L252"/>
  <c r="L253"/>
  <c r="L254"/>
  <c r="T254" s="1"/>
  <c r="L255"/>
  <c r="L256"/>
  <c r="L257"/>
  <c r="L258"/>
  <c r="T258" s="1"/>
  <c r="L259"/>
  <c r="L260"/>
  <c r="L261"/>
  <c r="L262"/>
  <c r="T262" s="1"/>
  <c r="L263"/>
  <c r="L264"/>
  <c r="L265"/>
  <c r="L266"/>
  <c r="T266" s="1"/>
  <c r="L267"/>
  <c r="L268"/>
  <c r="L269"/>
  <c r="L270"/>
  <c r="T270" s="1"/>
  <c r="L271"/>
  <c r="L272"/>
  <c r="L273"/>
  <c r="L274"/>
  <c r="T274" s="1"/>
  <c r="L275"/>
  <c r="L276"/>
  <c r="L277"/>
  <c r="L278"/>
  <c r="T278" s="1"/>
  <c r="L279"/>
  <c r="L280"/>
  <c r="L281"/>
  <c r="L282"/>
  <c r="T282" s="1"/>
  <c r="L283"/>
  <c r="L284"/>
  <c r="L285"/>
  <c r="L286"/>
  <c r="T286" s="1"/>
  <c r="L287"/>
  <c r="L288"/>
  <c r="L289"/>
  <c r="L290"/>
  <c r="T290" s="1"/>
  <c r="L291"/>
  <c r="L292"/>
  <c r="L293"/>
  <c r="L294"/>
  <c r="T294" s="1"/>
  <c r="L295"/>
  <c r="L296"/>
  <c r="L297"/>
  <c r="L298"/>
  <c r="T298" s="1"/>
  <c r="L299"/>
  <c r="L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F4"/>
  <c r="F6"/>
  <c r="F8"/>
  <c r="F10"/>
  <c r="F12"/>
  <c r="F14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60"/>
  <c r="F62"/>
  <c r="F64"/>
  <c r="F66"/>
  <c r="F68"/>
  <c r="F70"/>
  <c r="F72"/>
  <c r="F74"/>
  <c r="F76"/>
  <c r="F78"/>
  <c r="F80"/>
  <c r="F82"/>
  <c r="F84"/>
  <c r="F86"/>
  <c r="F88"/>
  <c r="F90"/>
  <c r="F92"/>
  <c r="F94"/>
  <c r="F96"/>
  <c r="F98"/>
  <c r="F100"/>
  <c r="F102"/>
  <c r="F104"/>
  <c r="F106"/>
  <c r="F108"/>
  <c r="F110"/>
  <c r="F112"/>
  <c r="F114"/>
  <c r="F116"/>
  <c r="F118"/>
  <c r="F120"/>
  <c r="F122"/>
  <c r="F124"/>
  <c r="F126"/>
  <c r="F128"/>
  <c r="F130"/>
  <c r="F132"/>
  <c r="F134"/>
  <c r="F136"/>
  <c r="F138"/>
  <c r="F140"/>
  <c r="F142"/>
  <c r="F144"/>
  <c r="F146"/>
  <c r="F148"/>
  <c r="F150"/>
  <c r="F152"/>
  <c r="F154"/>
  <c r="F156"/>
  <c r="F158"/>
  <c r="F160"/>
  <c r="F162"/>
  <c r="F164"/>
  <c r="F166"/>
  <c r="F168"/>
  <c r="F170"/>
  <c r="F172"/>
  <c r="F174"/>
  <c r="F176"/>
  <c r="F178"/>
  <c r="F180"/>
  <c r="F182"/>
  <c r="F184"/>
  <c r="F186"/>
  <c r="F188"/>
  <c r="F190"/>
  <c r="F192"/>
  <c r="F194"/>
  <c r="F196"/>
  <c r="F198"/>
  <c r="F200"/>
  <c r="F202"/>
  <c r="F204"/>
  <c r="F206"/>
  <c r="F208"/>
  <c r="F210"/>
  <c r="F212"/>
  <c r="F214"/>
  <c r="F216"/>
  <c r="F218"/>
  <c r="F220"/>
  <c r="F222"/>
  <c r="F224"/>
  <c r="F226"/>
  <c r="F228"/>
  <c r="F230"/>
  <c r="F232"/>
  <c r="F234"/>
  <c r="F236"/>
  <c r="F238"/>
  <c r="F240"/>
  <c r="F242"/>
  <c r="F244"/>
  <c r="F246"/>
  <c r="F248"/>
  <c r="F250"/>
  <c r="F252"/>
  <c r="F254"/>
  <c r="F256"/>
  <c r="F258"/>
  <c r="F260"/>
  <c r="F262"/>
  <c r="F264"/>
  <c r="F266"/>
  <c r="F268"/>
  <c r="F270"/>
  <c r="F272"/>
  <c r="F274"/>
  <c r="F276"/>
  <c r="F278"/>
  <c r="F280"/>
  <c r="F282"/>
  <c r="F284"/>
  <c r="F286"/>
  <c r="F288"/>
  <c r="F290"/>
  <c r="F292"/>
  <c r="F294"/>
  <c r="F296"/>
  <c r="F298"/>
  <c r="F2"/>
  <c r="C4"/>
  <c r="C6"/>
  <c r="C8"/>
  <c r="S8" s="1"/>
  <c r="C10"/>
  <c r="C12"/>
  <c r="C14"/>
  <c r="C16"/>
  <c r="S16" s="1"/>
  <c r="C18"/>
  <c r="C20"/>
  <c r="C22"/>
  <c r="C24"/>
  <c r="S24" s="1"/>
  <c r="C26"/>
  <c r="C28"/>
  <c r="C30"/>
  <c r="C32"/>
  <c r="S32" s="1"/>
  <c r="C34"/>
  <c r="C36"/>
  <c r="C38"/>
  <c r="C40"/>
  <c r="S40" s="1"/>
  <c r="C42"/>
  <c r="C44"/>
  <c r="C46"/>
  <c r="C48"/>
  <c r="S48" s="1"/>
  <c r="C50"/>
  <c r="C52"/>
  <c r="C54"/>
  <c r="C56"/>
  <c r="S56" s="1"/>
  <c r="C58"/>
  <c r="C60"/>
  <c r="C62"/>
  <c r="C64"/>
  <c r="S64" s="1"/>
  <c r="C66"/>
  <c r="C68"/>
  <c r="C70"/>
  <c r="C72"/>
  <c r="S72" s="1"/>
  <c r="C74"/>
  <c r="C76"/>
  <c r="C78"/>
  <c r="C80"/>
  <c r="S80" s="1"/>
  <c r="C82"/>
  <c r="C84"/>
  <c r="C86"/>
  <c r="C88"/>
  <c r="S88" s="1"/>
  <c r="C90"/>
  <c r="C92"/>
  <c r="C94"/>
  <c r="C96"/>
  <c r="S96" s="1"/>
  <c r="C98"/>
  <c r="C100"/>
  <c r="C102"/>
  <c r="C104"/>
  <c r="S104" s="1"/>
  <c r="C106"/>
  <c r="C108"/>
  <c r="C110"/>
  <c r="C112"/>
  <c r="S112" s="1"/>
  <c r="C114"/>
  <c r="C116"/>
  <c r="C118"/>
  <c r="C120"/>
  <c r="S120" s="1"/>
  <c r="C122"/>
  <c r="C124"/>
  <c r="C126"/>
  <c r="C128"/>
  <c r="S128" s="1"/>
  <c r="C130"/>
  <c r="C132"/>
  <c r="C134"/>
  <c r="C136"/>
  <c r="S136" s="1"/>
  <c r="C138"/>
  <c r="C140"/>
  <c r="C142"/>
  <c r="C144"/>
  <c r="S144" s="1"/>
  <c r="C146"/>
  <c r="C148"/>
  <c r="C150"/>
  <c r="C152"/>
  <c r="S152" s="1"/>
  <c r="C154"/>
  <c r="C156"/>
  <c r="C158"/>
  <c r="C160"/>
  <c r="S160" s="1"/>
  <c r="C162"/>
  <c r="C164"/>
  <c r="C166"/>
  <c r="C168"/>
  <c r="S168" s="1"/>
  <c r="C170"/>
  <c r="C172"/>
  <c r="C174"/>
  <c r="C176"/>
  <c r="S176" s="1"/>
  <c r="C178"/>
  <c r="C180"/>
  <c r="C182"/>
  <c r="C184"/>
  <c r="S184" s="1"/>
  <c r="C186"/>
  <c r="C188"/>
  <c r="C190"/>
  <c r="C192"/>
  <c r="S192" s="1"/>
  <c r="C194"/>
  <c r="C196"/>
  <c r="C198"/>
  <c r="C200"/>
  <c r="S200" s="1"/>
  <c r="C202"/>
  <c r="C204"/>
  <c r="C206"/>
  <c r="C208"/>
  <c r="S208" s="1"/>
  <c r="C210"/>
  <c r="C212"/>
  <c r="C214"/>
  <c r="C216"/>
  <c r="S216" s="1"/>
  <c r="C218"/>
  <c r="C220"/>
  <c r="C222"/>
  <c r="C224"/>
  <c r="S224" s="1"/>
  <c r="C226"/>
  <c r="C228"/>
  <c r="C230"/>
  <c r="C232"/>
  <c r="S232" s="1"/>
  <c r="C234"/>
  <c r="C236"/>
  <c r="C238"/>
  <c r="C240"/>
  <c r="S240" s="1"/>
  <c r="C242"/>
  <c r="C244"/>
  <c r="C246"/>
  <c r="C248"/>
  <c r="S248" s="1"/>
  <c r="C250"/>
  <c r="C252"/>
  <c r="C254"/>
  <c r="C256"/>
  <c r="S256" s="1"/>
  <c r="C258"/>
  <c r="C260"/>
  <c r="C262"/>
  <c r="C264"/>
  <c r="S264" s="1"/>
  <c r="C266"/>
  <c r="C268"/>
  <c r="C270"/>
  <c r="C272"/>
  <c r="S272" s="1"/>
  <c r="C274"/>
  <c r="C276"/>
  <c r="C278"/>
  <c r="C280"/>
  <c r="S280" s="1"/>
  <c r="C282"/>
  <c r="C284"/>
  <c r="C286"/>
  <c r="C288"/>
  <c r="S288" s="1"/>
  <c r="C290"/>
  <c r="C292"/>
  <c r="C294"/>
  <c r="C296"/>
  <c r="S296" s="1"/>
  <c r="C298"/>
  <c r="C2"/>
  <c r="R3" i="2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L3"/>
  <c r="L4"/>
  <c r="L5"/>
  <c r="T5" s="1"/>
  <c r="L6"/>
  <c r="L7"/>
  <c r="L8"/>
  <c r="L9"/>
  <c r="T9" s="1"/>
  <c r="L10"/>
  <c r="L11"/>
  <c r="L12"/>
  <c r="L13"/>
  <c r="T13" s="1"/>
  <c r="L14"/>
  <c r="L15"/>
  <c r="L16"/>
  <c r="L17"/>
  <c r="T17" s="1"/>
  <c r="L18"/>
  <c r="L19"/>
  <c r="L20"/>
  <c r="L21"/>
  <c r="T21" s="1"/>
  <c r="L22"/>
  <c r="L23"/>
  <c r="L24"/>
  <c r="L25"/>
  <c r="T25" s="1"/>
  <c r="L26"/>
  <c r="L27"/>
  <c r="L28"/>
  <c r="L29"/>
  <c r="T29" s="1"/>
  <c r="L30"/>
  <c r="L31"/>
  <c r="L32"/>
  <c r="L33"/>
  <c r="T33" s="1"/>
  <c r="L34"/>
  <c r="L35"/>
  <c r="L36"/>
  <c r="L37"/>
  <c r="T37" s="1"/>
  <c r="L38"/>
  <c r="L39"/>
  <c r="L40"/>
  <c r="L41"/>
  <c r="T41" s="1"/>
  <c r="L42"/>
  <c r="L43"/>
  <c r="L44"/>
  <c r="L45"/>
  <c r="T45" s="1"/>
  <c r="L46"/>
  <c r="L47"/>
  <c r="L48"/>
  <c r="L49"/>
  <c r="T49" s="1"/>
  <c r="L50"/>
  <c r="L51"/>
  <c r="L52"/>
  <c r="L53"/>
  <c r="T53" s="1"/>
  <c r="L54"/>
  <c r="L55"/>
  <c r="L56"/>
  <c r="L57"/>
  <c r="T57" s="1"/>
  <c r="L58"/>
  <c r="L59"/>
  <c r="L60"/>
  <c r="L61"/>
  <c r="T61" s="1"/>
  <c r="L62"/>
  <c r="L63"/>
  <c r="L64"/>
  <c r="L65"/>
  <c r="T65" s="1"/>
  <c r="L66"/>
  <c r="L67"/>
  <c r="L68"/>
  <c r="L69"/>
  <c r="T69" s="1"/>
  <c r="L70"/>
  <c r="L71"/>
  <c r="L72"/>
  <c r="L73"/>
  <c r="T73" s="1"/>
  <c r="L74"/>
  <c r="L75"/>
  <c r="L76"/>
  <c r="L77"/>
  <c r="T77" s="1"/>
  <c r="L78"/>
  <c r="L79"/>
  <c r="L80"/>
  <c r="L81"/>
  <c r="T81" s="1"/>
  <c r="L82"/>
  <c r="L83"/>
  <c r="L84"/>
  <c r="L85"/>
  <c r="T85" s="1"/>
  <c r="L86"/>
  <c r="L87"/>
  <c r="L88"/>
  <c r="L89"/>
  <c r="T89" s="1"/>
  <c r="L90"/>
  <c r="L91"/>
  <c r="L92"/>
  <c r="L93"/>
  <c r="T93" s="1"/>
  <c r="L94"/>
  <c r="L95"/>
  <c r="L96"/>
  <c r="L97"/>
  <c r="T97" s="1"/>
  <c r="L98"/>
  <c r="L99"/>
  <c r="L100"/>
  <c r="L101"/>
  <c r="T101" s="1"/>
  <c r="L102"/>
  <c r="L103"/>
  <c r="L104"/>
  <c r="L105"/>
  <c r="T105" s="1"/>
  <c r="L106"/>
  <c r="L107"/>
  <c r="L108"/>
  <c r="L109"/>
  <c r="T109" s="1"/>
  <c r="L110"/>
  <c r="L111"/>
  <c r="L112"/>
  <c r="L113"/>
  <c r="T113" s="1"/>
  <c r="L114"/>
  <c r="L115"/>
  <c r="L116"/>
  <c r="L117"/>
  <c r="T117" s="1"/>
  <c r="L118"/>
  <c r="L119"/>
  <c r="L120"/>
  <c r="L121"/>
  <c r="T121" s="1"/>
  <c r="L122"/>
  <c r="L123"/>
  <c r="L124"/>
  <c r="L125"/>
  <c r="T125" s="1"/>
  <c r="L126"/>
  <c r="L127"/>
  <c r="L128"/>
  <c r="L129"/>
  <c r="T129" s="1"/>
  <c r="L130"/>
  <c r="L131"/>
  <c r="L132"/>
  <c r="L133"/>
  <c r="T133" s="1"/>
  <c r="L134"/>
  <c r="L135"/>
  <c r="L136"/>
  <c r="L137"/>
  <c r="T137" s="1"/>
  <c r="L138"/>
  <c r="L139"/>
  <c r="L140"/>
  <c r="L141"/>
  <c r="T141" s="1"/>
  <c r="L142"/>
  <c r="L143"/>
  <c r="L144"/>
  <c r="L145"/>
  <c r="T145" s="1"/>
  <c r="L146"/>
  <c r="L147"/>
  <c r="L148"/>
  <c r="L149"/>
  <c r="T149" s="1"/>
  <c r="L150"/>
  <c r="L151"/>
  <c r="L152"/>
  <c r="L153"/>
  <c r="T153" s="1"/>
  <c r="L154"/>
  <c r="L155"/>
  <c r="L156"/>
  <c r="L157"/>
  <c r="T157" s="1"/>
  <c r="L158"/>
  <c r="L159"/>
  <c r="L160"/>
  <c r="L161"/>
  <c r="T161" s="1"/>
  <c r="L162"/>
  <c r="L163"/>
  <c r="L164"/>
  <c r="L165"/>
  <c r="T165" s="1"/>
  <c r="L166"/>
  <c r="L167"/>
  <c r="L168"/>
  <c r="L169"/>
  <c r="T169" s="1"/>
  <c r="L170"/>
  <c r="L171"/>
  <c r="L172"/>
  <c r="L173"/>
  <c r="T173" s="1"/>
  <c r="L174"/>
  <c r="L175"/>
  <c r="L176"/>
  <c r="L177"/>
  <c r="T177" s="1"/>
  <c r="L178"/>
  <c r="L179"/>
  <c r="L180"/>
  <c r="L181"/>
  <c r="T181" s="1"/>
  <c r="L182"/>
  <c r="L183"/>
  <c r="L184"/>
  <c r="L185"/>
  <c r="T185" s="1"/>
  <c r="L186"/>
  <c r="L187"/>
  <c r="L188"/>
  <c r="L189"/>
  <c r="T189" s="1"/>
  <c r="L190"/>
  <c r="L191"/>
  <c r="L192"/>
  <c r="L193"/>
  <c r="T193" s="1"/>
  <c r="L194"/>
  <c r="L195"/>
  <c r="L196"/>
  <c r="L197"/>
  <c r="T197" s="1"/>
  <c r="L198"/>
  <c r="L199"/>
  <c r="L200"/>
  <c r="L201"/>
  <c r="T201" s="1"/>
  <c r="L202"/>
  <c r="L203"/>
  <c r="L204"/>
  <c r="L205"/>
  <c r="T205" s="1"/>
  <c r="L206"/>
  <c r="L207"/>
  <c r="L208"/>
  <c r="L209"/>
  <c r="T209" s="1"/>
  <c r="L210"/>
  <c r="L211"/>
  <c r="L212"/>
  <c r="L213"/>
  <c r="T213" s="1"/>
  <c r="L214"/>
  <c r="L215"/>
  <c r="L216"/>
  <c r="L217"/>
  <c r="T217" s="1"/>
  <c r="L218"/>
  <c r="L219"/>
  <c r="L220"/>
  <c r="L221"/>
  <c r="T221" s="1"/>
  <c r="L222"/>
  <c r="L223"/>
  <c r="L224"/>
  <c r="L225"/>
  <c r="T225" s="1"/>
  <c r="L226"/>
  <c r="L227"/>
  <c r="L228"/>
  <c r="L229"/>
  <c r="T229" s="1"/>
  <c r="L230"/>
  <c r="L231"/>
  <c r="L232"/>
  <c r="L233"/>
  <c r="T233" s="1"/>
  <c r="L234"/>
  <c r="L235"/>
  <c r="L236"/>
  <c r="L237"/>
  <c r="T237" s="1"/>
  <c r="L238"/>
  <c r="L239"/>
  <c r="L240"/>
  <c r="L241"/>
  <c r="T241" s="1"/>
  <c r="L242"/>
  <c r="L243"/>
  <c r="L244"/>
  <c r="L245"/>
  <c r="T245" s="1"/>
  <c r="L246"/>
  <c r="L247"/>
  <c r="L248"/>
  <c r="L249"/>
  <c r="T249" s="1"/>
  <c r="L250"/>
  <c r="L251"/>
  <c r="L252"/>
  <c r="L253"/>
  <c r="T253" s="1"/>
  <c r="L254"/>
  <c r="L255"/>
  <c r="L256"/>
  <c r="L257"/>
  <c r="T257" s="1"/>
  <c r="L258"/>
  <c r="L259"/>
  <c r="L260"/>
  <c r="L261"/>
  <c r="T261" s="1"/>
  <c r="L262"/>
  <c r="L263"/>
  <c r="L264"/>
  <c r="L265"/>
  <c r="T265" s="1"/>
  <c r="L266"/>
  <c r="L267"/>
  <c r="L268"/>
  <c r="L269"/>
  <c r="T269" s="1"/>
  <c r="L270"/>
  <c r="L271"/>
  <c r="L272"/>
  <c r="L273"/>
  <c r="T273" s="1"/>
  <c r="L274"/>
  <c r="L275"/>
  <c r="L276"/>
  <c r="L277"/>
  <c r="T277" s="1"/>
  <c r="L278"/>
  <c r="L279"/>
  <c r="L280"/>
  <c r="L281"/>
  <c r="T281" s="1"/>
  <c r="L282"/>
  <c r="L283"/>
  <c r="L284"/>
  <c r="L285"/>
  <c r="T285" s="1"/>
  <c r="L286"/>
  <c r="L287"/>
  <c r="L288"/>
  <c r="L289"/>
  <c r="T289" s="1"/>
  <c r="L290"/>
  <c r="L291"/>
  <c r="L292"/>
  <c r="L293"/>
  <c r="T293" s="1"/>
  <c r="L294"/>
  <c r="L295"/>
  <c r="L296"/>
  <c r="L297"/>
  <c r="T297" s="1"/>
  <c r="L298"/>
  <c r="L299"/>
  <c r="L2"/>
  <c r="I119"/>
  <c r="I127"/>
  <c r="I135"/>
  <c r="I143"/>
  <c r="I151"/>
  <c r="I159"/>
  <c r="I167"/>
  <c r="I175"/>
  <c r="I183"/>
  <c r="I191"/>
  <c r="I199"/>
  <c r="I207"/>
  <c r="I215"/>
  <c r="I223"/>
  <c r="I231"/>
  <c r="I239"/>
  <c r="I247"/>
  <c r="I255"/>
  <c r="I263"/>
  <c r="I271"/>
  <c r="I279"/>
  <c r="I287"/>
  <c r="I29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20"/>
  <c r="I122"/>
  <c r="I124"/>
  <c r="I125"/>
  <c r="I126"/>
  <c r="I128"/>
  <c r="I130"/>
  <c r="I132"/>
  <c r="I133"/>
  <c r="I134"/>
  <c r="I136"/>
  <c r="I138"/>
  <c r="I140"/>
  <c r="I141"/>
  <c r="I142"/>
  <c r="I144"/>
  <c r="I146"/>
  <c r="I148"/>
  <c r="I149"/>
  <c r="I150"/>
  <c r="I152"/>
  <c r="I154"/>
  <c r="I156"/>
  <c r="I157"/>
  <c r="I158"/>
  <c r="I160"/>
  <c r="I162"/>
  <c r="I164"/>
  <c r="I165"/>
  <c r="I166"/>
  <c r="I168"/>
  <c r="I170"/>
  <c r="I172"/>
  <c r="I173"/>
  <c r="I174"/>
  <c r="I176"/>
  <c r="I178"/>
  <c r="I180"/>
  <c r="I181"/>
  <c r="I182"/>
  <c r="I184"/>
  <c r="I186"/>
  <c r="I188"/>
  <c r="I189"/>
  <c r="I190"/>
  <c r="I192"/>
  <c r="I194"/>
  <c r="I196"/>
  <c r="I197"/>
  <c r="I198"/>
  <c r="I200"/>
  <c r="I202"/>
  <c r="I204"/>
  <c r="I205"/>
  <c r="I206"/>
  <c r="I208"/>
  <c r="I210"/>
  <c r="I212"/>
  <c r="I213"/>
  <c r="I214"/>
  <c r="I216"/>
  <c r="I218"/>
  <c r="I220"/>
  <c r="I221"/>
  <c r="I222"/>
  <c r="I224"/>
  <c r="I226"/>
  <c r="I228"/>
  <c r="I229"/>
  <c r="I230"/>
  <c r="I232"/>
  <c r="I234"/>
  <c r="I236"/>
  <c r="I237"/>
  <c r="I238"/>
  <c r="I240"/>
  <c r="I242"/>
  <c r="I244"/>
  <c r="I245"/>
  <c r="I246"/>
  <c r="I248"/>
  <c r="I250"/>
  <c r="I252"/>
  <c r="I253"/>
  <c r="I254"/>
  <c r="I256"/>
  <c r="I258"/>
  <c r="I260"/>
  <c r="I261"/>
  <c r="I262"/>
  <c r="I264"/>
  <c r="I266"/>
  <c r="I268"/>
  <c r="I269"/>
  <c r="I270"/>
  <c r="I272"/>
  <c r="I274"/>
  <c r="I276"/>
  <c r="I277"/>
  <c r="I278"/>
  <c r="I280"/>
  <c r="I282"/>
  <c r="I284"/>
  <c r="I285"/>
  <c r="I286"/>
  <c r="I288"/>
  <c r="I290"/>
  <c r="I292"/>
  <c r="I293"/>
  <c r="I294"/>
  <c r="I296"/>
  <c r="I298"/>
  <c r="I2"/>
  <c r="F3"/>
  <c r="F4"/>
  <c r="F5"/>
  <c r="F6"/>
  <c r="F7"/>
  <c r="F8"/>
  <c r="F9"/>
  <c r="F10"/>
  <c r="F11"/>
  <c r="F12"/>
  <c r="F13"/>
  <c r="F14"/>
  <c r="F15"/>
  <c r="F16"/>
  <c r="S16" s="1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60"/>
  <c r="F62"/>
  <c r="F64"/>
  <c r="F66"/>
  <c r="F68"/>
  <c r="F70"/>
  <c r="F72"/>
  <c r="F74"/>
  <c r="F76"/>
  <c r="F78"/>
  <c r="F80"/>
  <c r="F82"/>
  <c r="F84"/>
  <c r="F86"/>
  <c r="F88"/>
  <c r="F90"/>
  <c r="F92"/>
  <c r="F94"/>
  <c r="F96"/>
  <c r="F98"/>
  <c r="F100"/>
  <c r="F102"/>
  <c r="F104"/>
  <c r="F106"/>
  <c r="F108"/>
  <c r="F110"/>
  <c r="F112"/>
  <c r="F114"/>
  <c r="F116"/>
  <c r="F118"/>
  <c r="F120"/>
  <c r="F122"/>
  <c r="F124"/>
  <c r="F126"/>
  <c r="F128"/>
  <c r="F130"/>
  <c r="F132"/>
  <c r="F134"/>
  <c r="F136"/>
  <c r="F138"/>
  <c r="F140"/>
  <c r="F142"/>
  <c r="F144"/>
  <c r="F146"/>
  <c r="F148"/>
  <c r="F150"/>
  <c r="F152"/>
  <c r="F154"/>
  <c r="F156"/>
  <c r="F158"/>
  <c r="F160"/>
  <c r="F162"/>
  <c r="F164"/>
  <c r="F166"/>
  <c r="F168"/>
  <c r="F170"/>
  <c r="F172"/>
  <c r="F174"/>
  <c r="F176"/>
  <c r="F178"/>
  <c r="F180"/>
  <c r="F182"/>
  <c r="F184"/>
  <c r="F186"/>
  <c r="F188"/>
  <c r="F190"/>
  <c r="F192"/>
  <c r="F194"/>
  <c r="F196"/>
  <c r="F198"/>
  <c r="F200"/>
  <c r="F201"/>
  <c r="F202"/>
  <c r="F204"/>
  <c r="S204" s="1"/>
  <c r="F206"/>
  <c r="F208"/>
  <c r="F209"/>
  <c r="F210"/>
  <c r="F212"/>
  <c r="F214"/>
  <c r="F216"/>
  <c r="F217"/>
  <c r="F218"/>
  <c r="F220"/>
  <c r="S220" s="1"/>
  <c r="F222"/>
  <c r="F224"/>
  <c r="F225"/>
  <c r="F226"/>
  <c r="F228"/>
  <c r="F230"/>
  <c r="F232"/>
  <c r="F233"/>
  <c r="F234"/>
  <c r="F236"/>
  <c r="S236" s="1"/>
  <c r="F238"/>
  <c r="F240"/>
  <c r="F241"/>
  <c r="F242"/>
  <c r="F244"/>
  <c r="F246"/>
  <c r="S246" s="1"/>
  <c r="F248"/>
  <c r="F249"/>
  <c r="F250"/>
  <c r="F252"/>
  <c r="S252" s="1"/>
  <c r="F254"/>
  <c r="F256"/>
  <c r="F257"/>
  <c r="F258"/>
  <c r="F260"/>
  <c r="F262"/>
  <c r="S262" s="1"/>
  <c r="F264"/>
  <c r="F265"/>
  <c r="F266"/>
  <c r="F268"/>
  <c r="S268" s="1"/>
  <c r="F270"/>
  <c r="F272"/>
  <c r="F273"/>
  <c r="F274"/>
  <c r="F276"/>
  <c r="F278"/>
  <c r="S278" s="1"/>
  <c r="F280"/>
  <c r="F281"/>
  <c r="F282"/>
  <c r="F284"/>
  <c r="S284" s="1"/>
  <c r="F286"/>
  <c r="F288"/>
  <c r="F289"/>
  <c r="F290"/>
  <c r="F292"/>
  <c r="F294"/>
  <c r="S294" s="1"/>
  <c r="F296"/>
  <c r="F297"/>
  <c r="F298"/>
  <c r="C2"/>
  <c r="C4"/>
  <c r="C6"/>
  <c r="C8"/>
  <c r="C10"/>
  <c r="C12"/>
  <c r="C14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5"/>
  <c r="C249"/>
  <c r="C253"/>
  <c r="C257"/>
  <c r="C261"/>
  <c r="C265"/>
  <c r="C269"/>
  <c r="C273"/>
  <c r="C277"/>
  <c r="C281"/>
  <c r="C285"/>
  <c r="C289"/>
  <c r="C293"/>
  <c r="C297"/>
  <c r="T36" i="8" l="1"/>
  <c r="T32"/>
  <c r="T28"/>
  <c r="T24"/>
  <c r="T20"/>
  <c r="T16"/>
  <c r="T12"/>
  <c r="T8"/>
  <c r="T4"/>
  <c r="S299"/>
  <c r="S291"/>
  <c r="S283"/>
  <c r="S275"/>
  <c r="S267"/>
  <c r="S259"/>
  <c r="S251"/>
  <c r="S243"/>
  <c r="S235"/>
  <c r="S227"/>
  <c r="S219"/>
  <c r="S211"/>
  <c r="S203"/>
  <c r="S195"/>
  <c r="S187"/>
  <c r="S179"/>
  <c r="S171"/>
  <c r="S163"/>
  <c r="S155"/>
  <c r="S147"/>
  <c r="S139"/>
  <c r="S131"/>
  <c r="S123"/>
  <c r="S115"/>
  <c r="S107"/>
  <c r="S99"/>
  <c r="S91"/>
  <c r="S83"/>
  <c r="S75"/>
  <c r="S67"/>
  <c r="S59"/>
  <c r="S51"/>
  <c r="S43"/>
  <c r="S35"/>
  <c r="S302"/>
  <c r="S294"/>
  <c r="S286"/>
  <c r="S278"/>
  <c r="S270"/>
  <c r="S262"/>
  <c r="S254"/>
  <c r="S246"/>
  <c r="S238"/>
  <c r="S230"/>
  <c r="S222"/>
  <c r="S214"/>
  <c r="S206"/>
  <c r="S198"/>
  <c r="S190"/>
  <c r="S182"/>
  <c r="S174"/>
  <c r="S166"/>
  <c r="S158"/>
  <c r="S150"/>
  <c r="S142"/>
  <c r="S134"/>
  <c r="S126"/>
  <c r="S118"/>
  <c r="S110"/>
  <c r="S102"/>
  <c r="S94"/>
  <c r="S86"/>
  <c r="S78"/>
  <c r="S70"/>
  <c r="S62"/>
  <c r="S54"/>
  <c r="S46"/>
  <c r="S38"/>
  <c r="S30"/>
  <c r="S22"/>
  <c r="S14"/>
  <c r="S6"/>
  <c r="S27"/>
  <c r="S19"/>
  <c r="S11"/>
  <c r="S3"/>
  <c r="T301"/>
  <c r="T297"/>
  <c r="T293"/>
  <c r="T289"/>
  <c r="T285"/>
  <c r="T281"/>
  <c r="T277"/>
  <c r="T273"/>
  <c r="T269"/>
  <c r="T265"/>
  <c r="T261"/>
  <c r="T257"/>
  <c r="T253"/>
  <c r="T249"/>
  <c r="T245"/>
  <c r="T241"/>
  <c r="T237"/>
  <c r="T233"/>
  <c r="T229"/>
  <c r="T225"/>
  <c r="T221"/>
  <c r="T217"/>
  <c r="T213"/>
  <c r="T209"/>
  <c r="T205"/>
  <c r="T201"/>
  <c r="T197"/>
  <c r="T193"/>
  <c r="T189"/>
  <c r="T185"/>
  <c r="T181"/>
  <c r="T177"/>
  <c r="T173"/>
  <c r="T169"/>
  <c r="T165"/>
  <c r="T161"/>
  <c r="T157"/>
  <c r="T153"/>
  <c r="T149"/>
  <c r="T145"/>
  <c r="T141"/>
  <c r="T137"/>
  <c r="T133"/>
  <c r="T129"/>
  <c r="T125"/>
  <c r="T121"/>
  <c r="T117"/>
  <c r="T113"/>
  <c r="T109"/>
  <c r="T105"/>
  <c r="T101"/>
  <c r="T97"/>
  <c r="T93"/>
  <c r="T89"/>
  <c r="T85"/>
  <c r="T81"/>
  <c r="T77"/>
  <c r="T73"/>
  <c r="T69"/>
  <c r="T65"/>
  <c r="T61"/>
  <c r="T57"/>
  <c r="T53"/>
  <c r="T49"/>
  <c r="T45"/>
  <c r="T41"/>
  <c r="T37"/>
  <c r="T33"/>
  <c r="T29"/>
  <c r="T25"/>
  <c r="T21"/>
  <c r="T17"/>
  <c r="T13"/>
  <c r="T9"/>
  <c r="T5"/>
  <c r="T308" i="10"/>
  <c r="T300"/>
  <c r="T292"/>
  <c r="T284"/>
  <c r="T276"/>
  <c r="T268"/>
  <c r="T260"/>
  <c r="T252"/>
  <c r="T244"/>
  <c r="T236"/>
  <c r="T228"/>
  <c r="T220"/>
  <c r="T212"/>
  <c r="T208"/>
  <c r="T204"/>
  <c r="T200"/>
  <c r="T196"/>
  <c r="T192"/>
  <c r="T188"/>
  <c r="T184"/>
  <c r="T180"/>
  <c r="T176"/>
  <c r="T172"/>
  <c r="T168"/>
  <c r="T164"/>
  <c r="T160"/>
  <c r="T304"/>
  <c r="T296"/>
  <c r="T288"/>
  <c r="T280"/>
  <c r="T272"/>
  <c r="T264"/>
  <c r="T256"/>
  <c r="T248"/>
  <c r="T240"/>
  <c r="T232"/>
  <c r="T224"/>
  <c r="T216"/>
  <c r="T155"/>
  <c r="T147"/>
  <c r="T139"/>
  <c r="T131"/>
  <c r="T123"/>
  <c r="T115"/>
  <c r="T107"/>
  <c r="T99"/>
  <c r="T91"/>
  <c r="T83"/>
  <c r="T75"/>
  <c r="T67"/>
  <c r="T59"/>
  <c r="T51"/>
  <c r="T43"/>
  <c r="T35"/>
  <c r="T27"/>
  <c r="T19"/>
  <c r="T11"/>
  <c r="T3"/>
  <c r="T156"/>
  <c r="T152"/>
  <c r="T148"/>
  <c r="T144"/>
  <c r="T140"/>
  <c r="T136"/>
  <c r="T132"/>
  <c r="T128"/>
  <c r="T124"/>
  <c r="T120"/>
  <c r="T116"/>
  <c r="T112"/>
  <c r="T108"/>
  <c r="T104"/>
  <c r="T100"/>
  <c r="T96"/>
  <c r="T92"/>
  <c r="T88"/>
  <c r="T84"/>
  <c r="T80"/>
  <c r="T76"/>
  <c r="T72"/>
  <c r="T68"/>
  <c r="T64"/>
  <c r="T60"/>
  <c r="T56"/>
  <c r="T52"/>
  <c r="T48"/>
  <c r="T44"/>
  <c r="T40"/>
  <c r="T36"/>
  <c r="T32"/>
  <c r="T28"/>
  <c r="T24"/>
  <c r="T20"/>
  <c r="T16"/>
  <c r="T12"/>
  <c r="T8"/>
  <c r="T4"/>
  <c r="T307"/>
  <c r="T299"/>
  <c r="T291"/>
  <c r="T283"/>
  <c r="T275"/>
  <c r="T267"/>
  <c r="T259"/>
  <c r="T251"/>
  <c r="T243"/>
  <c r="T235"/>
  <c r="T227"/>
  <c r="T219"/>
  <c r="T211"/>
  <c r="T203"/>
  <c r="T195"/>
  <c r="T187"/>
  <c r="T179"/>
  <c r="T171"/>
  <c r="T163"/>
  <c r="S212"/>
  <c r="U212" s="1"/>
  <c r="S196"/>
  <c r="U196" s="1"/>
  <c r="S190"/>
  <c r="S186"/>
  <c r="S182"/>
  <c r="S178"/>
  <c r="S174"/>
  <c r="S170"/>
  <c r="S166"/>
  <c r="S162"/>
  <c r="S158"/>
  <c r="S154"/>
  <c r="S150"/>
  <c r="S146"/>
  <c r="S142"/>
  <c r="S138"/>
  <c r="S134"/>
  <c r="S130"/>
  <c r="S126"/>
  <c r="S122"/>
  <c r="S118"/>
  <c r="S114"/>
  <c r="S110"/>
  <c r="S106"/>
  <c r="S102"/>
  <c r="S98"/>
  <c r="S94"/>
  <c r="S90"/>
  <c r="S86"/>
  <c r="S82"/>
  <c r="S78"/>
  <c r="S74"/>
  <c r="S70"/>
  <c r="S66"/>
  <c r="S62"/>
  <c r="S58"/>
  <c r="S54"/>
  <c r="S50"/>
  <c r="S46"/>
  <c r="S42"/>
  <c r="S38"/>
  <c r="S34"/>
  <c r="S30"/>
  <c r="S26"/>
  <c r="S22"/>
  <c r="S18"/>
  <c r="S14"/>
  <c r="S10"/>
  <c r="S6"/>
  <c r="S308"/>
  <c r="U308" s="1"/>
  <c r="S292"/>
  <c r="U292" s="1"/>
  <c r="S276"/>
  <c r="U276" s="1"/>
  <c r="S260"/>
  <c r="U260" s="1"/>
  <c r="S244"/>
  <c r="U244" s="1"/>
  <c r="S228"/>
  <c r="U228" s="1"/>
  <c r="U280" i="9"/>
  <c r="U248"/>
  <c r="U216"/>
  <c r="U184"/>
  <c r="U152"/>
  <c r="U88"/>
  <c r="U56"/>
  <c r="U24"/>
  <c r="T301"/>
  <c r="T297"/>
  <c r="T293"/>
  <c r="U293" s="1"/>
  <c r="T289"/>
  <c r="U289" s="1"/>
  <c r="T285"/>
  <c r="T281"/>
  <c r="T277"/>
  <c r="T273"/>
  <c r="U273" s="1"/>
  <c r="T269"/>
  <c r="T265"/>
  <c r="T261"/>
  <c r="U261" s="1"/>
  <c r="T257"/>
  <c r="U257" s="1"/>
  <c r="T253"/>
  <c r="U253" s="1"/>
  <c r="T249"/>
  <c r="T245"/>
  <c r="T241"/>
  <c r="U241" s="1"/>
  <c r="T237"/>
  <c r="T233"/>
  <c r="T229"/>
  <c r="U229" s="1"/>
  <c r="T225"/>
  <c r="U225" s="1"/>
  <c r="T221"/>
  <c r="T217"/>
  <c r="T213"/>
  <c r="T201"/>
  <c r="T197"/>
  <c r="U197" s="1"/>
  <c r="T185"/>
  <c r="T181"/>
  <c r="T169"/>
  <c r="T165"/>
  <c r="U165" s="1"/>
  <c r="T153"/>
  <c r="T149"/>
  <c r="T137"/>
  <c r="T133"/>
  <c r="U133" s="1"/>
  <c r="T121"/>
  <c r="T117"/>
  <c r="T105"/>
  <c r="T101"/>
  <c r="U101" s="1"/>
  <c r="T89"/>
  <c r="T85"/>
  <c r="T73"/>
  <c r="U73" s="1"/>
  <c r="T69"/>
  <c r="U69" s="1"/>
  <c r="T57"/>
  <c r="T53"/>
  <c r="T41"/>
  <c r="U41" s="1"/>
  <c r="T39"/>
  <c r="T37"/>
  <c r="U37" s="1"/>
  <c r="T35"/>
  <c r="U35" s="1"/>
  <c r="T25"/>
  <c r="T21"/>
  <c r="T9"/>
  <c r="U9" s="1"/>
  <c r="T7"/>
  <c r="T5"/>
  <c r="U5" s="1"/>
  <c r="T3"/>
  <c r="U3" s="1"/>
  <c r="U297"/>
  <c r="U285"/>
  <c r="U281"/>
  <c r="U265"/>
  <c r="U249"/>
  <c r="U233"/>
  <c r="U221"/>
  <c r="U217"/>
  <c r="U201"/>
  <c r="U189"/>
  <c r="U185"/>
  <c r="U169"/>
  <c r="U157"/>
  <c r="U153"/>
  <c r="U137"/>
  <c r="U125"/>
  <c r="U105"/>
  <c r="S274"/>
  <c r="S242"/>
  <c r="S210"/>
  <c r="S178"/>
  <c r="S146"/>
  <c r="S114"/>
  <c r="S82"/>
  <c r="S50"/>
  <c r="S18"/>
  <c r="S282"/>
  <c r="S250"/>
  <c r="S218"/>
  <c r="S186"/>
  <c r="S154"/>
  <c r="S122"/>
  <c r="T300" i="8"/>
  <c r="T296"/>
  <c r="T292"/>
  <c r="T288"/>
  <c r="T284"/>
  <c r="T280"/>
  <c r="T276"/>
  <c r="T272"/>
  <c r="T268"/>
  <c r="T264"/>
  <c r="T260"/>
  <c r="T256"/>
  <c r="T252"/>
  <c r="T248"/>
  <c r="T244"/>
  <c r="T240"/>
  <c r="T236"/>
  <c r="T232"/>
  <c r="T228"/>
  <c r="T224"/>
  <c r="T220"/>
  <c r="T216"/>
  <c r="T212"/>
  <c r="T208"/>
  <c r="T204"/>
  <c r="T200"/>
  <c r="T196"/>
  <c r="T192"/>
  <c r="T188"/>
  <c r="T184"/>
  <c r="T180"/>
  <c r="T176"/>
  <c r="T172"/>
  <c r="T168"/>
  <c r="T164"/>
  <c r="T160"/>
  <c r="T156"/>
  <c r="T152"/>
  <c r="T148"/>
  <c r="T144"/>
  <c r="T140"/>
  <c r="T136"/>
  <c r="T132"/>
  <c r="T128"/>
  <c r="T124"/>
  <c r="T120"/>
  <c r="T116"/>
  <c r="T112"/>
  <c r="T108"/>
  <c r="T104"/>
  <c r="T100"/>
  <c r="T96"/>
  <c r="T92"/>
  <c r="T88"/>
  <c r="T84"/>
  <c r="T80"/>
  <c r="T76"/>
  <c r="T72"/>
  <c r="T68"/>
  <c r="T64"/>
  <c r="T60"/>
  <c r="T56"/>
  <c r="T52"/>
  <c r="T48"/>
  <c r="T44"/>
  <c r="T40"/>
  <c r="S300"/>
  <c r="U300" s="1"/>
  <c r="S292"/>
  <c r="U292" s="1"/>
  <c r="S284"/>
  <c r="U284" s="1"/>
  <c r="S276"/>
  <c r="U276" s="1"/>
  <c r="S268"/>
  <c r="U268" s="1"/>
  <c r="S260"/>
  <c r="U260" s="1"/>
  <c r="S252"/>
  <c r="U252" s="1"/>
  <c r="S244"/>
  <c r="U244" s="1"/>
  <c r="S236"/>
  <c r="U236" s="1"/>
  <c r="S228"/>
  <c r="U228" s="1"/>
  <c r="S220"/>
  <c r="U220" s="1"/>
  <c r="S212"/>
  <c r="U212" s="1"/>
  <c r="S204"/>
  <c r="U204" s="1"/>
  <c r="S196"/>
  <c r="U196" s="1"/>
  <c r="S188"/>
  <c r="U188" s="1"/>
  <c r="S180"/>
  <c r="U180" s="1"/>
  <c r="S172"/>
  <c r="U172" s="1"/>
  <c r="S164"/>
  <c r="U164" s="1"/>
  <c r="S156"/>
  <c r="U156" s="1"/>
  <c r="S148"/>
  <c r="U148" s="1"/>
  <c r="S140"/>
  <c r="U140" s="1"/>
  <c r="S132"/>
  <c r="U132" s="1"/>
  <c r="S124"/>
  <c r="U124" s="1"/>
  <c r="S116"/>
  <c r="U116" s="1"/>
  <c r="S108"/>
  <c r="U108" s="1"/>
  <c r="S100"/>
  <c r="U100" s="1"/>
  <c r="S92"/>
  <c r="U92" s="1"/>
  <c r="S84"/>
  <c r="U84" s="1"/>
  <c r="S76"/>
  <c r="U76" s="1"/>
  <c r="S68"/>
  <c r="U68" s="1"/>
  <c r="S60"/>
  <c r="U60" s="1"/>
  <c r="S52"/>
  <c r="U52" s="1"/>
  <c r="S44"/>
  <c r="U44" s="1"/>
  <c r="S36"/>
  <c r="U36" s="1"/>
  <c r="S28"/>
  <c r="U28" s="1"/>
  <c r="S20"/>
  <c r="U20" s="1"/>
  <c r="S12"/>
  <c r="U12" s="1"/>
  <c r="S4"/>
  <c r="U4" s="1"/>
  <c r="T297" i="5"/>
  <c r="T293"/>
  <c r="T289"/>
  <c r="T285"/>
  <c r="T281"/>
  <c r="T277"/>
  <c r="T273"/>
  <c r="T269"/>
  <c r="T265"/>
  <c r="T261"/>
  <c r="T257"/>
  <c r="T253"/>
  <c r="T249"/>
  <c r="T245"/>
  <c r="T241"/>
  <c r="T237"/>
  <c r="T233"/>
  <c r="T229"/>
  <c r="T225"/>
  <c r="T221"/>
  <c r="T217"/>
  <c r="T213"/>
  <c r="T209"/>
  <c r="T205"/>
  <c r="T201"/>
  <c r="T197"/>
  <c r="T193"/>
  <c r="T189"/>
  <c r="T185"/>
  <c r="T181"/>
  <c r="T177"/>
  <c r="T173"/>
  <c r="T169"/>
  <c r="T165"/>
  <c r="T161"/>
  <c r="T157"/>
  <c r="T153"/>
  <c r="T149"/>
  <c r="T145"/>
  <c r="T141"/>
  <c r="T137"/>
  <c r="T133"/>
  <c r="T129"/>
  <c r="T125"/>
  <c r="T121"/>
  <c r="T117"/>
  <c r="T113"/>
  <c r="T109"/>
  <c r="T105"/>
  <c r="T101"/>
  <c r="T97"/>
  <c r="T93"/>
  <c r="T89"/>
  <c r="T85"/>
  <c r="T81"/>
  <c r="T77"/>
  <c r="T73"/>
  <c r="T69"/>
  <c r="T65"/>
  <c r="T61"/>
  <c r="T57"/>
  <c r="T53"/>
  <c r="T49"/>
  <c r="T45"/>
  <c r="T41"/>
  <c r="T37"/>
  <c r="T33"/>
  <c r="T29"/>
  <c r="T25"/>
  <c r="T21"/>
  <c r="T17"/>
  <c r="T13"/>
  <c r="T9"/>
  <c r="T5"/>
  <c r="S294"/>
  <c r="S286"/>
  <c r="S278"/>
  <c r="S270"/>
  <c r="S262"/>
  <c r="S254"/>
  <c r="S246"/>
  <c r="S238"/>
  <c r="S230"/>
  <c r="S222"/>
  <c r="S214"/>
  <c r="S206"/>
  <c r="S198"/>
  <c r="S190"/>
  <c r="S182"/>
  <c r="S174"/>
  <c r="S166"/>
  <c r="S158"/>
  <c r="S150"/>
  <c r="S142"/>
  <c r="S134"/>
  <c r="S126"/>
  <c r="S118"/>
  <c r="S110"/>
  <c r="S102"/>
  <c r="S94"/>
  <c r="S86"/>
  <c r="S78"/>
  <c r="S70"/>
  <c r="S62"/>
  <c r="S54"/>
  <c r="S46"/>
  <c r="S38"/>
  <c r="S30"/>
  <c r="S22"/>
  <c r="S14"/>
  <c r="S6"/>
  <c r="T294" i="6"/>
  <c r="T292"/>
  <c r="T286"/>
  <c r="T278"/>
  <c r="T276"/>
  <c r="T270"/>
  <c r="T262"/>
  <c r="T260"/>
  <c r="T254"/>
  <c r="T246"/>
  <c r="T244"/>
  <c r="T238"/>
  <c r="T230"/>
  <c r="T228"/>
  <c r="T222"/>
  <c r="T214"/>
  <c r="T212"/>
  <c r="T206"/>
  <c r="T198"/>
  <c r="T196"/>
  <c r="T190"/>
  <c r="T182"/>
  <c r="T180"/>
  <c r="T174"/>
  <c r="T169"/>
  <c r="T166"/>
  <c r="T164"/>
  <c r="T158"/>
  <c r="T153"/>
  <c r="T150"/>
  <c r="T148"/>
  <c r="T145"/>
  <c r="T142"/>
  <c r="T137"/>
  <c r="T134"/>
  <c r="T132"/>
  <c r="T129"/>
  <c r="T126"/>
  <c r="T121"/>
  <c r="T118"/>
  <c r="T116"/>
  <c r="T113"/>
  <c r="T110"/>
  <c r="T105"/>
  <c r="T102"/>
  <c r="T100"/>
  <c r="T97"/>
  <c r="T94"/>
  <c r="T89"/>
  <c r="T86"/>
  <c r="T84"/>
  <c r="T81"/>
  <c r="T78"/>
  <c r="T73"/>
  <c r="T70"/>
  <c r="T68"/>
  <c r="T65"/>
  <c r="T62"/>
  <c r="T57"/>
  <c r="T54"/>
  <c r="T52"/>
  <c r="T49"/>
  <c r="T46"/>
  <c r="T41"/>
  <c r="T38"/>
  <c r="T36"/>
  <c r="T33"/>
  <c r="T30"/>
  <c r="T25"/>
  <c r="T22"/>
  <c r="T20"/>
  <c r="T17"/>
  <c r="T14"/>
  <c r="T9"/>
  <c r="T6"/>
  <c r="T4"/>
  <c r="T175"/>
  <c r="T159"/>
  <c r="T143"/>
  <c r="T127"/>
  <c r="T111"/>
  <c r="T95"/>
  <c r="T79"/>
  <c r="T63"/>
  <c r="T47"/>
  <c r="T31"/>
  <c r="T15"/>
  <c r="T297"/>
  <c r="T281"/>
  <c r="T265"/>
  <c r="T249"/>
  <c r="T233"/>
  <c r="T217"/>
  <c r="T201"/>
  <c r="T185"/>
  <c r="T287"/>
  <c r="T271"/>
  <c r="T255"/>
  <c r="T239"/>
  <c r="T223"/>
  <c r="T207"/>
  <c r="T191"/>
  <c r="T293"/>
  <c r="T277"/>
  <c r="T261"/>
  <c r="T245"/>
  <c r="T229"/>
  <c r="T213"/>
  <c r="T197"/>
  <c r="T299"/>
  <c r="T291"/>
  <c r="T283"/>
  <c r="T275"/>
  <c r="T267"/>
  <c r="T259"/>
  <c r="T251"/>
  <c r="T243"/>
  <c r="T235"/>
  <c r="T227"/>
  <c r="T219"/>
  <c r="T211"/>
  <c r="T203"/>
  <c r="T195"/>
  <c r="T187"/>
  <c r="T298"/>
  <c r="T290"/>
  <c r="T282"/>
  <c r="T274"/>
  <c r="T266"/>
  <c r="T258"/>
  <c r="T250"/>
  <c r="T242"/>
  <c r="T234"/>
  <c r="T226"/>
  <c r="T218"/>
  <c r="T210"/>
  <c r="T202"/>
  <c r="T194"/>
  <c r="T186"/>
  <c r="T178"/>
  <c r="T170"/>
  <c r="T162"/>
  <c r="T154"/>
  <c r="T144"/>
  <c r="T128"/>
  <c r="T112"/>
  <c r="T96"/>
  <c r="T80"/>
  <c r="T64"/>
  <c r="T48"/>
  <c r="T32"/>
  <c r="T16"/>
  <c r="T139"/>
  <c r="T123"/>
  <c r="T107"/>
  <c r="T91"/>
  <c r="T75"/>
  <c r="T59"/>
  <c r="T43"/>
  <c r="T27"/>
  <c r="T11"/>
  <c r="S297"/>
  <c r="S289"/>
  <c r="S281"/>
  <c r="S273"/>
  <c r="S265"/>
  <c r="S257"/>
  <c r="S249"/>
  <c r="S241"/>
  <c r="S233"/>
  <c r="S225"/>
  <c r="S217"/>
  <c r="S209"/>
  <c r="S201"/>
  <c r="S193"/>
  <c r="S185"/>
  <c r="S177"/>
  <c r="S169"/>
  <c r="S161"/>
  <c r="S153"/>
  <c r="S145"/>
  <c r="S137"/>
  <c r="S129"/>
  <c r="S121"/>
  <c r="S113"/>
  <c r="S105"/>
  <c r="S97"/>
  <c r="S89"/>
  <c r="S81"/>
  <c r="S73"/>
  <c r="S65"/>
  <c r="S57"/>
  <c r="S49"/>
  <c r="S41"/>
  <c r="S33"/>
  <c r="S25"/>
  <c r="S17"/>
  <c r="S9"/>
  <c r="S295"/>
  <c r="S291"/>
  <c r="S287"/>
  <c r="S283"/>
  <c r="S279"/>
  <c r="S275"/>
  <c r="S271"/>
  <c r="S263"/>
  <c r="S259"/>
  <c r="S255"/>
  <c r="S251"/>
  <c r="S247"/>
  <c r="S243"/>
  <c r="S239"/>
  <c r="S231"/>
  <c r="S227"/>
  <c r="S223"/>
  <c r="S219"/>
  <c r="S215"/>
  <c r="S211"/>
  <c r="S207"/>
  <c r="S199"/>
  <c r="S195"/>
  <c r="S191"/>
  <c r="S187"/>
  <c r="S183"/>
  <c r="S179"/>
  <c r="S175"/>
  <c r="S167"/>
  <c r="S163"/>
  <c r="S159"/>
  <c r="S155"/>
  <c r="S151"/>
  <c r="S147"/>
  <c r="S143"/>
  <c r="S135"/>
  <c r="S131"/>
  <c r="S127"/>
  <c r="S123"/>
  <c r="S119"/>
  <c r="S115"/>
  <c r="S111"/>
  <c r="S103"/>
  <c r="S99"/>
  <c r="S95"/>
  <c r="S87"/>
  <c r="S83"/>
  <c r="S75"/>
  <c r="S67"/>
  <c r="S59"/>
  <c r="S51"/>
  <c r="S43"/>
  <c r="S35"/>
  <c r="S27"/>
  <c r="S19"/>
  <c r="S11"/>
  <c r="S3"/>
  <c r="S91"/>
  <c r="S71"/>
  <c r="S55"/>
  <c r="S39"/>
  <c r="S23"/>
  <c r="S7"/>
  <c r="S5" i="2"/>
  <c r="S13"/>
  <c r="S9"/>
  <c r="S273"/>
  <c r="S257"/>
  <c r="S241"/>
  <c r="S225"/>
  <c r="S209"/>
  <c r="S183"/>
  <c r="S167"/>
  <c r="S151"/>
  <c r="S135"/>
  <c r="S119"/>
  <c r="S289"/>
  <c r="S296"/>
  <c r="S290"/>
  <c r="S280"/>
  <c r="S274"/>
  <c r="S264"/>
  <c r="S258"/>
  <c r="S248"/>
  <c r="S242"/>
  <c r="S237"/>
  <c r="S232"/>
  <c r="S221"/>
  <c r="S216"/>
  <c r="S205"/>
  <c r="S200"/>
  <c r="S12"/>
  <c r="S8"/>
  <c r="S4"/>
  <c r="S198"/>
  <c r="S182"/>
  <c r="S178"/>
  <c r="S162"/>
  <c r="S150"/>
  <c r="S138"/>
  <c r="S122"/>
  <c r="S106"/>
  <c r="S86"/>
  <c r="S66"/>
  <c r="S50"/>
  <c r="S34"/>
  <c r="S26"/>
  <c r="S22"/>
  <c r="S18"/>
  <c r="S269"/>
  <c r="S210"/>
  <c r="S6"/>
  <c r="S171"/>
  <c r="S155"/>
  <c r="S123"/>
  <c r="T298"/>
  <c r="T290"/>
  <c r="T282"/>
  <c r="T274"/>
  <c r="T266"/>
  <c r="T262"/>
  <c r="T250"/>
  <c r="T242"/>
  <c r="T234"/>
  <c r="T226"/>
  <c r="T218"/>
  <c r="T210"/>
  <c r="T202"/>
  <c r="T194"/>
  <c r="T182"/>
  <c r="T174"/>
  <c r="T166"/>
  <c r="T162"/>
  <c r="T150"/>
  <c r="T138"/>
  <c r="T130"/>
  <c r="T122"/>
  <c r="T114"/>
  <c r="T106"/>
  <c r="T98"/>
  <c r="T90"/>
  <c r="T86"/>
  <c r="T78"/>
  <c r="T70"/>
  <c r="T62"/>
  <c r="T58"/>
  <c r="T50"/>
  <c r="T42"/>
  <c r="T34"/>
  <c r="T22"/>
  <c r="T14"/>
  <c r="T6"/>
  <c r="S290" i="5"/>
  <c r="S274"/>
  <c r="S266"/>
  <c r="S250"/>
  <c r="S234"/>
  <c r="S226"/>
  <c r="S210"/>
  <c r="S194"/>
  <c r="S170"/>
  <c r="S162"/>
  <c r="S154"/>
  <c r="S146"/>
  <c r="S138"/>
  <c r="S130"/>
  <c r="S122"/>
  <c r="S114"/>
  <c r="S106"/>
  <c r="S98"/>
  <c r="S90"/>
  <c r="S74"/>
  <c r="S58"/>
  <c r="S42"/>
  <c r="S26"/>
  <c r="S10"/>
  <c r="S297" i="2"/>
  <c r="S292"/>
  <c r="S286"/>
  <c r="S281"/>
  <c r="S276"/>
  <c r="S270"/>
  <c r="S265"/>
  <c r="S260"/>
  <c r="S254"/>
  <c r="S249"/>
  <c r="S244"/>
  <c r="S238"/>
  <c r="S233"/>
  <c r="S228"/>
  <c r="S222"/>
  <c r="S217"/>
  <c r="S212"/>
  <c r="S206"/>
  <c r="S201"/>
  <c r="S196"/>
  <c r="S192"/>
  <c r="S188"/>
  <c r="S184"/>
  <c r="S180"/>
  <c r="S176"/>
  <c r="S172"/>
  <c r="S168"/>
  <c r="S164"/>
  <c r="S160"/>
  <c r="S156"/>
  <c r="S152"/>
  <c r="S148"/>
  <c r="S144"/>
  <c r="S140"/>
  <c r="S136"/>
  <c r="S132"/>
  <c r="S128"/>
  <c r="S124"/>
  <c r="S120"/>
  <c r="S116"/>
  <c r="S112"/>
  <c r="S108"/>
  <c r="S104"/>
  <c r="S100"/>
  <c r="S96"/>
  <c r="S92"/>
  <c r="S88"/>
  <c r="S84"/>
  <c r="S80"/>
  <c r="S76"/>
  <c r="S72"/>
  <c r="S68"/>
  <c r="S64"/>
  <c r="S60"/>
  <c r="S56"/>
  <c r="S52"/>
  <c r="S48"/>
  <c r="S44"/>
  <c r="S40"/>
  <c r="S36"/>
  <c r="S32"/>
  <c r="S28"/>
  <c r="S24"/>
  <c r="S20"/>
  <c r="S115"/>
  <c r="S111"/>
  <c r="S107"/>
  <c r="S103"/>
  <c r="S99"/>
  <c r="S95"/>
  <c r="S91"/>
  <c r="S87"/>
  <c r="S83"/>
  <c r="S79"/>
  <c r="S75"/>
  <c r="S71"/>
  <c r="S67"/>
  <c r="S63"/>
  <c r="S59"/>
  <c r="S55"/>
  <c r="S51"/>
  <c r="S47"/>
  <c r="S43"/>
  <c r="S39"/>
  <c r="S35"/>
  <c r="S31"/>
  <c r="S27"/>
  <c r="S23"/>
  <c r="S19"/>
  <c r="S15"/>
  <c r="S11"/>
  <c r="S7"/>
  <c r="S3"/>
  <c r="S191"/>
  <c r="S175"/>
  <c r="S159"/>
  <c r="S143"/>
  <c r="S127"/>
  <c r="T299"/>
  <c r="T295"/>
  <c r="T291"/>
  <c r="T287"/>
  <c r="T283"/>
  <c r="T279"/>
  <c r="T275"/>
  <c r="T271"/>
  <c r="T267"/>
  <c r="T263"/>
  <c r="T259"/>
  <c r="T255"/>
  <c r="T251"/>
  <c r="T247"/>
  <c r="T243"/>
  <c r="T239"/>
  <c r="T235"/>
  <c r="T231"/>
  <c r="T227"/>
  <c r="T223"/>
  <c r="T219"/>
  <c r="T215"/>
  <c r="T211"/>
  <c r="T207"/>
  <c r="T203"/>
  <c r="T199"/>
  <c r="T195"/>
  <c r="T191"/>
  <c r="T187"/>
  <c r="T183"/>
  <c r="T179"/>
  <c r="T175"/>
  <c r="T171"/>
  <c r="T167"/>
  <c r="T163"/>
  <c r="T159"/>
  <c r="T155"/>
  <c r="T151"/>
  <c r="T147"/>
  <c r="T143"/>
  <c r="T139"/>
  <c r="T135"/>
  <c r="T131"/>
  <c r="T127"/>
  <c r="T123"/>
  <c r="T119"/>
  <c r="T115"/>
  <c r="T111"/>
  <c r="T107"/>
  <c r="T103"/>
  <c r="T99"/>
  <c r="T95"/>
  <c r="T91"/>
  <c r="T87"/>
  <c r="T83"/>
  <c r="T79"/>
  <c r="T75"/>
  <c r="T71"/>
  <c r="T67"/>
  <c r="T63"/>
  <c r="T59"/>
  <c r="T55"/>
  <c r="T51"/>
  <c r="T47"/>
  <c r="T43"/>
  <c r="T39"/>
  <c r="T35"/>
  <c r="T31"/>
  <c r="T27"/>
  <c r="T23"/>
  <c r="T19"/>
  <c r="T15"/>
  <c r="T11"/>
  <c r="T7"/>
  <c r="T3"/>
  <c r="S2" i="5"/>
  <c r="S292"/>
  <c r="S284"/>
  <c r="S276"/>
  <c r="S268"/>
  <c r="S260"/>
  <c r="S252"/>
  <c r="S244"/>
  <c r="S236"/>
  <c r="S228"/>
  <c r="S220"/>
  <c r="S212"/>
  <c r="S204"/>
  <c r="S196"/>
  <c r="S188"/>
  <c r="S180"/>
  <c r="S172"/>
  <c r="S164"/>
  <c r="S156"/>
  <c r="S148"/>
  <c r="S140"/>
  <c r="S132"/>
  <c r="S124"/>
  <c r="S116"/>
  <c r="S108"/>
  <c r="S100"/>
  <c r="S92"/>
  <c r="S84"/>
  <c r="S76"/>
  <c r="S68"/>
  <c r="S60"/>
  <c r="S52"/>
  <c r="S44"/>
  <c r="S36"/>
  <c r="S28"/>
  <c r="S20"/>
  <c r="S12"/>
  <c r="S4"/>
  <c r="T299"/>
  <c r="T295"/>
  <c r="T291"/>
  <c r="T287"/>
  <c r="T283"/>
  <c r="T279"/>
  <c r="T275"/>
  <c r="T271"/>
  <c r="T267"/>
  <c r="T263"/>
  <c r="T259"/>
  <c r="T255"/>
  <c r="T251"/>
  <c r="T247"/>
  <c r="T243"/>
  <c r="T239"/>
  <c r="T235"/>
  <c r="T231"/>
  <c r="T227"/>
  <c r="T223"/>
  <c r="T219"/>
  <c r="T215"/>
  <c r="T211"/>
  <c r="T207"/>
  <c r="T203"/>
  <c r="T199"/>
  <c r="T195"/>
  <c r="T191"/>
  <c r="T187"/>
  <c r="T183"/>
  <c r="T179"/>
  <c r="T175"/>
  <c r="T171"/>
  <c r="T167"/>
  <c r="T163"/>
  <c r="T159"/>
  <c r="T155"/>
  <c r="T151"/>
  <c r="T147"/>
  <c r="T143"/>
  <c r="T139"/>
  <c r="T135"/>
  <c r="T131"/>
  <c r="T127"/>
  <c r="T123"/>
  <c r="T119"/>
  <c r="T115"/>
  <c r="T111"/>
  <c r="T107"/>
  <c r="T103"/>
  <c r="T99"/>
  <c r="T95"/>
  <c r="T91"/>
  <c r="T87"/>
  <c r="T83"/>
  <c r="T79"/>
  <c r="T75"/>
  <c r="T71"/>
  <c r="T67"/>
  <c r="T63"/>
  <c r="T59"/>
  <c r="T55"/>
  <c r="T51"/>
  <c r="T47"/>
  <c r="T43"/>
  <c r="T39"/>
  <c r="T35"/>
  <c r="T31"/>
  <c r="T27"/>
  <c r="T23"/>
  <c r="T19"/>
  <c r="T15"/>
  <c r="T11"/>
  <c r="T7"/>
  <c r="T3"/>
  <c r="S293" i="6"/>
  <c r="S285"/>
  <c r="S277"/>
  <c r="S269"/>
  <c r="S261"/>
  <c r="S253"/>
  <c r="S245"/>
  <c r="S237"/>
  <c r="S229"/>
  <c r="S221"/>
  <c r="S213"/>
  <c r="S205"/>
  <c r="S197"/>
  <c r="S189"/>
  <c r="S181"/>
  <c r="S173"/>
  <c r="S165"/>
  <c r="S157"/>
  <c r="S149"/>
  <c r="S141"/>
  <c r="S133"/>
  <c r="S125"/>
  <c r="S117"/>
  <c r="S109"/>
  <c r="S101"/>
  <c r="S93"/>
  <c r="S85"/>
  <c r="S77"/>
  <c r="S69"/>
  <c r="S61"/>
  <c r="S53"/>
  <c r="S45"/>
  <c r="S37"/>
  <c r="S29"/>
  <c r="S21"/>
  <c r="S13"/>
  <c r="S5"/>
  <c r="T2"/>
  <c r="T289"/>
  <c r="T284"/>
  <c r="T273"/>
  <c r="T268"/>
  <c r="T257"/>
  <c r="T252"/>
  <c r="T241"/>
  <c r="T236"/>
  <c r="T225"/>
  <c r="T220"/>
  <c r="T209"/>
  <c r="T204"/>
  <c r="T193"/>
  <c r="T188"/>
  <c r="T177"/>
  <c r="T172"/>
  <c r="T161"/>
  <c r="T156"/>
  <c r="T140"/>
  <c r="T124"/>
  <c r="T108"/>
  <c r="T92"/>
  <c r="T76"/>
  <c r="T60"/>
  <c r="T44"/>
  <c r="T28"/>
  <c r="T12"/>
  <c r="T295"/>
  <c r="T279"/>
  <c r="T263"/>
  <c r="T247"/>
  <c r="T231"/>
  <c r="T215"/>
  <c r="T199"/>
  <c r="T183"/>
  <c r="T167"/>
  <c r="T151"/>
  <c r="T135"/>
  <c r="T119"/>
  <c r="T103"/>
  <c r="T87"/>
  <c r="T71"/>
  <c r="T55"/>
  <c r="T39"/>
  <c r="T23"/>
  <c r="T7"/>
  <c r="S298" i="8"/>
  <c r="S290"/>
  <c r="S282"/>
  <c r="S274"/>
  <c r="S266"/>
  <c r="S258"/>
  <c r="S250"/>
  <c r="S242"/>
  <c r="S234"/>
  <c r="S226"/>
  <c r="S218"/>
  <c r="S210"/>
  <c r="S202"/>
  <c r="S194"/>
  <c r="S186"/>
  <c r="S178"/>
  <c r="S170"/>
  <c r="S162"/>
  <c r="S154"/>
  <c r="S146"/>
  <c r="S138"/>
  <c r="S130"/>
  <c r="S122"/>
  <c r="S114"/>
  <c r="S106"/>
  <c r="S98"/>
  <c r="S90"/>
  <c r="S82"/>
  <c r="S74"/>
  <c r="S66"/>
  <c r="S58"/>
  <c r="S50"/>
  <c r="S42"/>
  <c r="S34"/>
  <c r="S26"/>
  <c r="S18"/>
  <c r="S10"/>
  <c r="S2"/>
  <c r="S295"/>
  <c r="S287"/>
  <c r="S279"/>
  <c r="S271"/>
  <c r="S263"/>
  <c r="S255"/>
  <c r="S247"/>
  <c r="S239"/>
  <c r="S231"/>
  <c r="S223"/>
  <c r="S215"/>
  <c r="S207"/>
  <c r="S199"/>
  <c r="S191"/>
  <c r="S183"/>
  <c r="S175"/>
  <c r="S167"/>
  <c r="S159"/>
  <c r="S151"/>
  <c r="S143"/>
  <c r="S135"/>
  <c r="S127"/>
  <c r="S119"/>
  <c r="S111"/>
  <c r="S103"/>
  <c r="S95"/>
  <c r="S87"/>
  <c r="S79"/>
  <c r="S71"/>
  <c r="S63"/>
  <c r="S55"/>
  <c r="S47"/>
  <c r="S39"/>
  <c r="S31"/>
  <c r="S23"/>
  <c r="S15"/>
  <c r="S7"/>
  <c r="T299"/>
  <c r="U299" s="1"/>
  <c r="T295"/>
  <c r="T291"/>
  <c r="U291" s="1"/>
  <c r="T287"/>
  <c r="T283"/>
  <c r="U283" s="1"/>
  <c r="T279"/>
  <c r="T275"/>
  <c r="U275" s="1"/>
  <c r="T271"/>
  <c r="T267"/>
  <c r="U267" s="1"/>
  <c r="T263"/>
  <c r="T259"/>
  <c r="U259" s="1"/>
  <c r="T255"/>
  <c r="T251"/>
  <c r="U251" s="1"/>
  <c r="T247"/>
  <c r="T243"/>
  <c r="U243" s="1"/>
  <c r="T239"/>
  <c r="T235"/>
  <c r="U235" s="1"/>
  <c r="T231"/>
  <c r="T227"/>
  <c r="U227" s="1"/>
  <c r="T223"/>
  <c r="T219"/>
  <c r="U219" s="1"/>
  <c r="T215"/>
  <c r="T211"/>
  <c r="U211" s="1"/>
  <c r="T207"/>
  <c r="T203"/>
  <c r="U203" s="1"/>
  <c r="T199"/>
  <c r="T195"/>
  <c r="U195" s="1"/>
  <c r="T191"/>
  <c r="T187"/>
  <c r="U187" s="1"/>
  <c r="T183"/>
  <c r="T179"/>
  <c r="U179" s="1"/>
  <c r="T175"/>
  <c r="T171"/>
  <c r="U171" s="1"/>
  <c r="T167"/>
  <c r="T163"/>
  <c r="U163" s="1"/>
  <c r="T159"/>
  <c r="T155"/>
  <c r="U155" s="1"/>
  <c r="T151"/>
  <c r="T147"/>
  <c r="U147" s="1"/>
  <c r="T143"/>
  <c r="T139"/>
  <c r="U139" s="1"/>
  <c r="T135"/>
  <c r="T131"/>
  <c r="U131" s="1"/>
  <c r="T127"/>
  <c r="T123"/>
  <c r="U123" s="1"/>
  <c r="T119"/>
  <c r="T115"/>
  <c r="U115" s="1"/>
  <c r="T111"/>
  <c r="T107"/>
  <c r="U107" s="1"/>
  <c r="T103"/>
  <c r="T99"/>
  <c r="U99" s="1"/>
  <c r="T95"/>
  <c r="T91"/>
  <c r="U91" s="1"/>
  <c r="T87"/>
  <c r="T83"/>
  <c r="U83" s="1"/>
  <c r="T79"/>
  <c r="T75"/>
  <c r="U75" s="1"/>
  <c r="T71"/>
  <c r="T67"/>
  <c r="U67" s="1"/>
  <c r="T63"/>
  <c r="T59"/>
  <c r="U59" s="1"/>
  <c r="T55"/>
  <c r="T51"/>
  <c r="U51" s="1"/>
  <c r="T47"/>
  <c r="T43"/>
  <c r="U43" s="1"/>
  <c r="T39"/>
  <c r="T35"/>
  <c r="U35" s="1"/>
  <c r="T31"/>
  <c r="T27"/>
  <c r="U27" s="1"/>
  <c r="T23"/>
  <c r="T19"/>
  <c r="U19" s="1"/>
  <c r="T15"/>
  <c r="T11"/>
  <c r="U11" s="1"/>
  <c r="T7"/>
  <c r="T3"/>
  <c r="U3" s="1"/>
  <c r="S296" i="6"/>
  <c r="S280"/>
  <c r="S264"/>
  <c r="S248"/>
  <c r="S232"/>
  <c r="S220"/>
  <c r="S212"/>
  <c r="S204"/>
  <c r="S196"/>
  <c r="S188"/>
  <c r="S180"/>
  <c r="S172"/>
  <c r="S164"/>
  <c r="S156"/>
  <c r="S148"/>
  <c r="S140"/>
  <c r="S132"/>
  <c r="S124"/>
  <c r="S116"/>
  <c r="S108"/>
  <c r="S100"/>
  <c r="S92"/>
  <c r="S84"/>
  <c r="S76"/>
  <c r="S68"/>
  <c r="S60"/>
  <c r="S52"/>
  <c r="S44"/>
  <c r="S36"/>
  <c r="S28"/>
  <c r="S20"/>
  <c r="S12"/>
  <c r="S4"/>
  <c r="S186" i="2"/>
  <c r="S166"/>
  <c r="S146"/>
  <c r="S130"/>
  <c r="S110"/>
  <c r="S94"/>
  <c r="S78"/>
  <c r="S62"/>
  <c r="S42"/>
  <c r="S14"/>
  <c r="S298"/>
  <c r="S293"/>
  <c r="S288"/>
  <c r="S282"/>
  <c r="S277"/>
  <c r="S272"/>
  <c r="S266"/>
  <c r="S261"/>
  <c r="S256"/>
  <c r="S250"/>
  <c r="S245"/>
  <c r="S240"/>
  <c r="S234"/>
  <c r="S229"/>
  <c r="S224"/>
  <c r="S218"/>
  <c r="S213"/>
  <c r="S208"/>
  <c r="S202"/>
  <c r="S197"/>
  <c r="S193"/>
  <c r="S189"/>
  <c r="S185"/>
  <c r="S181"/>
  <c r="S177"/>
  <c r="S173"/>
  <c r="S169"/>
  <c r="S165"/>
  <c r="S161"/>
  <c r="S157"/>
  <c r="S153"/>
  <c r="S149"/>
  <c r="S145"/>
  <c r="S141"/>
  <c r="S137"/>
  <c r="S133"/>
  <c r="S129"/>
  <c r="S125"/>
  <c r="S121"/>
  <c r="S117"/>
  <c r="S113"/>
  <c r="S109"/>
  <c r="S105"/>
  <c r="S101"/>
  <c r="S97"/>
  <c r="S93"/>
  <c r="S89"/>
  <c r="S85"/>
  <c r="S81"/>
  <c r="S77"/>
  <c r="S73"/>
  <c r="S69"/>
  <c r="S65"/>
  <c r="S61"/>
  <c r="S57"/>
  <c r="S53"/>
  <c r="S49"/>
  <c r="S45"/>
  <c r="S41"/>
  <c r="S37"/>
  <c r="S33"/>
  <c r="S29"/>
  <c r="S25"/>
  <c r="S21"/>
  <c r="S195"/>
  <c r="S179"/>
  <c r="S163"/>
  <c r="S147"/>
  <c r="S131"/>
  <c r="T2"/>
  <c r="T296"/>
  <c r="T292"/>
  <c r="T288"/>
  <c r="T284"/>
  <c r="T280"/>
  <c r="T276"/>
  <c r="T272"/>
  <c r="T268"/>
  <c r="T264"/>
  <c r="T260"/>
  <c r="T256"/>
  <c r="T252"/>
  <c r="T248"/>
  <c r="T244"/>
  <c r="T240"/>
  <c r="T236"/>
  <c r="T232"/>
  <c r="T228"/>
  <c r="T224"/>
  <c r="T220"/>
  <c r="T216"/>
  <c r="T212"/>
  <c r="T208"/>
  <c r="T204"/>
  <c r="T200"/>
  <c r="T196"/>
  <c r="T192"/>
  <c r="T188"/>
  <c r="T184"/>
  <c r="T180"/>
  <c r="T176"/>
  <c r="T172"/>
  <c r="T168"/>
  <c r="T164"/>
  <c r="T160"/>
  <c r="T156"/>
  <c r="T152"/>
  <c r="T148"/>
  <c r="T144"/>
  <c r="T140"/>
  <c r="T136"/>
  <c r="T132"/>
  <c r="T128"/>
  <c r="T124"/>
  <c r="T120"/>
  <c r="T116"/>
  <c r="T112"/>
  <c r="T108"/>
  <c r="T104"/>
  <c r="T100"/>
  <c r="T96"/>
  <c r="T92"/>
  <c r="T88"/>
  <c r="T84"/>
  <c r="T80"/>
  <c r="T76"/>
  <c r="T72"/>
  <c r="T68"/>
  <c r="T64"/>
  <c r="T60"/>
  <c r="T56"/>
  <c r="T52"/>
  <c r="T48"/>
  <c r="T44"/>
  <c r="T40"/>
  <c r="T36"/>
  <c r="T32"/>
  <c r="T28"/>
  <c r="T24"/>
  <c r="T20"/>
  <c r="T16"/>
  <c r="T12"/>
  <c r="T8"/>
  <c r="T4"/>
  <c r="T2" i="5"/>
  <c r="T296"/>
  <c r="T292"/>
  <c r="T288"/>
  <c r="T284"/>
  <c r="T280"/>
  <c r="T276"/>
  <c r="T272"/>
  <c r="T268"/>
  <c r="T264"/>
  <c r="T260"/>
  <c r="T256"/>
  <c r="T252"/>
  <c r="T248"/>
  <c r="T244"/>
  <c r="T240"/>
  <c r="T236"/>
  <c r="T232"/>
  <c r="T228"/>
  <c r="T224"/>
  <c r="T220"/>
  <c r="T216"/>
  <c r="T212"/>
  <c r="T208"/>
  <c r="T204"/>
  <c r="T200"/>
  <c r="T196"/>
  <c r="T192"/>
  <c r="T188"/>
  <c r="T184"/>
  <c r="T180"/>
  <c r="T176"/>
  <c r="T172"/>
  <c r="T168"/>
  <c r="T164"/>
  <c r="T160"/>
  <c r="T156"/>
  <c r="T152"/>
  <c r="T148"/>
  <c r="T144"/>
  <c r="T140"/>
  <c r="T136"/>
  <c r="T132"/>
  <c r="T128"/>
  <c r="T124"/>
  <c r="T120"/>
  <c r="T116"/>
  <c r="T112"/>
  <c r="T108"/>
  <c r="T104"/>
  <c r="T100"/>
  <c r="T96"/>
  <c r="T92"/>
  <c r="T88"/>
  <c r="T84"/>
  <c r="T80"/>
  <c r="T76"/>
  <c r="T72"/>
  <c r="T68"/>
  <c r="T64"/>
  <c r="T60"/>
  <c r="T56"/>
  <c r="T52"/>
  <c r="T48"/>
  <c r="T44"/>
  <c r="T40"/>
  <c r="T36"/>
  <c r="T32"/>
  <c r="T28"/>
  <c r="T24"/>
  <c r="T20"/>
  <c r="T16"/>
  <c r="T12"/>
  <c r="T8"/>
  <c r="T4"/>
  <c r="S79" i="6"/>
  <c r="S63"/>
  <c r="S47"/>
  <c r="S31"/>
  <c r="S15"/>
  <c r="T296"/>
  <c r="T285"/>
  <c r="T280"/>
  <c r="T269"/>
  <c r="T264"/>
  <c r="T253"/>
  <c r="T248"/>
  <c r="T237"/>
  <c r="T232"/>
  <c r="T221"/>
  <c r="T216"/>
  <c r="T205"/>
  <c r="T200"/>
  <c r="T189"/>
  <c r="T184"/>
  <c r="T173"/>
  <c r="T168"/>
  <c r="T157"/>
  <c r="T152"/>
  <c r="T141"/>
  <c r="T136"/>
  <c r="T125"/>
  <c r="T120"/>
  <c r="T109"/>
  <c r="T104"/>
  <c r="T93"/>
  <c r="T88"/>
  <c r="T77"/>
  <c r="T72"/>
  <c r="T61"/>
  <c r="T56"/>
  <c r="T45"/>
  <c r="T40"/>
  <c r="T29"/>
  <c r="T24"/>
  <c r="T13"/>
  <c r="T8"/>
  <c r="S297" i="8"/>
  <c r="U297" s="1"/>
  <c r="S289"/>
  <c r="U289" s="1"/>
  <c r="S281"/>
  <c r="U281" s="1"/>
  <c r="S273"/>
  <c r="U273" s="1"/>
  <c r="S265"/>
  <c r="U265" s="1"/>
  <c r="S257"/>
  <c r="U257" s="1"/>
  <c r="S249"/>
  <c r="U249" s="1"/>
  <c r="S241"/>
  <c r="U241" s="1"/>
  <c r="S233"/>
  <c r="U233" s="1"/>
  <c r="S225"/>
  <c r="U225" s="1"/>
  <c r="S217"/>
  <c r="U217" s="1"/>
  <c r="S209"/>
  <c r="U209" s="1"/>
  <c r="S201"/>
  <c r="U201" s="1"/>
  <c r="S193"/>
  <c r="U193" s="1"/>
  <c r="S185"/>
  <c r="U185" s="1"/>
  <c r="S177"/>
  <c r="U177" s="1"/>
  <c r="S169"/>
  <c r="U169" s="1"/>
  <c r="S161"/>
  <c r="U161" s="1"/>
  <c r="S153"/>
  <c r="U153" s="1"/>
  <c r="S145"/>
  <c r="U145" s="1"/>
  <c r="S137"/>
  <c r="U137" s="1"/>
  <c r="S129"/>
  <c r="U129" s="1"/>
  <c r="S121"/>
  <c r="U121" s="1"/>
  <c r="S113"/>
  <c r="U113" s="1"/>
  <c r="S105"/>
  <c r="U105" s="1"/>
  <c r="S97"/>
  <c r="U97" s="1"/>
  <c r="S89"/>
  <c r="U89" s="1"/>
  <c r="S81"/>
  <c r="U81" s="1"/>
  <c r="S73"/>
  <c r="U73" s="1"/>
  <c r="S65"/>
  <c r="U65" s="1"/>
  <c r="S57"/>
  <c r="U57" s="1"/>
  <c r="S49"/>
  <c r="U49" s="1"/>
  <c r="S41"/>
  <c r="U41" s="1"/>
  <c r="S33"/>
  <c r="U33" s="1"/>
  <c r="S25"/>
  <c r="U25" s="1"/>
  <c r="S17"/>
  <c r="U17" s="1"/>
  <c r="S9"/>
  <c r="U9" s="1"/>
  <c r="S296" i="9"/>
  <c r="S283"/>
  <c r="S277"/>
  <c r="U277" s="1"/>
  <c r="S271"/>
  <c r="S264"/>
  <c r="S251"/>
  <c r="S245"/>
  <c r="U245" s="1"/>
  <c r="S239"/>
  <c r="S232"/>
  <c r="S284" i="6"/>
  <c r="S268"/>
  <c r="S252"/>
  <c r="S236"/>
  <c r="S2"/>
  <c r="S230" i="2"/>
  <c r="S190"/>
  <c r="S170"/>
  <c r="S154"/>
  <c r="S134"/>
  <c r="S118"/>
  <c r="S102"/>
  <c r="S90"/>
  <c r="S74"/>
  <c r="S58"/>
  <c r="S38"/>
  <c r="S288" i="6"/>
  <c r="S272"/>
  <c r="S256"/>
  <c r="S240"/>
  <c r="S224"/>
  <c r="S216"/>
  <c r="S208"/>
  <c r="S200"/>
  <c r="S192"/>
  <c r="S184"/>
  <c r="S176"/>
  <c r="S168"/>
  <c r="S160"/>
  <c r="S152"/>
  <c r="S144"/>
  <c r="S136"/>
  <c r="S128"/>
  <c r="S120"/>
  <c r="S112"/>
  <c r="S104"/>
  <c r="S96"/>
  <c r="S88"/>
  <c r="S80"/>
  <c r="S72"/>
  <c r="S64"/>
  <c r="S56"/>
  <c r="S48"/>
  <c r="S40"/>
  <c r="S32"/>
  <c r="S24"/>
  <c r="S16"/>
  <c r="S8"/>
  <c r="S307" i="10"/>
  <c r="U307" s="1"/>
  <c r="S291"/>
  <c r="U291" s="1"/>
  <c r="S275"/>
  <c r="U275" s="1"/>
  <c r="S259"/>
  <c r="U259" s="1"/>
  <c r="S243"/>
  <c r="U243" s="1"/>
  <c r="S223"/>
  <c r="S207"/>
  <c r="S191"/>
  <c r="S175"/>
  <c r="S159"/>
  <c r="S143"/>
  <c r="S127"/>
  <c r="S111"/>
  <c r="S95"/>
  <c r="S79"/>
  <c r="S67"/>
  <c r="U67" s="1"/>
  <c r="S59"/>
  <c r="U59" s="1"/>
  <c r="S51"/>
  <c r="U51" s="1"/>
  <c r="S43"/>
  <c r="U43" s="1"/>
  <c r="S35"/>
  <c r="U35" s="1"/>
  <c r="S27"/>
  <c r="U27" s="1"/>
  <c r="S19"/>
  <c r="U19" s="1"/>
  <c r="S11"/>
  <c r="U11" s="1"/>
  <c r="S3"/>
  <c r="U3" s="1"/>
  <c r="S214" i="2"/>
  <c r="S194"/>
  <c r="S174"/>
  <c r="S158"/>
  <c r="S142"/>
  <c r="S126"/>
  <c r="S114"/>
  <c r="S98"/>
  <c r="S82"/>
  <c r="S70"/>
  <c r="S54"/>
  <c r="S46"/>
  <c r="S30"/>
  <c r="S285"/>
  <c r="S253"/>
  <c r="S226"/>
  <c r="S10"/>
  <c r="S187"/>
  <c r="S139"/>
  <c r="T294"/>
  <c r="T286"/>
  <c r="T278"/>
  <c r="T270"/>
  <c r="T258"/>
  <c r="T254"/>
  <c r="T246"/>
  <c r="T238"/>
  <c r="T230"/>
  <c r="T222"/>
  <c r="T214"/>
  <c r="T206"/>
  <c r="T198"/>
  <c r="T190"/>
  <c r="T186"/>
  <c r="T178"/>
  <c r="T170"/>
  <c r="T158"/>
  <c r="T154"/>
  <c r="T146"/>
  <c r="T142"/>
  <c r="T134"/>
  <c r="T126"/>
  <c r="T118"/>
  <c r="T110"/>
  <c r="T102"/>
  <c r="T94"/>
  <c r="T82"/>
  <c r="T74"/>
  <c r="T66"/>
  <c r="T54"/>
  <c r="T46"/>
  <c r="T38"/>
  <c r="T30"/>
  <c r="T26"/>
  <c r="T18"/>
  <c r="T10"/>
  <c r="S298" i="5"/>
  <c r="S282"/>
  <c r="S258"/>
  <c r="S242"/>
  <c r="S218"/>
  <c r="S202"/>
  <c r="S186"/>
  <c r="S178"/>
  <c r="S82"/>
  <c r="S66"/>
  <c r="S50"/>
  <c r="S34"/>
  <c r="S18"/>
  <c r="S299" i="6"/>
  <c r="S267"/>
  <c r="S235"/>
  <c r="S203"/>
  <c r="S171"/>
  <c r="S139"/>
  <c r="S107"/>
  <c r="T288"/>
  <c r="T272"/>
  <c r="T256"/>
  <c r="T240"/>
  <c r="T224"/>
  <c r="T208"/>
  <c r="T192"/>
  <c r="T176"/>
  <c r="T160"/>
  <c r="T147"/>
  <c r="T131"/>
  <c r="T115"/>
  <c r="T99"/>
  <c r="T83"/>
  <c r="T67"/>
  <c r="T51"/>
  <c r="T35"/>
  <c r="T19"/>
  <c r="T3"/>
  <c r="S296" i="8"/>
  <c r="U296" s="1"/>
  <c r="S288"/>
  <c r="U288" s="1"/>
  <c r="S280"/>
  <c r="U280" s="1"/>
  <c r="S272"/>
  <c r="U272" s="1"/>
  <c r="S264"/>
  <c r="U264" s="1"/>
  <c r="S256"/>
  <c r="U256" s="1"/>
  <c r="S248"/>
  <c r="U248" s="1"/>
  <c r="S240"/>
  <c r="U240" s="1"/>
  <c r="S232"/>
  <c r="U232" s="1"/>
  <c r="S224"/>
  <c r="U224" s="1"/>
  <c r="S216"/>
  <c r="U216" s="1"/>
  <c r="S208"/>
  <c r="U208" s="1"/>
  <c r="S200"/>
  <c r="U200" s="1"/>
  <c r="S192"/>
  <c r="U192" s="1"/>
  <c r="S184"/>
  <c r="U184" s="1"/>
  <c r="S176"/>
  <c r="U176" s="1"/>
  <c r="S168"/>
  <c r="U168" s="1"/>
  <c r="S160"/>
  <c r="U160" s="1"/>
  <c r="S152"/>
  <c r="U152" s="1"/>
  <c r="S144"/>
  <c r="U144" s="1"/>
  <c r="S136"/>
  <c r="U136" s="1"/>
  <c r="S128"/>
  <c r="U128" s="1"/>
  <c r="S120"/>
  <c r="U120" s="1"/>
  <c r="S112"/>
  <c r="U112" s="1"/>
  <c r="S104"/>
  <c r="U104" s="1"/>
  <c r="S96"/>
  <c r="U96" s="1"/>
  <c r="S88"/>
  <c r="U88" s="1"/>
  <c r="S80"/>
  <c r="U80" s="1"/>
  <c r="S72"/>
  <c r="U72" s="1"/>
  <c r="S64"/>
  <c r="U64" s="1"/>
  <c r="S56"/>
  <c r="U56" s="1"/>
  <c r="S48"/>
  <c r="U48" s="1"/>
  <c r="S40"/>
  <c r="U40" s="1"/>
  <c r="S32"/>
  <c r="U32" s="1"/>
  <c r="S24"/>
  <c r="U24" s="1"/>
  <c r="S16"/>
  <c r="U16" s="1"/>
  <c r="S8"/>
  <c r="U8" s="1"/>
  <c r="S301"/>
  <c r="U301" s="1"/>
  <c r="S293"/>
  <c r="U293" s="1"/>
  <c r="S285"/>
  <c r="U285" s="1"/>
  <c r="S277"/>
  <c r="U277" s="1"/>
  <c r="S269"/>
  <c r="U269" s="1"/>
  <c r="S261"/>
  <c r="U261" s="1"/>
  <c r="S253"/>
  <c r="U253" s="1"/>
  <c r="S245"/>
  <c r="U245" s="1"/>
  <c r="S237"/>
  <c r="U237" s="1"/>
  <c r="S229"/>
  <c r="U229" s="1"/>
  <c r="S221"/>
  <c r="U221" s="1"/>
  <c r="S213"/>
  <c r="U213" s="1"/>
  <c r="S205"/>
  <c r="U205" s="1"/>
  <c r="S197"/>
  <c r="U197" s="1"/>
  <c r="S189"/>
  <c r="U189" s="1"/>
  <c r="S181"/>
  <c r="U181" s="1"/>
  <c r="S173"/>
  <c r="U173" s="1"/>
  <c r="S165"/>
  <c r="U165" s="1"/>
  <c r="S157"/>
  <c r="U157" s="1"/>
  <c r="S149"/>
  <c r="U149" s="1"/>
  <c r="S141"/>
  <c r="U141" s="1"/>
  <c r="S133"/>
  <c r="U133" s="1"/>
  <c r="S125"/>
  <c r="U125" s="1"/>
  <c r="S117"/>
  <c r="U117" s="1"/>
  <c r="S109"/>
  <c r="U109" s="1"/>
  <c r="S101"/>
  <c r="U101" s="1"/>
  <c r="S93"/>
  <c r="U93" s="1"/>
  <c r="S85"/>
  <c r="U85" s="1"/>
  <c r="S77"/>
  <c r="U77" s="1"/>
  <c r="S69"/>
  <c r="U69" s="1"/>
  <c r="S61"/>
  <c r="U61" s="1"/>
  <c r="S53"/>
  <c r="U53" s="1"/>
  <c r="S45"/>
  <c r="U45" s="1"/>
  <c r="S37"/>
  <c r="U37" s="1"/>
  <c r="S29"/>
  <c r="U29" s="1"/>
  <c r="S21"/>
  <c r="U21" s="1"/>
  <c r="S13"/>
  <c r="U13" s="1"/>
  <c r="S5"/>
  <c r="U5" s="1"/>
  <c r="T302"/>
  <c r="U302" s="1"/>
  <c r="T298"/>
  <c r="T294"/>
  <c r="U294" s="1"/>
  <c r="T290"/>
  <c r="T286"/>
  <c r="U286" s="1"/>
  <c r="T282"/>
  <c r="T278"/>
  <c r="U278" s="1"/>
  <c r="T274"/>
  <c r="T270"/>
  <c r="U270" s="1"/>
  <c r="T266"/>
  <c r="T262"/>
  <c r="U262" s="1"/>
  <c r="T258"/>
  <c r="T254"/>
  <c r="U254" s="1"/>
  <c r="T250"/>
  <c r="T246"/>
  <c r="U246" s="1"/>
  <c r="T242"/>
  <c r="T238"/>
  <c r="U238" s="1"/>
  <c r="T234"/>
  <c r="T230"/>
  <c r="U230" s="1"/>
  <c r="T226"/>
  <c r="T222"/>
  <c r="U222" s="1"/>
  <c r="T218"/>
  <c r="T214"/>
  <c r="U214" s="1"/>
  <c r="T210"/>
  <c r="T206"/>
  <c r="U206" s="1"/>
  <c r="T202"/>
  <c r="T198"/>
  <c r="U198" s="1"/>
  <c r="T194"/>
  <c r="T190"/>
  <c r="U190" s="1"/>
  <c r="T186"/>
  <c r="T182"/>
  <c r="U182" s="1"/>
  <c r="T178"/>
  <c r="T174"/>
  <c r="U174" s="1"/>
  <c r="T170"/>
  <c r="T166"/>
  <c r="U166" s="1"/>
  <c r="T162"/>
  <c r="T158"/>
  <c r="U158" s="1"/>
  <c r="T154"/>
  <c r="T150"/>
  <c r="U150" s="1"/>
  <c r="T146"/>
  <c r="T142"/>
  <c r="U142" s="1"/>
  <c r="T138"/>
  <c r="T134"/>
  <c r="U134" s="1"/>
  <c r="T130"/>
  <c r="T126"/>
  <c r="U126" s="1"/>
  <c r="T122"/>
  <c r="T118"/>
  <c r="U118" s="1"/>
  <c r="T114"/>
  <c r="T110"/>
  <c r="U110" s="1"/>
  <c r="T106"/>
  <c r="T102"/>
  <c r="U102" s="1"/>
  <c r="T98"/>
  <c r="T94"/>
  <c r="U94" s="1"/>
  <c r="T90"/>
  <c r="T86"/>
  <c r="U86" s="1"/>
  <c r="T82"/>
  <c r="T78"/>
  <c r="U78" s="1"/>
  <c r="T74"/>
  <c r="T70"/>
  <c r="U70" s="1"/>
  <c r="T66"/>
  <c r="T62"/>
  <c r="U62" s="1"/>
  <c r="T58"/>
  <c r="T54"/>
  <c r="U54" s="1"/>
  <c r="T50"/>
  <c r="T46"/>
  <c r="U46" s="1"/>
  <c r="T42"/>
  <c r="T38"/>
  <c r="U38" s="1"/>
  <c r="T34"/>
  <c r="T30"/>
  <c r="U30" s="1"/>
  <c r="T26"/>
  <c r="T22"/>
  <c r="U22" s="1"/>
  <c r="T18"/>
  <c r="T14"/>
  <c r="U14" s="1"/>
  <c r="T10"/>
  <c r="T6"/>
  <c r="U6" s="1"/>
  <c r="S299" i="9"/>
  <c r="S287"/>
  <c r="S267"/>
  <c r="S255"/>
  <c r="S235"/>
  <c r="S223"/>
  <c r="S203"/>
  <c r="S191"/>
  <c r="S171"/>
  <c r="S159"/>
  <c r="S139"/>
  <c r="S127"/>
  <c r="S120"/>
  <c r="U120" s="1"/>
  <c r="S107"/>
  <c r="S95"/>
  <c r="S75"/>
  <c r="S63"/>
  <c r="S43"/>
  <c r="U43" s="1"/>
  <c r="S31"/>
  <c r="S11"/>
  <c r="U11" s="1"/>
  <c r="S90"/>
  <c r="S58"/>
  <c r="S26"/>
  <c r="T302"/>
  <c r="T298"/>
  <c r="T294"/>
  <c r="T290"/>
  <c r="T286"/>
  <c r="T282"/>
  <c r="T278"/>
  <c r="T274"/>
  <c r="T270"/>
  <c r="T266"/>
  <c r="T262"/>
  <c r="T258"/>
  <c r="T254"/>
  <c r="T250"/>
  <c r="T246"/>
  <c r="T242"/>
  <c r="T238"/>
  <c r="T234"/>
  <c r="T230"/>
  <c r="T226"/>
  <c r="T222"/>
  <c r="T218"/>
  <c r="T214"/>
  <c r="T210"/>
  <c r="T206"/>
  <c r="T202"/>
  <c r="T198"/>
  <c r="T194"/>
  <c r="T190"/>
  <c r="T186"/>
  <c r="T182"/>
  <c r="T178"/>
  <c r="T174"/>
  <c r="T170"/>
  <c r="T166"/>
  <c r="T162"/>
  <c r="T158"/>
  <c r="T154"/>
  <c r="T150"/>
  <c r="T146"/>
  <c r="T142"/>
  <c r="T138"/>
  <c r="T134"/>
  <c r="T130"/>
  <c r="T126"/>
  <c r="T122"/>
  <c r="T118"/>
  <c r="T114"/>
  <c r="T110"/>
  <c r="T106"/>
  <c r="T102"/>
  <c r="T98"/>
  <c r="T94"/>
  <c r="T90"/>
  <c r="T86"/>
  <c r="T82"/>
  <c r="T78"/>
  <c r="T74"/>
  <c r="T70"/>
  <c r="T66"/>
  <c r="T62"/>
  <c r="T58"/>
  <c r="T54"/>
  <c r="T50"/>
  <c r="T26"/>
  <c r="T22"/>
  <c r="T18"/>
  <c r="S296" i="10"/>
  <c r="U296" s="1"/>
  <c r="S280"/>
  <c r="U280" s="1"/>
  <c r="S264"/>
  <c r="U264" s="1"/>
  <c r="S248"/>
  <c r="U248" s="1"/>
  <c r="S232"/>
  <c r="U232" s="1"/>
  <c r="S216"/>
  <c r="U216" s="1"/>
  <c r="S200"/>
  <c r="U200" s="1"/>
  <c r="S188"/>
  <c r="U188" s="1"/>
  <c r="S180"/>
  <c r="U180" s="1"/>
  <c r="S172"/>
  <c r="U172" s="1"/>
  <c r="S164"/>
  <c r="U164" s="1"/>
  <c r="S156"/>
  <c r="U156" s="1"/>
  <c r="S148"/>
  <c r="U148" s="1"/>
  <c r="S140"/>
  <c r="U140" s="1"/>
  <c r="S132"/>
  <c r="U132" s="1"/>
  <c r="S124"/>
  <c r="U124" s="1"/>
  <c r="S116"/>
  <c r="U116" s="1"/>
  <c r="S108"/>
  <c r="U108" s="1"/>
  <c r="S100"/>
  <c r="U100" s="1"/>
  <c r="S92"/>
  <c r="U92" s="1"/>
  <c r="S84"/>
  <c r="U84" s="1"/>
  <c r="S76"/>
  <c r="U76" s="1"/>
  <c r="S68"/>
  <c r="U68" s="1"/>
  <c r="S60"/>
  <c r="U60" s="1"/>
  <c r="S52"/>
  <c r="U52" s="1"/>
  <c r="S44"/>
  <c r="U44" s="1"/>
  <c r="S36"/>
  <c r="U36" s="1"/>
  <c r="S28"/>
  <c r="U28" s="1"/>
  <c r="S20"/>
  <c r="U20" s="1"/>
  <c r="S12"/>
  <c r="U12" s="1"/>
  <c r="S4"/>
  <c r="U4" s="1"/>
  <c r="S292" i="6"/>
  <c r="S276"/>
  <c r="S260"/>
  <c r="S244"/>
  <c r="S228"/>
  <c r="S219" i="9"/>
  <c r="S213"/>
  <c r="S207"/>
  <c r="S200"/>
  <c r="S187"/>
  <c r="S181"/>
  <c r="S175"/>
  <c r="S168"/>
  <c r="S155"/>
  <c r="S149"/>
  <c r="S143"/>
  <c r="S136"/>
  <c r="S129"/>
  <c r="U129" s="1"/>
  <c r="S123"/>
  <c r="S117"/>
  <c r="U117" s="1"/>
  <c r="S111"/>
  <c r="S104"/>
  <c r="S91"/>
  <c r="S85"/>
  <c r="U85" s="1"/>
  <c r="S79"/>
  <c r="S72"/>
  <c r="S59"/>
  <c r="S53"/>
  <c r="U53" s="1"/>
  <c r="S47"/>
  <c r="U47" s="1"/>
  <c r="S40"/>
  <c r="S27"/>
  <c r="S21"/>
  <c r="U21" s="1"/>
  <c r="S15"/>
  <c r="U15" s="1"/>
  <c r="S8"/>
  <c r="S298"/>
  <c r="S266"/>
  <c r="U266" s="1"/>
  <c r="S234"/>
  <c r="S202"/>
  <c r="U202" s="1"/>
  <c r="S170"/>
  <c r="S138"/>
  <c r="U138" s="1"/>
  <c r="S106"/>
  <c r="S74"/>
  <c r="U74" s="1"/>
  <c r="S42"/>
  <c r="U42" s="1"/>
  <c r="S10"/>
  <c r="U10" s="1"/>
  <c r="T296"/>
  <c r="T292"/>
  <c r="T288"/>
  <c r="T284"/>
  <c r="T264"/>
  <c r="T260"/>
  <c r="T256"/>
  <c r="T252"/>
  <c r="T232"/>
  <c r="T228"/>
  <c r="T224"/>
  <c r="T220"/>
  <c r="T200"/>
  <c r="T196"/>
  <c r="T192"/>
  <c r="T188"/>
  <c r="T168"/>
  <c r="T164"/>
  <c r="T160"/>
  <c r="T156"/>
  <c r="T136"/>
  <c r="T132"/>
  <c r="T128"/>
  <c r="T124"/>
  <c r="T104"/>
  <c r="T100"/>
  <c r="T96"/>
  <c r="T92"/>
  <c r="T72"/>
  <c r="T68"/>
  <c r="T64"/>
  <c r="T60"/>
  <c r="T40"/>
  <c r="T36"/>
  <c r="T32"/>
  <c r="T28"/>
  <c r="T8"/>
  <c r="T4"/>
  <c r="S304" i="10"/>
  <c r="U304" s="1"/>
  <c r="S288"/>
  <c r="U288" s="1"/>
  <c r="S272"/>
  <c r="U272" s="1"/>
  <c r="S256"/>
  <c r="U256" s="1"/>
  <c r="S240"/>
  <c r="U240" s="1"/>
  <c r="S224"/>
  <c r="U224" s="1"/>
  <c r="S208"/>
  <c r="U208" s="1"/>
  <c r="S192"/>
  <c r="U192" s="1"/>
  <c r="S184"/>
  <c r="U184" s="1"/>
  <c r="S176"/>
  <c r="U176" s="1"/>
  <c r="S168"/>
  <c r="U168" s="1"/>
  <c r="S160"/>
  <c r="U160" s="1"/>
  <c r="S152"/>
  <c r="U152" s="1"/>
  <c r="S144"/>
  <c r="U144" s="1"/>
  <c r="S136"/>
  <c r="U136" s="1"/>
  <c r="S128"/>
  <c r="U128" s="1"/>
  <c r="S120"/>
  <c r="U120" s="1"/>
  <c r="S112"/>
  <c r="U112" s="1"/>
  <c r="S104"/>
  <c r="U104" s="1"/>
  <c r="S96"/>
  <c r="U96" s="1"/>
  <c r="S88"/>
  <c r="U88" s="1"/>
  <c r="S80"/>
  <c r="U80" s="1"/>
  <c r="S72"/>
  <c r="U72" s="1"/>
  <c r="S64"/>
  <c r="U64" s="1"/>
  <c r="S56"/>
  <c r="U56" s="1"/>
  <c r="S48"/>
  <c r="U48" s="1"/>
  <c r="S40"/>
  <c r="U40" s="1"/>
  <c r="S32"/>
  <c r="U32" s="1"/>
  <c r="S24"/>
  <c r="U24" s="1"/>
  <c r="S16"/>
  <c r="U16" s="1"/>
  <c r="S8"/>
  <c r="U8" s="1"/>
  <c r="T303"/>
  <c r="T295"/>
  <c r="T287"/>
  <c r="T279"/>
  <c r="T271"/>
  <c r="T263"/>
  <c r="T255"/>
  <c r="T247"/>
  <c r="T239"/>
  <c r="T231"/>
  <c r="T223"/>
  <c r="T215"/>
  <c r="T207"/>
  <c r="T199"/>
  <c r="T191"/>
  <c r="T183"/>
  <c r="T175"/>
  <c r="T167"/>
  <c r="T159"/>
  <c r="T151"/>
  <c r="T143"/>
  <c r="T135"/>
  <c r="T127"/>
  <c r="T119"/>
  <c r="T111"/>
  <c r="T103"/>
  <c r="T95"/>
  <c r="T87"/>
  <c r="T79"/>
  <c r="T71"/>
  <c r="T63"/>
  <c r="T55"/>
  <c r="T47"/>
  <c r="T39"/>
  <c r="T31"/>
  <c r="T23"/>
  <c r="T15"/>
  <c r="T7"/>
  <c r="S222" i="6"/>
  <c r="S214"/>
  <c r="S206"/>
  <c r="S198"/>
  <c r="S190"/>
  <c r="S182"/>
  <c r="S174"/>
  <c r="S166"/>
  <c r="S158"/>
  <c r="S150"/>
  <c r="S142"/>
  <c r="S134"/>
  <c r="S126"/>
  <c r="S118"/>
  <c r="S110"/>
  <c r="S102"/>
  <c r="S94"/>
  <c r="S86"/>
  <c r="S78"/>
  <c r="S70"/>
  <c r="S62"/>
  <c r="S54"/>
  <c r="S46"/>
  <c r="S38"/>
  <c r="S30"/>
  <c r="S22"/>
  <c r="S14"/>
  <c r="S6"/>
  <c r="S303" i="10"/>
  <c r="U303" s="1"/>
  <c r="S287"/>
  <c r="S271"/>
  <c r="U271" s="1"/>
  <c r="S255"/>
  <c r="S235"/>
  <c r="U235" s="1"/>
  <c r="S219"/>
  <c r="U219" s="1"/>
  <c r="S203"/>
  <c r="U203" s="1"/>
  <c r="S187"/>
  <c r="U187" s="1"/>
  <c r="S171"/>
  <c r="U171" s="1"/>
  <c r="S155"/>
  <c r="U155" s="1"/>
  <c r="S139"/>
  <c r="U139" s="1"/>
  <c r="S123"/>
  <c r="U123" s="1"/>
  <c r="S107"/>
  <c r="U107" s="1"/>
  <c r="S91"/>
  <c r="U91" s="1"/>
  <c r="S75"/>
  <c r="U75" s="1"/>
  <c r="S65"/>
  <c r="S57"/>
  <c r="S49"/>
  <c r="S41"/>
  <c r="S33"/>
  <c r="S25"/>
  <c r="S17"/>
  <c r="S9"/>
  <c r="S298" i="6"/>
  <c r="S294"/>
  <c r="S290"/>
  <c r="S286"/>
  <c r="S282"/>
  <c r="S278"/>
  <c r="S274"/>
  <c r="S270"/>
  <c r="S266"/>
  <c r="S262"/>
  <c r="S258"/>
  <c r="S254"/>
  <c r="S250"/>
  <c r="S246"/>
  <c r="S242"/>
  <c r="S238"/>
  <c r="S234"/>
  <c r="S230"/>
  <c r="S226"/>
  <c r="S299" i="5"/>
  <c r="S295"/>
  <c r="S291"/>
  <c r="S287"/>
  <c r="S283"/>
  <c r="S279"/>
  <c r="S275"/>
  <c r="S271"/>
  <c r="S267"/>
  <c r="S263"/>
  <c r="S259"/>
  <c r="S255"/>
  <c r="S251"/>
  <c r="S247"/>
  <c r="S243"/>
  <c r="S239"/>
  <c r="S235"/>
  <c r="S231"/>
  <c r="S227"/>
  <c r="S223"/>
  <c r="S219"/>
  <c r="S215"/>
  <c r="S211"/>
  <c r="S207"/>
  <c r="S203"/>
  <c r="S199"/>
  <c r="S195"/>
  <c r="S191"/>
  <c r="S187"/>
  <c r="S183"/>
  <c r="S179"/>
  <c r="S175"/>
  <c r="S171"/>
  <c r="S167"/>
  <c r="S163"/>
  <c r="S159"/>
  <c r="S155"/>
  <c r="S151"/>
  <c r="S147"/>
  <c r="S143"/>
  <c r="S139"/>
  <c r="S135"/>
  <c r="S131"/>
  <c r="S127"/>
  <c r="S123"/>
  <c r="S119"/>
  <c r="S115"/>
  <c r="S111"/>
  <c r="S107"/>
  <c r="S103"/>
  <c r="S99"/>
  <c r="S95"/>
  <c r="S91"/>
  <c r="S87"/>
  <c r="S83"/>
  <c r="S79"/>
  <c r="S75"/>
  <c r="S71"/>
  <c r="S67"/>
  <c r="S63"/>
  <c r="S59"/>
  <c r="S55"/>
  <c r="S51"/>
  <c r="S47"/>
  <c r="S43"/>
  <c r="S39"/>
  <c r="S35"/>
  <c r="S31"/>
  <c r="S27"/>
  <c r="S23"/>
  <c r="S19"/>
  <c r="S15"/>
  <c r="S11"/>
  <c r="S7"/>
  <c r="S3"/>
  <c r="T309" i="10"/>
  <c r="T305"/>
  <c r="T301"/>
  <c r="T297"/>
  <c r="T293"/>
  <c r="T289"/>
  <c r="T285"/>
  <c r="T281"/>
  <c r="T277"/>
  <c r="T273"/>
  <c r="T269"/>
  <c r="T265"/>
  <c r="T261"/>
  <c r="T257"/>
  <c r="T253"/>
  <c r="T249"/>
  <c r="T245"/>
  <c r="T241"/>
  <c r="T237"/>
  <c r="T233"/>
  <c r="T229"/>
  <c r="T225"/>
  <c r="T221"/>
  <c r="T217"/>
  <c r="T213"/>
  <c r="T209"/>
  <c r="T205"/>
  <c r="T201"/>
  <c r="T197"/>
  <c r="T193"/>
  <c r="T189"/>
  <c r="T185"/>
  <c r="T181"/>
  <c r="T177"/>
  <c r="T173"/>
  <c r="T169"/>
  <c r="T165"/>
  <c r="T161"/>
  <c r="T157"/>
  <c r="T153"/>
  <c r="T149"/>
  <c r="T145"/>
  <c r="T141"/>
  <c r="T137"/>
  <c r="T133"/>
  <c r="T129"/>
  <c r="T125"/>
  <c r="T121"/>
  <c r="T117"/>
  <c r="T113"/>
  <c r="T109"/>
  <c r="T105"/>
  <c r="T101"/>
  <c r="T97"/>
  <c r="T93"/>
  <c r="T89"/>
  <c r="T85"/>
  <c r="T81"/>
  <c r="T77"/>
  <c r="T73"/>
  <c r="T69"/>
  <c r="T65"/>
  <c r="T61"/>
  <c r="T57"/>
  <c r="T53"/>
  <c r="T49"/>
  <c r="T45"/>
  <c r="T41"/>
  <c r="T37"/>
  <c r="T33"/>
  <c r="T29"/>
  <c r="T25"/>
  <c r="T21"/>
  <c r="T17"/>
  <c r="T13"/>
  <c r="T9"/>
  <c r="T5"/>
  <c r="S218" i="6"/>
  <c r="S210"/>
  <c r="S202"/>
  <c r="S194"/>
  <c r="S186"/>
  <c r="S178"/>
  <c r="S170"/>
  <c r="S162"/>
  <c r="S154"/>
  <c r="S146"/>
  <c r="S138"/>
  <c r="S130"/>
  <c r="S122"/>
  <c r="S114"/>
  <c r="S106"/>
  <c r="S98"/>
  <c r="S90"/>
  <c r="S82"/>
  <c r="S74"/>
  <c r="S66"/>
  <c r="S58"/>
  <c r="S50"/>
  <c r="S42"/>
  <c r="S34"/>
  <c r="S26"/>
  <c r="S18"/>
  <c r="S10"/>
  <c r="S2" i="10"/>
  <c r="S295"/>
  <c r="U295" s="1"/>
  <c r="S279"/>
  <c r="U279" s="1"/>
  <c r="S263"/>
  <c r="U263" s="1"/>
  <c r="S247"/>
  <c r="U247" s="1"/>
  <c r="S227"/>
  <c r="U227" s="1"/>
  <c r="S211"/>
  <c r="U211" s="1"/>
  <c r="S195"/>
  <c r="U195" s="1"/>
  <c r="S179"/>
  <c r="U179" s="1"/>
  <c r="S163"/>
  <c r="U163" s="1"/>
  <c r="S147"/>
  <c r="U147" s="1"/>
  <c r="S131"/>
  <c r="U131" s="1"/>
  <c r="S115"/>
  <c r="U115" s="1"/>
  <c r="S99"/>
  <c r="U99" s="1"/>
  <c r="S83"/>
  <c r="U83" s="1"/>
  <c r="S69"/>
  <c r="U69" s="1"/>
  <c r="S61"/>
  <c r="U61" s="1"/>
  <c r="S53"/>
  <c r="U53" s="1"/>
  <c r="S45"/>
  <c r="U45" s="1"/>
  <c r="S37"/>
  <c r="U37" s="1"/>
  <c r="S29"/>
  <c r="U29" s="1"/>
  <c r="S21"/>
  <c r="U21" s="1"/>
  <c r="S13"/>
  <c r="U13" s="1"/>
  <c r="S5"/>
  <c r="U5" s="1"/>
  <c r="S297" i="5"/>
  <c r="S293"/>
  <c r="S289"/>
  <c r="S285"/>
  <c r="S281"/>
  <c r="S277"/>
  <c r="S273"/>
  <c r="S269"/>
  <c r="S265"/>
  <c r="S261"/>
  <c r="S257"/>
  <c r="S253"/>
  <c r="S249"/>
  <c r="S245"/>
  <c r="S241"/>
  <c r="S237"/>
  <c r="S233"/>
  <c r="S229"/>
  <c r="S225"/>
  <c r="S221"/>
  <c r="S217"/>
  <c r="S213"/>
  <c r="S209"/>
  <c r="S205"/>
  <c r="S201"/>
  <c r="S197"/>
  <c r="S193"/>
  <c r="S189"/>
  <c r="S185"/>
  <c r="S181"/>
  <c r="S177"/>
  <c r="S173"/>
  <c r="S169"/>
  <c r="S165"/>
  <c r="S161"/>
  <c r="S157"/>
  <c r="S153"/>
  <c r="S149"/>
  <c r="S145"/>
  <c r="S141"/>
  <c r="S137"/>
  <c r="S133"/>
  <c r="S129"/>
  <c r="S125"/>
  <c r="S121"/>
  <c r="S117"/>
  <c r="S113"/>
  <c r="S109"/>
  <c r="S105"/>
  <c r="S101"/>
  <c r="S97"/>
  <c r="S93"/>
  <c r="S89"/>
  <c r="S85"/>
  <c r="S81"/>
  <c r="S77"/>
  <c r="S73"/>
  <c r="S69"/>
  <c r="S65"/>
  <c r="S61"/>
  <c r="S57"/>
  <c r="S53"/>
  <c r="S49"/>
  <c r="S45"/>
  <c r="S41"/>
  <c r="S37"/>
  <c r="S301" i="9"/>
  <c r="S295"/>
  <c r="S288"/>
  <c r="U288" s="1"/>
  <c r="S275"/>
  <c r="S269"/>
  <c r="S263"/>
  <c r="S256"/>
  <c r="U256" s="1"/>
  <c r="S243"/>
  <c r="S237"/>
  <c r="S231"/>
  <c r="S224"/>
  <c r="U224" s="1"/>
  <c r="S211"/>
  <c r="S205"/>
  <c r="U205" s="1"/>
  <c r="S199"/>
  <c r="S192"/>
  <c r="U192" s="1"/>
  <c r="S179"/>
  <c r="S173"/>
  <c r="U173" s="1"/>
  <c r="S167"/>
  <c r="S160"/>
  <c r="U160" s="1"/>
  <c r="S147"/>
  <c r="S141"/>
  <c r="U141" s="1"/>
  <c r="S135"/>
  <c r="S128"/>
  <c r="U128" s="1"/>
  <c r="S121"/>
  <c r="U121" s="1"/>
  <c r="S115"/>
  <c r="S109"/>
  <c r="U109" s="1"/>
  <c r="S103"/>
  <c r="S96"/>
  <c r="U96" s="1"/>
  <c r="S89"/>
  <c r="U89" s="1"/>
  <c r="S83"/>
  <c r="S71"/>
  <c r="S64"/>
  <c r="U64" s="1"/>
  <c r="S57"/>
  <c r="U57" s="1"/>
  <c r="S51"/>
  <c r="S39"/>
  <c r="S32"/>
  <c r="U32" s="1"/>
  <c r="S25"/>
  <c r="U25" s="1"/>
  <c r="S19"/>
  <c r="S7"/>
  <c r="S290"/>
  <c r="U290" s="1"/>
  <c r="S258"/>
  <c r="S226"/>
  <c r="U226" s="1"/>
  <c r="S194"/>
  <c r="S162"/>
  <c r="U162" s="1"/>
  <c r="S130"/>
  <c r="S98"/>
  <c r="U98" s="1"/>
  <c r="S66"/>
  <c r="S34"/>
  <c r="U34" s="1"/>
  <c r="T2"/>
  <c r="T299"/>
  <c r="T295"/>
  <c r="T291"/>
  <c r="U291" s="1"/>
  <c r="T287"/>
  <c r="T283"/>
  <c r="T279"/>
  <c r="U279" s="1"/>
  <c r="T275"/>
  <c r="T271"/>
  <c r="T267"/>
  <c r="T263"/>
  <c r="T259"/>
  <c r="U259" s="1"/>
  <c r="T255"/>
  <c r="T251"/>
  <c r="T247"/>
  <c r="U247" s="1"/>
  <c r="T243"/>
  <c r="T239"/>
  <c r="T235"/>
  <c r="T231"/>
  <c r="T227"/>
  <c r="U227" s="1"/>
  <c r="T223"/>
  <c r="T219"/>
  <c r="T215"/>
  <c r="U215" s="1"/>
  <c r="T211"/>
  <c r="T207"/>
  <c r="T203"/>
  <c r="T199"/>
  <c r="T195"/>
  <c r="U195" s="1"/>
  <c r="T191"/>
  <c r="T187"/>
  <c r="T183"/>
  <c r="U183" s="1"/>
  <c r="T179"/>
  <c r="T175"/>
  <c r="T171"/>
  <c r="T167"/>
  <c r="T163"/>
  <c r="U163" s="1"/>
  <c r="T159"/>
  <c r="T155"/>
  <c r="T151"/>
  <c r="U151" s="1"/>
  <c r="T147"/>
  <c r="T143"/>
  <c r="T139"/>
  <c r="T135"/>
  <c r="T131"/>
  <c r="U131" s="1"/>
  <c r="T127"/>
  <c r="T123"/>
  <c r="T119"/>
  <c r="U119" s="1"/>
  <c r="T115"/>
  <c r="T111"/>
  <c r="T107"/>
  <c r="T103"/>
  <c r="T99"/>
  <c r="U99" s="1"/>
  <c r="T95"/>
  <c r="T91"/>
  <c r="T87"/>
  <c r="U87" s="1"/>
  <c r="T83"/>
  <c r="T79"/>
  <c r="T75"/>
  <c r="T71"/>
  <c r="T67"/>
  <c r="U67" s="1"/>
  <c r="T63"/>
  <c r="T59"/>
  <c r="T55"/>
  <c r="U55" s="1"/>
  <c r="T51"/>
  <c r="T31"/>
  <c r="T27"/>
  <c r="T23"/>
  <c r="U23" s="1"/>
  <c r="T19"/>
  <c r="S300" i="10"/>
  <c r="U300" s="1"/>
  <c r="S284"/>
  <c r="U284" s="1"/>
  <c r="S268"/>
  <c r="U268" s="1"/>
  <c r="S252"/>
  <c r="U252" s="1"/>
  <c r="S236"/>
  <c r="U236" s="1"/>
  <c r="S220"/>
  <c r="U220" s="1"/>
  <c r="S204"/>
  <c r="U204" s="1"/>
  <c r="T310"/>
  <c r="T306"/>
  <c r="T302"/>
  <c r="T298"/>
  <c r="T294"/>
  <c r="T290"/>
  <c r="T286"/>
  <c r="T282"/>
  <c r="T278"/>
  <c r="T274"/>
  <c r="T270"/>
  <c r="T266"/>
  <c r="T262"/>
  <c r="T258"/>
  <c r="T254"/>
  <c r="T250"/>
  <c r="T246"/>
  <c r="T242"/>
  <c r="T238"/>
  <c r="T234"/>
  <c r="T230"/>
  <c r="T226"/>
  <c r="T222"/>
  <c r="T218"/>
  <c r="T214"/>
  <c r="T210"/>
  <c r="T206"/>
  <c r="T202"/>
  <c r="T198"/>
  <c r="T194"/>
  <c r="T190"/>
  <c r="T186"/>
  <c r="T182"/>
  <c r="T178"/>
  <c r="T174"/>
  <c r="T170"/>
  <c r="T166"/>
  <c r="T162"/>
  <c r="T158"/>
  <c r="T154"/>
  <c r="T150"/>
  <c r="T146"/>
  <c r="T142"/>
  <c r="T138"/>
  <c r="T134"/>
  <c r="T130"/>
  <c r="T126"/>
  <c r="T122"/>
  <c r="T118"/>
  <c r="T114"/>
  <c r="T110"/>
  <c r="T106"/>
  <c r="T102"/>
  <c r="T98"/>
  <c r="T94"/>
  <c r="T90"/>
  <c r="T86"/>
  <c r="T82"/>
  <c r="T78"/>
  <c r="T74"/>
  <c r="T70"/>
  <c r="T66"/>
  <c r="T62"/>
  <c r="T58"/>
  <c r="T54"/>
  <c r="T50"/>
  <c r="T46"/>
  <c r="T42"/>
  <c r="T38"/>
  <c r="T34"/>
  <c r="T30"/>
  <c r="T26"/>
  <c r="T22"/>
  <c r="T18"/>
  <c r="T14"/>
  <c r="T10"/>
  <c r="T6"/>
  <c r="S299"/>
  <c r="U299" s="1"/>
  <c r="S283"/>
  <c r="U283" s="1"/>
  <c r="S267"/>
  <c r="U267" s="1"/>
  <c r="S251"/>
  <c r="U251" s="1"/>
  <c r="S231"/>
  <c r="U231" s="1"/>
  <c r="S215"/>
  <c r="U215" s="1"/>
  <c r="S199"/>
  <c r="U199" s="1"/>
  <c r="S183"/>
  <c r="U183" s="1"/>
  <c r="S167"/>
  <c r="U167" s="1"/>
  <c r="S151"/>
  <c r="U151" s="1"/>
  <c r="S135"/>
  <c r="U135" s="1"/>
  <c r="S119"/>
  <c r="U119" s="1"/>
  <c r="S103"/>
  <c r="U103" s="1"/>
  <c r="S87"/>
  <c r="U87" s="1"/>
  <c r="S71"/>
  <c r="U71" s="1"/>
  <c r="S63"/>
  <c r="U63" s="1"/>
  <c r="S55"/>
  <c r="U55" s="1"/>
  <c r="S47"/>
  <c r="U47" s="1"/>
  <c r="S39"/>
  <c r="U39" s="1"/>
  <c r="S31"/>
  <c r="U31" s="1"/>
  <c r="S23"/>
  <c r="U23" s="1"/>
  <c r="S15"/>
  <c r="U15" s="1"/>
  <c r="S7"/>
  <c r="U7" s="1"/>
  <c r="S2" i="9"/>
  <c r="S33" i="5"/>
  <c r="S29"/>
  <c r="S25"/>
  <c r="S21"/>
  <c r="S17"/>
  <c r="S13"/>
  <c r="S9"/>
  <c r="S5"/>
  <c r="T2" i="8"/>
  <c r="S300" i="9"/>
  <c r="U300" s="1"/>
  <c r="S292"/>
  <c r="S284"/>
  <c r="U284" s="1"/>
  <c r="S276"/>
  <c r="U276" s="1"/>
  <c r="S268"/>
  <c r="U268" s="1"/>
  <c r="S260"/>
  <c r="S252"/>
  <c r="U252" s="1"/>
  <c r="S244"/>
  <c r="U244" s="1"/>
  <c r="S236"/>
  <c r="U236" s="1"/>
  <c r="S228"/>
  <c r="S220"/>
  <c r="U220" s="1"/>
  <c r="S212"/>
  <c r="U212" s="1"/>
  <c r="S204"/>
  <c r="U204" s="1"/>
  <c r="S196"/>
  <c r="S188"/>
  <c r="U188" s="1"/>
  <c r="S180"/>
  <c r="U180" s="1"/>
  <c r="S172"/>
  <c r="U172" s="1"/>
  <c r="S164"/>
  <c r="S156"/>
  <c r="U156" s="1"/>
  <c r="S148"/>
  <c r="U148" s="1"/>
  <c r="S140"/>
  <c r="U140" s="1"/>
  <c r="S132"/>
  <c r="S124"/>
  <c r="U124" s="1"/>
  <c r="S116"/>
  <c r="U116" s="1"/>
  <c r="S108"/>
  <c r="U108" s="1"/>
  <c r="S100"/>
  <c r="S92"/>
  <c r="U92" s="1"/>
  <c r="S84"/>
  <c r="U84" s="1"/>
  <c r="S76"/>
  <c r="U76" s="1"/>
  <c r="S68"/>
  <c r="S60"/>
  <c r="U60" s="1"/>
  <c r="S52"/>
  <c r="U52" s="1"/>
  <c r="S44"/>
  <c r="U44" s="1"/>
  <c r="S36"/>
  <c r="S28"/>
  <c r="U28" s="1"/>
  <c r="S20"/>
  <c r="U20" s="1"/>
  <c r="S12"/>
  <c r="U12" s="1"/>
  <c r="S4"/>
  <c r="S302"/>
  <c r="U302" s="1"/>
  <c r="S294"/>
  <c r="U294" s="1"/>
  <c r="S286"/>
  <c r="U286" s="1"/>
  <c r="S278"/>
  <c r="U278" s="1"/>
  <c r="S270"/>
  <c r="U270" s="1"/>
  <c r="S262"/>
  <c r="U262" s="1"/>
  <c r="S254"/>
  <c r="U254" s="1"/>
  <c r="S246"/>
  <c r="U246" s="1"/>
  <c r="S238"/>
  <c r="U238" s="1"/>
  <c r="S230"/>
  <c r="U230" s="1"/>
  <c r="S222"/>
  <c r="U222" s="1"/>
  <c r="S214"/>
  <c r="U214" s="1"/>
  <c r="S206"/>
  <c r="U206" s="1"/>
  <c r="S198"/>
  <c r="U198" s="1"/>
  <c r="S190"/>
  <c r="U190" s="1"/>
  <c r="S182"/>
  <c r="U182" s="1"/>
  <c r="S174"/>
  <c r="U174" s="1"/>
  <c r="S166"/>
  <c r="U166" s="1"/>
  <c r="S158"/>
  <c r="U158" s="1"/>
  <c r="S150"/>
  <c r="U150" s="1"/>
  <c r="S142"/>
  <c r="U142" s="1"/>
  <c r="S134"/>
  <c r="U134" s="1"/>
  <c r="S126"/>
  <c r="U126" s="1"/>
  <c r="S118"/>
  <c r="U118" s="1"/>
  <c r="S110"/>
  <c r="U110" s="1"/>
  <c r="S102"/>
  <c r="U102" s="1"/>
  <c r="S94"/>
  <c r="U94" s="1"/>
  <c r="S86"/>
  <c r="U86" s="1"/>
  <c r="S78"/>
  <c r="U78" s="1"/>
  <c r="S70"/>
  <c r="U70" s="1"/>
  <c r="S62"/>
  <c r="U62" s="1"/>
  <c r="S54"/>
  <c r="U54" s="1"/>
  <c r="S46"/>
  <c r="U46" s="1"/>
  <c r="S38"/>
  <c r="U38" s="1"/>
  <c r="S30"/>
  <c r="U30" s="1"/>
  <c r="S22"/>
  <c r="S14"/>
  <c r="U14" s="1"/>
  <c r="S6"/>
  <c r="U6" s="1"/>
  <c r="S310" i="10"/>
  <c r="U310" s="1"/>
  <c r="S306"/>
  <c r="U306" s="1"/>
  <c r="S302"/>
  <c r="U302" s="1"/>
  <c r="S298"/>
  <c r="U298" s="1"/>
  <c r="S294"/>
  <c r="U294" s="1"/>
  <c r="S290"/>
  <c r="U290" s="1"/>
  <c r="S286"/>
  <c r="U286" s="1"/>
  <c r="S282"/>
  <c r="U282" s="1"/>
  <c r="S278"/>
  <c r="U278" s="1"/>
  <c r="S274"/>
  <c r="U274" s="1"/>
  <c r="S270"/>
  <c r="U270" s="1"/>
  <c r="S266"/>
  <c r="U266" s="1"/>
  <c r="S262"/>
  <c r="U262" s="1"/>
  <c r="S258"/>
  <c r="U258" s="1"/>
  <c r="S254"/>
  <c r="U254" s="1"/>
  <c r="S250"/>
  <c r="U250" s="1"/>
  <c r="S246"/>
  <c r="U246" s="1"/>
  <c r="S242"/>
  <c r="U242" s="1"/>
  <c r="S238"/>
  <c r="U238" s="1"/>
  <c r="S234"/>
  <c r="U234" s="1"/>
  <c r="S230"/>
  <c r="U230" s="1"/>
  <c r="S226"/>
  <c r="U226" s="1"/>
  <c r="S222"/>
  <c r="U222" s="1"/>
  <c r="S218"/>
  <c r="U218" s="1"/>
  <c r="S214"/>
  <c r="U214" s="1"/>
  <c r="S210"/>
  <c r="U210" s="1"/>
  <c r="S206"/>
  <c r="U206" s="1"/>
  <c r="S202"/>
  <c r="U202" s="1"/>
  <c r="S198"/>
  <c r="U198" s="1"/>
  <c r="S194"/>
  <c r="U194" s="1"/>
  <c r="S239"/>
  <c r="U239" s="1"/>
  <c r="T2"/>
  <c r="S309"/>
  <c r="U309" s="1"/>
  <c r="S305"/>
  <c r="S301"/>
  <c r="U301" s="1"/>
  <c r="S297"/>
  <c r="S293"/>
  <c r="U293" s="1"/>
  <c r="S289"/>
  <c r="S285"/>
  <c r="U285" s="1"/>
  <c r="S281"/>
  <c r="S277"/>
  <c r="U277" s="1"/>
  <c r="S273"/>
  <c r="S269"/>
  <c r="U269" s="1"/>
  <c r="S265"/>
  <c r="S261"/>
  <c r="U261" s="1"/>
  <c r="S257"/>
  <c r="S253"/>
  <c r="U253" s="1"/>
  <c r="S249"/>
  <c r="S245"/>
  <c r="U245" s="1"/>
  <c r="S241"/>
  <c r="S237"/>
  <c r="U237" s="1"/>
  <c r="S233"/>
  <c r="S229"/>
  <c r="U229" s="1"/>
  <c r="S225"/>
  <c r="S221"/>
  <c r="U221" s="1"/>
  <c r="S217"/>
  <c r="S213"/>
  <c r="U213" s="1"/>
  <c r="S209"/>
  <c r="S205"/>
  <c r="U205" s="1"/>
  <c r="S201"/>
  <c r="S197"/>
  <c r="U197" s="1"/>
  <c r="S193"/>
  <c r="S189"/>
  <c r="U189" s="1"/>
  <c r="S185"/>
  <c r="S181"/>
  <c r="U181" s="1"/>
  <c r="S177"/>
  <c r="S173"/>
  <c r="U173" s="1"/>
  <c r="S169"/>
  <c r="S165"/>
  <c r="U165" s="1"/>
  <c r="S161"/>
  <c r="S157"/>
  <c r="U157" s="1"/>
  <c r="S153"/>
  <c r="S149"/>
  <c r="U149" s="1"/>
  <c r="S145"/>
  <c r="S141"/>
  <c r="U141" s="1"/>
  <c r="S137"/>
  <c r="S133"/>
  <c r="U133" s="1"/>
  <c r="S129"/>
  <c r="S125"/>
  <c r="U125" s="1"/>
  <c r="S121"/>
  <c r="S117"/>
  <c r="U117" s="1"/>
  <c r="S113"/>
  <c r="S109"/>
  <c r="U109" s="1"/>
  <c r="S105"/>
  <c r="S101"/>
  <c r="U101" s="1"/>
  <c r="S97"/>
  <c r="S93"/>
  <c r="U93" s="1"/>
  <c r="S89"/>
  <c r="S85"/>
  <c r="U85" s="1"/>
  <c r="S81"/>
  <c r="S77"/>
  <c r="U77" s="1"/>
  <c r="S73"/>
  <c r="S17" i="2"/>
  <c r="S299"/>
  <c r="S295"/>
  <c r="S291"/>
  <c r="S287"/>
  <c r="S283"/>
  <c r="S279"/>
  <c r="S275"/>
  <c r="S271"/>
  <c r="S267"/>
  <c r="S263"/>
  <c r="S259"/>
  <c r="S255"/>
  <c r="S251"/>
  <c r="S247"/>
  <c r="S243"/>
  <c r="S239"/>
  <c r="S235"/>
  <c r="S231"/>
  <c r="S227"/>
  <c r="S223"/>
  <c r="S219"/>
  <c r="S215"/>
  <c r="S211"/>
  <c r="S207"/>
  <c r="S203"/>
  <c r="S199"/>
  <c r="S2"/>
  <c r="U9" i="10" l="1"/>
  <c r="U25"/>
  <c r="U41"/>
  <c r="U57"/>
  <c r="U95"/>
  <c r="U127"/>
  <c r="U159"/>
  <c r="U191"/>
  <c r="U223"/>
  <c r="U6"/>
  <c r="U14"/>
  <c r="U22"/>
  <c r="U30"/>
  <c r="U38"/>
  <c r="U46"/>
  <c r="U54"/>
  <c r="U62"/>
  <c r="U70"/>
  <c r="U78"/>
  <c r="U86"/>
  <c r="U94"/>
  <c r="U102"/>
  <c r="U110"/>
  <c r="U118"/>
  <c r="U126"/>
  <c r="U134"/>
  <c r="U142"/>
  <c r="U150"/>
  <c r="U158"/>
  <c r="U166"/>
  <c r="U174"/>
  <c r="U182"/>
  <c r="U190"/>
  <c r="U73"/>
  <c r="U81"/>
  <c r="U89"/>
  <c r="U97"/>
  <c r="U105"/>
  <c r="U113"/>
  <c r="U121"/>
  <c r="U129"/>
  <c r="U137"/>
  <c r="U145"/>
  <c r="U153"/>
  <c r="U161"/>
  <c r="U169"/>
  <c r="U177"/>
  <c r="U185"/>
  <c r="U193"/>
  <c r="U201"/>
  <c r="U209"/>
  <c r="U217"/>
  <c r="U225"/>
  <c r="U233"/>
  <c r="U241"/>
  <c r="U249"/>
  <c r="U257"/>
  <c r="U265"/>
  <c r="U273"/>
  <c r="U281"/>
  <c r="U289"/>
  <c r="U297"/>
  <c r="U305"/>
  <c r="U17"/>
  <c r="U33"/>
  <c r="U49"/>
  <c r="U65"/>
  <c r="U255"/>
  <c r="U287"/>
  <c r="U79"/>
  <c r="U111"/>
  <c r="U143"/>
  <c r="U175"/>
  <c r="U207"/>
  <c r="U10"/>
  <c r="U18"/>
  <c r="U26"/>
  <c r="U34"/>
  <c r="U42"/>
  <c r="U50"/>
  <c r="U58"/>
  <c r="U66"/>
  <c r="U74"/>
  <c r="U82"/>
  <c r="U90"/>
  <c r="U98"/>
  <c r="U106"/>
  <c r="U114"/>
  <c r="U122"/>
  <c r="U130"/>
  <c r="U138"/>
  <c r="U146"/>
  <c r="U154"/>
  <c r="U162"/>
  <c r="U170"/>
  <c r="U178"/>
  <c r="U186"/>
  <c r="U2"/>
  <c r="U167" i="9"/>
  <c r="U199"/>
  <c r="U231"/>
  <c r="U263"/>
  <c r="U295"/>
  <c r="U8"/>
  <c r="U40"/>
  <c r="U72"/>
  <c r="U104"/>
  <c r="U22"/>
  <c r="U4"/>
  <c r="U36"/>
  <c r="U68"/>
  <c r="U100"/>
  <c r="U132"/>
  <c r="U164"/>
  <c r="U196"/>
  <c r="U228"/>
  <c r="U260"/>
  <c r="U292"/>
  <c r="U66"/>
  <c r="U130"/>
  <c r="U194"/>
  <c r="U258"/>
  <c r="U7"/>
  <c r="U39"/>
  <c r="U237"/>
  <c r="U269"/>
  <c r="U301"/>
  <c r="U170"/>
  <c r="U234"/>
  <c r="U298"/>
  <c r="U149"/>
  <c r="U181"/>
  <c r="U213"/>
  <c r="U19"/>
  <c r="U51"/>
  <c r="U83"/>
  <c r="U135"/>
  <c r="U147"/>
  <c r="U179"/>
  <c r="U211"/>
  <c r="U243"/>
  <c r="U275"/>
  <c r="U143"/>
  <c r="U155"/>
  <c r="U175"/>
  <c r="U187"/>
  <c r="U207"/>
  <c r="U219"/>
  <c r="U26"/>
  <c r="U90"/>
  <c r="U31"/>
  <c r="U63"/>
  <c r="U95"/>
  <c r="U139"/>
  <c r="U171"/>
  <c r="U203"/>
  <c r="U235"/>
  <c r="U267"/>
  <c r="U299"/>
  <c r="U232"/>
  <c r="U264"/>
  <c r="U296"/>
  <c r="U154"/>
  <c r="U218"/>
  <c r="U282"/>
  <c r="U50"/>
  <c r="U114"/>
  <c r="U178"/>
  <c r="U242"/>
  <c r="U71"/>
  <c r="U103"/>
  <c r="U115"/>
  <c r="U106"/>
  <c r="U27"/>
  <c r="U59"/>
  <c r="U79"/>
  <c r="U91"/>
  <c r="U111"/>
  <c r="U123"/>
  <c r="U136"/>
  <c r="U168"/>
  <c r="U200"/>
  <c r="U58"/>
  <c r="U75"/>
  <c r="U107"/>
  <c r="U127"/>
  <c r="U159"/>
  <c r="U191"/>
  <c r="U223"/>
  <c r="U255"/>
  <c r="U287"/>
  <c r="U239"/>
  <c r="U251"/>
  <c r="U271"/>
  <c r="U283"/>
  <c r="U122"/>
  <c r="U186"/>
  <c r="U250"/>
  <c r="U18"/>
  <c r="U82"/>
  <c r="U146"/>
  <c r="U210"/>
  <c r="U274"/>
  <c r="U2"/>
  <c r="U15" i="8"/>
  <c r="U31"/>
  <c r="U47"/>
  <c r="U63"/>
  <c r="U79"/>
  <c r="U95"/>
  <c r="U111"/>
  <c r="U127"/>
  <c r="U143"/>
  <c r="U159"/>
  <c r="U175"/>
  <c r="U191"/>
  <c r="U207"/>
  <c r="U223"/>
  <c r="U239"/>
  <c r="U255"/>
  <c r="U271"/>
  <c r="U287"/>
  <c r="U18"/>
  <c r="U34"/>
  <c r="U50"/>
  <c r="U66"/>
  <c r="U82"/>
  <c r="U98"/>
  <c r="U114"/>
  <c r="U130"/>
  <c r="U146"/>
  <c r="U162"/>
  <c r="U178"/>
  <c r="U194"/>
  <c r="U210"/>
  <c r="U226"/>
  <c r="U242"/>
  <c r="U258"/>
  <c r="U274"/>
  <c r="U290"/>
  <c r="U7"/>
  <c r="U23"/>
  <c r="U39"/>
  <c r="U55"/>
  <c r="U71"/>
  <c r="U87"/>
  <c r="U103"/>
  <c r="U119"/>
  <c r="U135"/>
  <c r="U151"/>
  <c r="U167"/>
  <c r="U183"/>
  <c r="U199"/>
  <c r="U215"/>
  <c r="U231"/>
  <c r="U247"/>
  <c r="U263"/>
  <c r="U279"/>
  <c r="U295"/>
  <c r="U10"/>
  <c r="U26"/>
  <c r="U42"/>
  <c r="U58"/>
  <c r="U74"/>
  <c r="U90"/>
  <c r="U106"/>
  <c r="U122"/>
  <c r="U138"/>
  <c r="U154"/>
  <c r="U170"/>
  <c r="U186"/>
  <c r="U202"/>
  <c r="U218"/>
  <c r="U234"/>
  <c r="U250"/>
  <c r="U266"/>
  <c r="U282"/>
  <c r="U298"/>
  <c r="U2"/>
</calcChain>
</file>

<file path=xl/sharedStrings.xml><?xml version="1.0" encoding="utf-8"?>
<sst xmlns="http://schemas.openxmlformats.org/spreadsheetml/2006/main" count="15148" uniqueCount="821">
  <si>
    <t>tableName</t>
  </si>
  <si>
    <t>indexName</t>
  </si>
  <si>
    <t>ifUnique</t>
  </si>
  <si>
    <t>indexType</t>
  </si>
  <si>
    <t>indexKeyCnt</t>
  </si>
  <si>
    <t>indexKeys</t>
  </si>
  <si>
    <t>srf_main.ADSBookList</t>
  </si>
  <si>
    <t>PK_ADSBookList</t>
  </si>
  <si>
    <t>unique</t>
  </si>
  <si>
    <t xml:space="preserve"> clustered </t>
  </si>
  <si>
    <t>BookId asc</t>
  </si>
  <si>
    <t>srf_main.AllegeTrade</t>
  </si>
  <si>
    <t>idx1_AllegeTrade</t>
  </si>
  <si>
    <t>nonunique</t>
  </si>
  <si>
    <t xml:space="preserve"> nonclustered </t>
  </si>
  <si>
    <t>TradeIdentifier asc,EventName asc,sentBy asc,isCorrection asc</t>
  </si>
  <si>
    <t>PK_AllegeTrade</t>
  </si>
  <si>
    <t>Id asc</t>
  </si>
  <si>
    <t>srf_main.AllegeTradeDetails</t>
  </si>
  <si>
    <t>idx1_AllegeTradeDetails</t>
  </si>
  <si>
    <t>Id asc,AllegeTradeId asc</t>
  </si>
  <si>
    <t>PK_AllegeTradeDetails</t>
  </si>
  <si>
    <t>srf_main.AllegeTradePayload</t>
  </si>
  <si>
    <t>idx1_AllegeTradePayload</t>
  </si>
  <si>
    <t>PayloadId asc,AllegeTradeId asc</t>
  </si>
  <si>
    <t>PK_AllegeTradePayload</t>
  </si>
  <si>
    <t>PayloadId asc</t>
  </si>
  <si>
    <t>srf_main.AlternateAllegeTrade</t>
  </si>
  <si>
    <t>idx1_AlternateAllegeTrade</t>
  </si>
  <si>
    <t>PK_AlternateAllegeTrade</t>
  </si>
  <si>
    <t>srf_main.AlternateTrade</t>
  </si>
  <si>
    <t>PK__Alternate__3028BB5A22D6A8CD</t>
  </si>
  <si>
    <t>ID asc</t>
  </si>
  <si>
    <t>AlternateTradeIndex</t>
  </si>
  <si>
    <t>AlternatePublisherTradeId asc,AlternatePublisherTradeVersion asc,AlternateTradeIdType asc</t>
  </si>
  <si>
    <t>AlternateTrade_TradeId</t>
  </si>
  <si>
    <t>TradeId asc</t>
  </si>
  <si>
    <t>srf_main.AlternateTradeRole</t>
  </si>
  <si>
    <t>idx1_AlternateTradeRole</t>
  </si>
  <si>
    <t>PK_AlternateTradeRole</t>
  </si>
  <si>
    <t>srf_main.AssetClassMapping</t>
  </si>
  <si>
    <t>UC_AssetClassMapping</t>
  </si>
  <si>
    <t>Publisher asc,MappedAssetClass asc</t>
  </si>
  <si>
    <t>srf_main.BATCH_JOB_EXECUTION</t>
  </si>
  <si>
    <t>PK__BATCH_JO__56435A772C62750C</t>
  </si>
  <si>
    <t>JOB_EXECUTION_ID asc</t>
  </si>
  <si>
    <t>srf_main.BATCH_JOB_EXECUTION_CONTEXT</t>
  </si>
  <si>
    <t>PK__BATCH_JO__56435A77330F729B</t>
  </si>
  <si>
    <t>srf_main.BATCH_JOB_INSTANCE</t>
  </si>
  <si>
    <t>PK__BATCH_JO__4848154A279DBFEF</t>
  </si>
  <si>
    <t>JOB_INSTANCE_ID asc</t>
  </si>
  <si>
    <t>JOB_INST_UN</t>
  </si>
  <si>
    <t>JOB_NAME asc,JOB_KEY asc</t>
  </si>
  <si>
    <t>srf_main.BATCH_STEP_EXECUTION</t>
  </si>
  <si>
    <t>PK__BATCH_ST__60B8C8A53AB09463</t>
  </si>
  <si>
    <t>STEP_EXECUTION_ID asc</t>
  </si>
  <si>
    <t>srf_main.BATCH_STEP_EXECUTION_CONTEXT</t>
  </si>
  <si>
    <t>PK__BATCH_ST__60B8C8A540696DB9</t>
  </si>
  <si>
    <t>srf_main.BCPGTRResponseData</t>
  </si>
  <si>
    <t>PK__BCPGTRRe__3214EC064CCCE299</t>
  </si>
  <si>
    <t>srf_main.BCPValAgg</t>
  </si>
  <si>
    <t>BCPValAgg_NC</t>
  </si>
  <si>
    <t>TradeId asc,TradeVersion asc</t>
  </si>
  <si>
    <t>idx1_BCPValAgg</t>
  </si>
  <si>
    <t>DerivedTradeId asc,DerivedTradeVersion asc</t>
  </si>
  <si>
    <t>BCPValAgg_NC1</t>
  </si>
  <si>
    <t>BCPValAgg_FFFid</t>
  </si>
  <si>
    <t>Id asc,FeedFileFragmentId asc</t>
  </si>
  <si>
    <t>srf_main.Book_Mapping_to_Region_Business</t>
  </si>
  <si>
    <t>idx_Book</t>
  </si>
  <si>
    <t>Book asc</t>
  </si>
  <si>
    <t>srf_main.BookBasedFiltering</t>
  </si>
  <si>
    <t>PK_BookBasedFiltering</t>
  </si>
  <si>
    <t>BookId asc,AssetClass asc,Publisher asc,Jurisdiction asc</t>
  </si>
  <si>
    <t>srf_main.CCPValuationStage</t>
  </si>
  <si>
    <t>idx1_CCPValuationStage</t>
  </si>
  <si>
    <t>COBDate asc,CcpTradeRef asc</t>
  </si>
  <si>
    <t>PK_CCPValuationStage</t>
  </si>
  <si>
    <t>srf_main.COBDate</t>
  </si>
  <si>
    <t>COBDatePrimaryKey</t>
  </si>
  <si>
    <t>COBDate asc</t>
  </si>
  <si>
    <t>srf_main.CollateralLinkStage</t>
  </si>
  <si>
    <t>IDX2_CollateralLinkStage</t>
  </si>
  <si>
    <t>IsNewTrade asc,PortfolioCode asc,COBDate asc</t>
  </si>
  <si>
    <t>IDX5_CS_InternalTradeReference</t>
  </si>
  <si>
    <t>InternalTradeReference asc</t>
  </si>
  <si>
    <t>IDX1_CollateralLinkStage</t>
  </si>
  <si>
    <t>COBDate asc INCLUDE (InternalTradeReference)</t>
  </si>
  <si>
    <t>IDX_CollateralLinkStage1</t>
  </si>
  <si>
    <t>EODTradeStageID asc INCLUDE (TradePartyValue,AgentPartyValue,PortfolioCode,IsNewTrade,AgreementId)</t>
  </si>
  <si>
    <t>PK_CollateralLinkStage</t>
  </si>
  <si>
    <t>CollateralLinkStageId asc</t>
  </si>
  <si>
    <t>IDX4_CS_Cob_CLid</t>
  </si>
  <si>
    <t>CollateralLinkStageId asc,COBDate asc</t>
  </si>
  <si>
    <t>srf_main.CollateralValueStage</t>
  </si>
  <si>
    <t>IDX1_CollateralValueStage</t>
  </si>
  <si>
    <t>PortfolioCode asc</t>
  </si>
  <si>
    <t>PK_CollateralValueStage</t>
  </si>
  <si>
    <t>CollateralValueStageId asc</t>
  </si>
  <si>
    <t>IDX2_CollateralValueStage</t>
  </si>
  <si>
    <t>PortfolioCode asc,COBDate asc</t>
  </si>
  <si>
    <t>srf_main.CollCtyPartyDetails</t>
  </si>
  <si>
    <t>CollCtyPartyDetailsFeedUnitIndex</t>
  </si>
  <si>
    <t>FeedUnitId asc</t>
  </si>
  <si>
    <t>PK__CollCtyP__3214EC065BAF3376</t>
  </si>
  <si>
    <t>CollCtyPartyDetailsFeedUnitIndex_NC1</t>
  </si>
  <si>
    <t>FeedUnitId asc,SDSId asc INCLUDE (ArrangementId)</t>
  </si>
  <si>
    <t>srf_main.CollEagleDetails</t>
  </si>
  <si>
    <t>CollEagleDetailsFeedUnitIDIndex</t>
  </si>
  <si>
    <t>Id asc,FeedUnitId asc</t>
  </si>
  <si>
    <t>PK__CollEagl__3214EC0665389DB0</t>
  </si>
  <si>
    <t>CollEagleDetailsIds</t>
  </si>
  <si>
    <t>FeedUnitId asc,PrincipalSDSId asc,CtySDSId asc,FeedCode asc INCLUDE (SecuredPartyFlag)</t>
  </si>
  <si>
    <t>[CollEagleDetailsIdCode</t>
  </si>
  <si>
    <t>FeedUnitId asc,PrincipalSDSId asc,FeedCode asc INCLUDE (ArrangementId,SecuredPartyFlag)</t>
  </si>
  <si>
    <t>CollEagleDetailsIdCode1</t>
  </si>
  <si>
    <t>FeedUnitId asc,CtySDSId asc,FeedCode asc INCLUDE (ArrangementId,SecuredPartyFlag)</t>
  </si>
  <si>
    <t>CollEagleDetailsFeedIdCode</t>
  </si>
  <si>
    <t>FeedUnitId asc,FeedCode asc INCLUDE (ArrangementId,SecuredPartyFlag)</t>
  </si>
  <si>
    <t>srf_main.CollEagleDetailsMain</t>
  </si>
  <si>
    <t>PK__CollEagl__3214EC0604B14909</t>
  </si>
  <si>
    <t>IDX_PSDSId_CSDSId_FeedUnitId</t>
  </si>
  <si>
    <t>PrincipalSDSId asc,CtySDSId asc,FeedUnitId asc</t>
  </si>
  <si>
    <t>IDX_SecuredPartyFlag</t>
  </si>
  <si>
    <t>SecuredPartyFlag asc</t>
  </si>
  <si>
    <t>idx3_CollEagleDetailsMain</t>
  </si>
  <si>
    <t>FeedUnitId asc,ArrangementId asc INCLUDE (SecuredPartyFlag,Id)</t>
  </si>
  <si>
    <t>idx2_CollEagleDetailsMain</t>
  </si>
  <si>
    <t>FeedUnitId asc,CtySDSId asc,ArrangementId asc</t>
  </si>
  <si>
    <t>idx1_CollEagleDetailsMain</t>
  </si>
  <si>
    <t>FeedUnitId asc,PrincipalSDSId asc,ArrangementId asc INCLUDE (SecuredPartyFlag,Id)</t>
  </si>
  <si>
    <t>CollEagleDetailsMainIndex</t>
  </si>
  <si>
    <t>FeedUnitId asc,PrincipalSDSId asc,CtySDSId asc,SecuredPartyFlag asc</t>
  </si>
  <si>
    <t>srf_main.CollFeedUnit</t>
  </si>
  <si>
    <t>CollFeedUnitIdFileIdIndex</t>
  </si>
  <si>
    <t>Id asc,FileId asc</t>
  </si>
  <si>
    <t>PK__CollFeed__3214EC0656EA7E59</t>
  </si>
  <si>
    <t>srf_main.CollFileMaster</t>
  </si>
  <si>
    <t>PK__CollFile__3214EC065319ED75</t>
  </si>
  <si>
    <t>CollFileMasterIdFileTypeIndex</t>
  </si>
  <si>
    <t>Id asc,FileType asc</t>
  </si>
  <si>
    <t>srf_main.CollPrincipalPartyDetails</t>
  </si>
  <si>
    <t>CollPrincipalPartyDetailsFeedUnitIDIndex</t>
  </si>
  <si>
    <t>PK__CollPrin__3214EC066073E893</t>
  </si>
  <si>
    <t>idx1_CollPrincipalPartyDetails</t>
  </si>
  <si>
    <t>srf_main.CollSecurePartyMetaData</t>
  </si>
  <si>
    <t>PK__CollSecu__3214EC0600E0B825</t>
  </si>
  <si>
    <t>IDX_MetaData_SecuredPartyFlag</t>
  </si>
  <si>
    <t>IDX_MetaData_Priority</t>
  </si>
  <si>
    <t>Priority asc</t>
  </si>
  <si>
    <t>srf_main.Configuration</t>
  </si>
  <si>
    <t>PK_Configuration</t>
  </si>
  <si>
    <t>Configname asc,Value asc</t>
  </si>
  <si>
    <t>srf_main.ControlCheckMaskedSDSId</t>
  </si>
  <si>
    <t>idx1_ControlCheckMaskedSDSId</t>
  </si>
  <si>
    <t>SDSId asc</t>
  </si>
  <si>
    <t>srf_main.CounterParty</t>
  </si>
  <si>
    <t>idx3_CounterParty</t>
  </si>
  <si>
    <t>id asc INCLUDE (lei)</t>
  </si>
  <si>
    <t>idx2_CounterParty</t>
  </si>
  <si>
    <t>parentcpartyid asc</t>
  </si>
  <si>
    <t>IDX_ID</t>
  </si>
  <si>
    <t>id asc INCLUDE (uspersonflag,ReportingDelegation,emirClassification)</t>
  </si>
  <si>
    <t>idx1_CounterParty</t>
  </si>
  <si>
    <t>id asc</t>
  </si>
  <si>
    <t>srf_main.CounterPartyHierarchy</t>
  </si>
  <si>
    <t>idx1_CounterPartyHierarchy</t>
  </si>
  <si>
    <t>id asc,level asc</t>
  </si>
  <si>
    <t>idx2_CounterPartyHierarchy</t>
  </si>
  <si>
    <t>parentid asc INCLUDE (id)</t>
  </si>
  <si>
    <t>srf_main.CounterPartyTmp</t>
  </si>
  <si>
    <t>srf_main.CounterpartyTypeCode</t>
  </si>
  <si>
    <t>idx1_CounterpartyTypeCode</t>
  </si>
  <si>
    <t>USPersonFlag asc,CategoryCode asc INCLUDE (TypeCode)</t>
  </si>
  <si>
    <t>srf_main.CounterPartyWaiver</t>
  </si>
  <si>
    <t>idx1_CounterPartyWaiver</t>
  </si>
  <si>
    <t>INCLUSION asc,DTCCAssetClass asc,EffectiveToDate asc,CtySdsId asc</t>
  </si>
  <si>
    <t>srf_main.CurrencyBasedBlockTradeDetermination</t>
  </si>
  <si>
    <t>PK_BlockIndicator</t>
  </si>
  <si>
    <t>srf_main.CurrencyConfBlockIndicator</t>
  </si>
  <si>
    <t>PK_CurrencyConfBlockIndicator</t>
  </si>
  <si>
    <t>Currency asc</t>
  </si>
  <si>
    <t>srf_main.DataArchiveTracking</t>
  </si>
  <si>
    <t>NCI_DataArchiveTracking</t>
  </si>
  <si>
    <t>PublisherTradeId asc,PublisherTradeVersion asc,Publisher asc</t>
  </si>
  <si>
    <t>srf_main.DataArchivingCfg</t>
  </si>
  <si>
    <t>PK_DataArchivingCfg</t>
  </si>
  <si>
    <t>srf_main.DataArchivingTblFK</t>
  </si>
  <si>
    <t>PK_DataArchivingTblFK</t>
  </si>
  <si>
    <t>srf_main.DataSecrecyMaster</t>
  </si>
  <si>
    <t>idx1_DataSecrecyMaster</t>
  </si>
  <si>
    <t>Status asc,SecretCPartyID asc INCLUDE (DisclosedCPartyID)</t>
  </si>
  <si>
    <t>srf_main.DbArchive_BCPValAgg_FeedFileFragmentId</t>
  </si>
  <si>
    <t>NCI_DbArchive_BCPValAgg_FeedFileFragmentId</t>
  </si>
  <si>
    <t>FeedFileFragmentId asc</t>
  </si>
  <si>
    <t>srf_main.DbArchive_TradeMessageId</t>
  </si>
  <si>
    <t>NC2_DbArchive_TradeMessageId</t>
  </si>
  <si>
    <t>NC1_DbArchive_TradeMessageId</t>
  </si>
  <si>
    <t>TradeMessageId asc</t>
  </si>
  <si>
    <t>srf_main.DbArchive_TradeMessageTrident_TradeMessageId</t>
  </si>
  <si>
    <t>NC1_DbArchive_TradeMessageTrident_TradeMessageId</t>
  </si>
  <si>
    <t>srf_main.EconomicAmendConfig</t>
  </si>
  <si>
    <t>PK_EconomicAmendConfig_1</t>
  </si>
  <si>
    <t>srf_main.EMIRMultiManagerAccount</t>
  </si>
  <si>
    <t>idx1_EMIRMultiManagerAccount</t>
  </si>
  <si>
    <t>SubAccountId asc</t>
  </si>
  <si>
    <t>Idx_EMIR_Multi_SubAccountId</t>
  </si>
  <si>
    <t>srf_main.EODComment</t>
  </si>
  <si>
    <t>idx2_EODComment</t>
  </si>
  <si>
    <t>CommentCode asc,CommentType asc INCLUDE (CommentId)</t>
  </si>
  <si>
    <t>idx1_EODComment</t>
  </si>
  <si>
    <t>CommentType asc INCLUDE (Comments)</t>
  </si>
  <si>
    <t>PK_EODComment</t>
  </si>
  <si>
    <t>CommentId asc</t>
  </si>
  <si>
    <t>srf_main.EodDataFormat</t>
  </si>
  <si>
    <t>EodDataFormatUniqueKey</t>
  </si>
  <si>
    <t>PublisherSystem asc,FeedType asc,GenericType asc,EsfVersion asc</t>
  </si>
  <si>
    <t>EodDataFormatPrimaryKey</t>
  </si>
  <si>
    <t>srf_main.EodFileHeader</t>
  </si>
  <si>
    <t>EodFileHeaderUniqueKey</t>
  </si>
  <si>
    <t>MessageType asc</t>
  </si>
  <si>
    <t>EodFileHeaderPrimaryKey</t>
  </si>
  <si>
    <t>srf_main.EODTrade</t>
  </si>
  <si>
    <t>TradeId_TradeVersionIndex</t>
  </si>
  <si>
    <t>COBDate asc,TradeId asc,TradeVersion asc</t>
  </si>
  <si>
    <t>EODTradePrimaryKey</t>
  </si>
  <si>
    <t>EODTradeId asc</t>
  </si>
  <si>
    <t>idx4_EODTrade</t>
  </si>
  <si>
    <t>EODTradeStageId asc,TradeFeedFileFragmentId asc</t>
  </si>
  <si>
    <t>idx3_EODTrade</t>
  </si>
  <si>
    <t>ValuationFeedFileFragmentId asc</t>
  </si>
  <si>
    <t>idx1_EODTrade</t>
  </si>
  <si>
    <t>EODTrade_ID_MsgType_Comments</t>
  </si>
  <si>
    <t>COBDate asc,TradeFeedFileFragmentId asc INCLUDE (EODTradeId,MessageType,Comments)</t>
  </si>
  <si>
    <t>EODTradeTradeIdUniqueKeyIndex</t>
  </si>
  <si>
    <t>COBDate asc,EODTradeId asc,TradeFeedFileFragmentId asc,TradeId asc,TradeIdType asc,TradeVersion asc,SRFTradeVersion asc</t>
  </si>
  <si>
    <t>Idx_UpdateDate_TradeId_TradeVersion</t>
  </si>
  <si>
    <t>UpdateDate desc,TradeId asc,TradeVersion asc,COBDate asc,Book asc INCLUDE (EODTradeStageId)</t>
  </si>
  <si>
    <t>Idx_ET_COBDate</t>
  </si>
  <si>
    <t>idx2_EODTrade</t>
  </si>
  <si>
    <t>TradeFeedFileFragmentId asc</t>
  </si>
  <si>
    <t>EODTradeTT</t>
  </si>
  <si>
    <t>TradeId asc,TradeFeedFileFragmentId asc INCLUDE (EODTradeId,ValuationFeedFileFragmentId,MessageType,TradeVersion,Comments,SRFReportingDecision )</t>
  </si>
  <si>
    <t>IDX_Book</t>
  </si>
  <si>
    <t>COBDate asc,Book asc INCLUDE (EODTradeStageId)</t>
  </si>
  <si>
    <t>EODTradeCOBDateIndex</t>
  </si>
  <si>
    <t>EODTradeId asc,COBDate asc</t>
  </si>
  <si>
    <t>srf_main.EODTrade_OFC</t>
  </si>
  <si>
    <t>EODTradeUSIUniqueKey_OFC</t>
  </si>
  <si>
    <t>COBDate asc,MessageType asc,TradeFeedFileFragmentId asc,USI asc,TradeIdType asc,TradeVersion asc,SRFTradeVersion asc</t>
  </si>
  <si>
    <t>EODTradeTradeIdUniqueKey_OFC</t>
  </si>
  <si>
    <t>COBDate asc,MessageType asc,TradeFeedFileFragmentId asc,TradeId asc,TradeIdType asc,TradeVersion asc,SRFTradeVersion asc</t>
  </si>
  <si>
    <t>EODTradePrimaryKey_OFC</t>
  </si>
  <si>
    <t>srf_main.EODTradeJurisdiction</t>
  </si>
  <si>
    <t>PK_EODTradeJurisdiction</t>
  </si>
  <si>
    <t>EODTradeJurisdictionId asc</t>
  </si>
  <si>
    <t>idx2_EODTradeJurisdiction</t>
  </si>
  <si>
    <t>EODTradeStageId asc,Jurisdiction asc,MessageTypeId asc</t>
  </si>
  <si>
    <t>idx3_EODTradeJurisdiction</t>
  </si>
  <si>
    <t>EODTradeStageId asc,Jurisdiction asc INCLUDE (MessageTypeId,IsReportable,IsMaskingRequired)</t>
  </si>
  <si>
    <t>idx1_EODTradeJurisdiction</t>
  </si>
  <si>
    <t>EODTradeJurisdictionId asc,EODTradeStageId asc</t>
  </si>
  <si>
    <t>srf_main.EODTradeStage</t>
  </si>
  <si>
    <t>idx2_EODTradeStage</t>
  </si>
  <si>
    <t>feedFileFragmentId asc,cobDate asc,DealGroupId asc INCLUDE (tradeId,tradeVersion,productType,subProductType,irSwapPayOrReceive)</t>
  </si>
  <si>
    <t>idx6_EODTradeStage</t>
  </si>
  <si>
    <t>tradeId asc,cobDate asc,publisherSystem asc,FeedId asc,FeedIdVersion asc,feedFileFragmentId asc</t>
  </si>
  <si>
    <t>idx1_EODTradeStage</t>
  </si>
  <si>
    <t>cobDate asc,FeedType asc,FeedIdVersion asc INCLUDE (usi,IsReportable,SRFReportDecision,tradeId)</t>
  </si>
  <si>
    <t>EODTradeStage_PerfImp</t>
  </si>
  <si>
    <t>feedFileFragmentId asc,cobDate asc,publisherSystem asc,FeedId asc,FeedIdVersion asc,IsReportable asc INCLUDE (tradeId,tradeVersion,assetClass,usi,dataSubmitterUCI,party1UCI,party2UCI,tradeRepresentation,tradeIdType,productType,subProductType,contractSubType,eventName,party1DtccId,party2DtccId,upi,buyOrSell,independentAmount,irSwapFixedRate1,irSwapFixedRate2,irCapFloorFixedRate,irSwapPayOrReceive,irCapFloorPayOrReceive,irSwapFixedRateCount,irSwapfloatingRateIndexCount,isFIXEDLegPay,ReportingJurisdiction,ConfirmationReportingType,isOIS,submittedForUCI)</t>
  </si>
  <si>
    <t>idx4_EODTradeStage</t>
  </si>
  <si>
    <t>feedFileFragmentId asc</t>
  </si>
  <si>
    <t>EODTradeStage_id</t>
  </si>
  <si>
    <t>idx7_EODTradeStage</t>
  </si>
  <si>
    <t>MasterAgreementId asc,cobDate asc,id asc</t>
  </si>
  <si>
    <t>idx5_EODTradeStage</t>
  </si>
  <si>
    <t>cobDate asc</t>
  </si>
  <si>
    <t>PK_EODTradeStage</t>
  </si>
  <si>
    <t>srf_main.EODTradeStatus_OFC</t>
  </si>
  <si>
    <t>EODTradeStatusCOBDateUniqueKey_OFC</t>
  </si>
  <si>
    <t>COBDate asc,EODTradeStatusId asc</t>
  </si>
  <si>
    <t>EODTradeStatusPrimaryKey_OFC</t>
  </si>
  <si>
    <t>EODTradeStatusId asc</t>
  </si>
  <si>
    <t>srf_main.EODValuationFeedData</t>
  </si>
  <si>
    <t>EODValuationFeedData_TradeId_ValuationDatetime</t>
  </si>
  <si>
    <t>TradeId asc,ValuationDatetime asc</t>
  </si>
  <si>
    <t>PK__EODValua__3214EC064B0EB759</t>
  </si>
  <si>
    <t>idx3_EODValuationFeedData</t>
  </si>
  <si>
    <t>EODTradeStageId asc INCLUDE (Id)</t>
  </si>
  <si>
    <t>idx1_EODValuationFeedData</t>
  </si>
  <si>
    <t>srf_main.ErrorWorkFlow</t>
  </si>
  <si>
    <t>IDX_EW_TradeId</t>
  </si>
  <si>
    <t>TradeId asc INCLUDE (TradeVersion)</t>
  </si>
  <si>
    <t>IDX_EW_COBDate</t>
  </si>
  <si>
    <t>Idx_ErrorWorkFlow_ErrorBlotter2</t>
  </si>
  <si>
    <t>TradeId asc,TradeMessageID asc INCLUDE (ErrorWorkflowID)</t>
  </si>
  <si>
    <t>Idx_Errorworkflow_ErrorDashboard1</t>
  </si>
  <si>
    <t>WorkflowErrorCategory asc INCLUDE (ErrorWorkflowID,TradeId,TradeMessageID)</t>
  </si>
  <si>
    <t>IDX_EW_Workflowstate</t>
  </si>
  <si>
    <t>ErrorWorkflowState asc</t>
  </si>
  <si>
    <t>idx2_ErrorWorkFlow</t>
  </si>
  <si>
    <t>CreateDate asc,WorkflowErrorCategory asc,TradeId asc,TradeMessageID asc INCLUDE (ErrorWorkflowID,TradeVersion,MessageType,Jurisdiction)</t>
  </si>
  <si>
    <t>Idx_Errorworkflow_ErrorDashboard2</t>
  </si>
  <si>
    <t>ApplicationName asc,WorkflowErrorCategory asc INCLUDE (ErrorWorkflowID,TradeId,TradeMessageID,ErrorWorkflowState,Jurisdiction)</t>
  </si>
  <si>
    <t>ErrorWorkflow_CreateDate</t>
  </si>
  <si>
    <t>CreateDate asc</t>
  </si>
  <si>
    <t>idx1_ErrorWorkFlow</t>
  </si>
  <si>
    <t>ApplicationName asc,ErrorCategory asc,WorkflowErrorCategory asc INCLUDE (ErrorWorkflowID,TradeMessageID,Jurisdiction)</t>
  </si>
  <si>
    <t>IDX_ErrorWorkflowId</t>
  </si>
  <si>
    <t>ErrorWorkflowID asc</t>
  </si>
  <si>
    <t>IDX_EW_TradeMessageId</t>
  </si>
  <si>
    <t>TradeMessageID asc</t>
  </si>
  <si>
    <t>srf_main.ErrorWorkFlow_Archive</t>
  </si>
  <si>
    <t>srf_main.Exception</t>
  </si>
  <si>
    <t>ExceptionIndex</t>
  </si>
  <si>
    <t>ExceptionCode asc,TradeFeedFileFragmentId asc</t>
  </si>
  <si>
    <t>NCI_Exception</t>
  </si>
  <si>
    <t>ExceptionPrimaryKey</t>
  </si>
  <si>
    <t>ExceptionId asc</t>
  </si>
  <si>
    <t>srf_main.FeedActivity</t>
  </si>
  <si>
    <t>FeedActivity_NC3</t>
  </si>
  <si>
    <t>FeedId asc,Id asc</t>
  </si>
  <si>
    <t>idx1_FeedActivity</t>
  </si>
  <si>
    <t>COBDate asc INCLUDE (Id,PublisherSystem,FeedType,PublisherSystemLoc,FeedIdVersion,Status,State,FeedStatus,ExpectedFeedId,AssetClass)</t>
  </si>
  <si>
    <t>FeedActivity_NC2</t>
  </si>
  <si>
    <t>COBDate asc,FeedType asc,TradeType asc INCLUDE (FeedIdVersion)</t>
  </si>
  <si>
    <t>FeedActivityPrimaryKey</t>
  </si>
  <si>
    <t>srf_main.FeedExpectedControlMsg</t>
  </si>
  <si>
    <t>FeedExpectedControlMsgUniqueKey</t>
  </si>
  <si>
    <t>AssetClass asc,PublisherSystem asc,FeedType asc,Name asc</t>
  </si>
  <si>
    <t>FeedExpectedControlMsgFeedType</t>
  </si>
  <si>
    <t>FeedType asc</t>
  </si>
  <si>
    <t>FeedExpectedControlMsgPrimaryKey</t>
  </si>
  <si>
    <t>srf_main.FeedFileFragment</t>
  </si>
  <si>
    <t>FeedFileFragment_NC1</t>
  </si>
  <si>
    <t>FeedId asc,BCFeedUnitId asc</t>
  </si>
  <si>
    <t>FeedFileFragmentPerfIndex1</t>
  </si>
  <si>
    <t>COBDate asc,TradeType asc INCLUDE (Id,FeedType,FeedIdVersion)</t>
  </si>
  <si>
    <t>idx1_FeedFileFragment</t>
  </si>
  <si>
    <t>BCFeedUnitId asc,TradeType asc INCLUDE (FragmentStatus)</t>
  </si>
  <si>
    <t>FeedFileFragmentPrimaryKey</t>
  </si>
  <si>
    <t>srf_main.FeedOutput</t>
  </si>
  <si>
    <t>FeedOutputPrimaryKey</t>
  </si>
  <si>
    <t>srf_main.FeedOutputDetail</t>
  </si>
  <si>
    <t>FeedOutputDetail_NC2</t>
  </si>
  <si>
    <t>FeedOutputDetail_NC1</t>
  </si>
  <si>
    <t>FeedOutputId asc,FeedType asc</t>
  </si>
  <si>
    <t>FeedOutputDetailPrimaryKey</t>
  </si>
  <si>
    <t>srf_main.Firewall</t>
  </si>
  <si>
    <t>PK__Firewall__D7813F095FAAACE3</t>
  </si>
  <si>
    <t>FirewallId asc</t>
  </si>
  <si>
    <t>srf_main.FirewallBooks</t>
  </si>
  <si>
    <t>PK__Firewall__3213E83F6B1C5F8F</t>
  </si>
  <si>
    <t>idx1_FirewallBooks</t>
  </si>
  <si>
    <t>FirewallId asc INCLUDE (Book)</t>
  </si>
  <si>
    <t>srf_main.FirewallGroupAccess</t>
  </si>
  <si>
    <t>PK_FirewallGroupAccess</t>
  </si>
  <si>
    <t>srf_main.FirewallGroupExclude</t>
  </si>
  <si>
    <t>PK__Firewall__3213E83F6657AA72</t>
  </si>
  <si>
    <t>srf_main.FragmentJurisdiction</t>
  </si>
  <si>
    <t>idx1_FragmentJurisdiction</t>
  </si>
  <si>
    <t>FragmentJurisdictionId asc,FeedFileFragmentId asc</t>
  </si>
  <si>
    <t>PK_FragmentJurisdiction</t>
  </si>
  <si>
    <t>FragmentJurisdictionId asc</t>
  </si>
  <si>
    <t>srf_main.FXCurrencyDetails</t>
  </si>
  <si>
    <t>PK__FXCurren__3214EC0615A6CAE1</t>
  </si>
  <si>
    <t>FXCurrencyDetails_currency</t>
  </si>
  <si>
    <t>Currency asc,ActiveFlag asc INCLUDE (MIDPrice,FXBaseCurrencyId)</t>
  </si>
  <si>
    <t>srf_main.FXCurrencyFeedMaster</t>
  </si>
  <si>
    <t>CurrencyConverter_basecurrency</t>
  </si>
  <si>
    <t>BaseCurrency asc</t>
  </si>
  <si>
    <t>PK__FXCurren__3214EC0611D639FD</t>
  </si>
  <si>
    <t>srf_main.GTRException</t>
  </si>
  <si>
    <t>GTRException_NC1</t>
  </si>
  <si>
    <t>TradeMessageId asc INCLUDE (Description)</t>
  </si>
  <si>
    <t>PK__GTRExcep__53A0DC8E4E8A4282</t>
  </si>
  <si>
    <t>GTRExceptionId asc</t>
  </si>
  <si>
    <t>srf_main.GTRResponseFile</t>
  </si>
  <si>
    <t>idx1_GTRResponseFile</t>
  </si>
  <si>
    <t>GTRResponseFileId asc</t>
  </si>
  <si>
    <t>srf_main.GTRResponseFileFragment</t>
  </si>
  <si>
    <t>PK__GTRRespo__3214EC0648FC51B5</t>
  </si>
  <si>
    <t>srf_main.GTRResponseStage</t>
  </si>
  <si>
    <t>idx2_GTRResponseStage</t>
  </si>
  <si>
    <t>idx3_GTRResponseStage</t>
  </si>
  <si>
    <t>GTRResponseFileId asc,EODTradeStageId asc,Jurisdiction asc INCLUDE (Status)</t>
  </si>
  <si>
    <t>idx1_GTRResponseStage</t>
  </si>
  <si>
    <t>Id asc,GTRResponseFileId asc</t>
  </si>
  <si>
    <t>srf_main.GTRResponseTrace</t>
  </si>
  <si>
    <t>PK__GTRRespo__3214EC065285BBEF</t>
  </si>
  <si>
    <t>srf_main.HistFeeds</t>
  </si>
  <si>
    <t>PK__HistFeed__3214EC063AA34566</t>
  </si>
  <si>
    <t>srf_main.InterEntitySuppressedTrades</t>
  </si>
  <si>
    <t>PK_InterEntitySuppressedTrades</t>
  </si>
  <si>
    <t>NCI_InterEntitySuppressedTrades</t>
  </si>
  <si>
    <t>IDX1_InterEntitySuppressedTrades</t>
  </si>
  <si>
    <t>PublisherTradeId asc,TradeIdType asc</t>
  </si>
  <si>
    <t>srf_main.ISOCountry</t>
  </si>
  <si>
    <t>PK__ISOCountry__3028BB5B71D37EBF</t>
  </si>
  <si>
    <t>DTCCAssetClass asc,ISOCountryCode asc</t>
  </si>
  <si>
    <t>idx1_ISOCountry</t>
  </si>
  <si>
    <t>ISOCountryCode asc INCLUDE (isEEA)</t>
  </si>
  <si>
    <t>srf_main.JuridictionProducts</t>
  </si>
  <si>
    <t>JuridictionProductsUniqueKey</t>
  </si>
  <si>
    <t>ProductType asc,ProductSubType asc,GTRProductType asc,Juridication asc,AssetClass asc</t>
  </si>
  <si>
    <t>JuridictionProductsPrimaryKey</t>
  </si>
  <si>
    <t>idx1_JuridictionProducts</t>
  </si>
  <si>
    <t>ProductType asc,ProductSubType asc,Juridication asc,AssetClass asc</t>
  </si>
  <si>
    <t>srf_main.LegalEntity</t>
  </si>
  <si>
    <t>LegalEntityPrimaryKey</t>
  </si>
  <si>
    <t>LegalEntityUniqueKey</t>
  </si>
  <si>
    <t>LegalEntity asc</t>
  </si>
  <si>
    <t>srf_main.MasterAgreementDetails</t>
  </si>
  <si>
    <t>CI_MasterAgreementDetails</t>
  </si>
  <si>
    <t>Party1SDSID asc,Party2SDSID asc,ProductMainType asc</t>
  </si>
  <si>
    <t>NC1_MasterAgreementDetails</t>
  </si>
  <si>
    <t>AgreementId asc,AgreementDate asc</t>
  </si>
  <si>
    <t>NC2_MasterAgreementDetails</t>
  </si>
  <si>
    <t>Party1SDSID asc,Party2SDSID asc,TargetTaxonomyName asc,Collateralized asc INCLUDE (agreement_asset_class,AgreementDate,AgreementId,AgreementTypeName,AgreementTypeVersion,GNA_ID)</t>
  </si>
  <si>
    <t>srf_main.MessageType</t>
  </si>
  <si>
    <t>PK_MessageType</t>
  </si>
  <si>
    <t>MessageTypeId asc</t>
  </si>
  <si>
    <t>idx1_MessageType</t>
  </si>
  <si>
    <t>MsgType asc</t>
  </si>
  <si>
    <t>srf_main.MsgJurisdiction</t>
  </si>
  <si>
    <t>PK__MsgJuris__15BE17202688D4CE</t>
  </si>
  <si>
    <t>MsgJurisdictionId asc</t>
  </si>
  <si>
    <t>srf_main.OutBoundFile</t>
  </si>
  <si>
    <t>OutBoundFileUniqueKey</t>
  </si>
  <si>
    <t>COBDate asc,AssetClass asc,PublisherSystem asc,FeedType asc,FeedFileFragmentId asc,MessageType asc</t>
  </si>
  <si>
    <t>OutBoundFilePrimaryKey</t>
  </si>
  <si>
    <t>srf_main.Product</t>
  </si>
  <si>
    <t>ProductPrimaryKey</t>
  </si>
  <si>
    <t>ProductUniqueKey</t>
  </si>
  <si>
    <t>ProductType asc,ProductSubType asc</t>
  </si>
  <si>
    <t>srf_main.ReportingAgent</t>
  </si>
  <si>
    <t>ReportingAgentPrimaryKey</t>
  </si>
  <si>
    <t>srf_main.SDSbasedJurisdiction</t>
  </si>
  <si>
    <t>PK_srf_main.SDSbasedJurisdiction</t>
  </si>
  <si>
    <t>sdsid asc</t>
  </si>
  <si>
    <t>srf_main.SDSLocationJurisdiction</t>
  </si>
  <si>
    <t>PK_SDSLocationJurisdiction</t>
  </si>
  <si>
    <t>Jurisdiction asc,LocationId asc</t>
  </si>
  <si>
    <t>srf_main.SFreport_Calendar</t>
  </si>
  <si>
    <t>NCI_SFreport_Calendar</t>
  </si>
  <si>
    <t>isWeekday asc</t>
  </si>
  <si>
    <t>PK__SFreport__77387D06468C5B63</t>
  </si>
  <si>
    <t>Date asc</t>
  </si>
  <si>
    <t>srf_main.SFreportData_Output</t>
  </si>
  <si>
    <t>NC1_SFreportData_Output</t>
  </si>
  <si>
    <t>nativetradeID asc,ReportingJurisdiction asc</t>
  </si>
  <si>
    <t>srf_main.SFreportData_Pending</t>
  </si>
  <si>
    <t>NC1_SFreportData_Pending</t>
  </si>
  <si>
    <t>srf_main.SFreportData_pending_priorDay</t>
  </si>
  <si>
    <t>NC1_SFreportData_pending_priorDay</t>
  </si>
  <si>
    <t>srf_main.SRFCodes</t>
  </si>
  <si>
    <t>PK_Codes</t>
  </si>
  <si>
    <t>Code asc</t>
  </si>
  <si>
    <t>srf_main.SRFException</t>
  </si>
  <si>
    <t>IDX_EX_CreateDate</t>
  </si>
  <si>
    <t>Idx_SRFException_ErrorBlotter1</t>
  </si>
  <si>
    <t>CreateDate asc,ErrorCategory asc,WorkFlowErrorCategory asc INCLUDE (TradeId,TradeMessageId)</t>
  </si>
  <si>
    <t>IDX_SRFException1</t>
  </si>
  <si>
    <t>MessageType asc,Jurisdiction asc,TradeMessageId asc</t>
  </si>
  <si>
    <t>IDX_SRFException2</t>
  </si>
  <si>
    <t>MessageType asc,TradeMessageId asc</t>
  </si>
  <si>
    <t>NC1_SRFException</t>
  </si>
  <si>
    <t>TradeId asc,TradeMessageId asc,Jurisdiction asc,ApplicationName asc</t>
  </si>
  <si>
    <t>IDX_TradeMessageId</t>
  </si>
  <si>
    <t>TradeMessageId asc,Jurisdiction asc</t>
  </si>
  <si>
    <t>IDX_TradeId</t>
  </si>
  <si>
    <t>IDX_EX_COBDate</t>
  </si>
  <si>
    <t>Idx_SRFException_ErrorBlotter3</t>
  </si>
  <si>
    <t>ApplicationName asc,TradeId asc,CreateDate asc,TradeMessageId asc,ErrorCategory asc,WorkFlowErrorCategory asc INCLUDE (SRFExceptionID,TradeVersion,Jurisdiction)</t>
  </si>
  <si>
    <t>Idx_SRFExcpn_MsgType</t>
  </si>
  <si>
    <t>TradeMessageId asc,Jurisdiction asc,MessageType asc</t>
  </si>
  <si>
    <t>PK_SRFExceptionID</t>
  </si>
  <si>
    <t>SRFExceptionID asc</t>
  </si>
  <si>
    <t>srf_main.SRFOverride</t>
  </si>
  <si>
    <t>PK_SRFOverride</t>
  </si>
  <si>
    <t>ValueRole asc,ValueIDType asc,MsgType asc,Jurisdiction asc,ValueDecision asc,ValueID asc</t>
  </si>
  <si>
    <t>srf_main.SRFSystemParam</t>
  </si>
  <si>
    <t>SRFSystemParamUniqueKey</t>
  </si>
  <si>
    <t>SystemId asc,GroupId asc,GroupLevel asc,ParamId asc</t>
  </si>
  <si>
    <t>Idx_SysPar_ParVal</t>
  </si>
  <si>
    <t>ParamValue asc,SystemId asc,GroupId asc,GroupLevel asc,ParamId asc</t>
  </si>
  <si>
    <t>Idx_SysPar_ParVal2</t>
  </si>
  <si>
    <t>ParamValue asc</t>
  </si>
  <si>
    <t>SRFSystemParamPrimaryKey</t>
  </si>
  <si>
    <t>SRFSystemParamId asc</t>
  </si>
  <si>
    <t>idx2_SRFSystemParam</t>
  </si>
  <si>
    <t>GroupId asc,GroupLevel asc,ParamIdInt asc INCLUDE (ParamId)</t>
  </si>
  <si>
    <t>idx1_SRFSystemParam</t>
  </si>
  <si>
    <t>GroupId asc,GroupLevel asc,ParamId asc INCLUDE (ParamIdInt)</t>
  </si>
  <si>
    <t>srf_main.StaticClientGroup</t>
  </si>
  <si>
    <t>ClientGroupPrimaryKey</t>
  </si>
  <si>
    <t>GroupId asc</t>
  </si>
  <si>
    <t>srf_main.StaticClientMain</t>
  </si>
  <si>
    <t>ClientPrimaryKey</t>
  </si>
  <si>
    <t>srf_main.TempEODLog</t>
  </si>
  <si>
    <t>TempEODLogIndex</t>
  </si>
  <si>
    <t>SPName asc,COBDate asc,PublisherSystem asc,FeedType asc,FeedId asc,FeedIdVersion asc,FeedIdType asc,feedfilefragmentid asc,AssetClass asc</t>
  </si>
  <si>
    <t>CI_TempEODLog</t>
  </si>
  <si>
    <t>TempEODLogID</t>
  </si>
  <si>
    <t>srf_main.Trade</t>
  </si>
  <si>
    <t>IDX_TradeDate</t>
  </si>
  <si>
    <t>TradeDate asc INCLUDE (TradeId)</t>
  </si>
  <si>
    <t>idx2_Trade</t>
  </si>
  <si>
    <t>ExecutionDateTime asc INCLUDE (TradeId)</t>
  </si>
  <si>
    <t>idx3_Trade</t>
  </si>
  <si>
    <t>TradeGroupId asc</t>
  </si>
  <si>
    <t>Idx1_Book_GUI</t>
  </si>
  <si>
    <t>Book asc INCLUDE (Affiliation,CtyUCI,ExecutionDateTime,isLargeTrade,LegalEntityUCI,ProductType,Publisher,TradeDate,TradeId,Trader,UPI,USI,UTI)</t>
  </si>
  <si>
    <t>idx4_Trade</t>
  </si>
  <si>
    <t>TradeId asc INCLUDE (Book)</t>
  </si>
  <si>
    <t>idx1_Trade</t>
  </si>
  <si>
    <t>USI asc,PublisherTradeId asc INCLUDE (TradeId)</t>
  </si>
  <si>
    <t>TradeIndex</t>
  </si>
  <si>
    <t>PublisherTradeId asc,PublisherTradeVersion asc,TradeIdType asc</t>
  </si>
  <si>
    <t>PK__Trade__3028BB5B45F4FC81</t>
  </si>
  <si>
    <t>srf_main.Trade_OFC</t>
  </si>
  <si>
    <t>PK__TradeOFC__3028BB5B064DE20A</t>
  </si>
  <si>
    <t>srf_main.TradeDashboardMatrix</t>
  </si>
  <si>
    <t>PK_TradeDashboardMatrix</t>
  </si>
  <si>
    <t>SRFMsgState asc,ValidationStatus asc</t>
  </si>
  <si>
    <t>srf_main.TradeMask</t>
  </si>
  <si>
    <t>PK__TradeMas__3028BB5B5C6E4D85</t>
  </si>
  <si>
    <t>srf_main.TradeMessage</t>
  </si>
  <si>
    <t>idx1_TradeMessage</t>
  </si>
  <si>
    <t>GTRMsgStatus asc,SubmissionDateTime asc</t>
  </si>
  <si>
    <t>TradeMessageMsgType</t>
  </si>
  <si>
    <t>MsgType asc INCLUDE (TradeMessageId,TradeId,ArrivalDateTime)</t>
  </si>
  <si>
    <t>Idx_Trademsg_GTRMsgStatus</t>
  </si>
  <si>
    <t>GTRMsgStatus asc INCLUDE (TradeMessageId,TradeId,MsgType)</t>
  </si>
  <si>
    <t>idx3_TradeMessage</t>
  </si>
  <si>
    <t>GTRMsgStatus asc,ArrivalDateTime asc INCLUDE (TradeMessageId,TradeId,MsgType)</t>
  </si>
  <si>
    <t>TradeMessageIndex</t>
  </si>
  <si>
    <t>ArrivalDateTime asc INCLUDE (TradeMessageId,TradeId,MsgType,GTRMsgStatus,AssetClass)</t>
  </si>
  <si>
    <t>TradeMessageCombinedIndex</t>
  </si>
  <si>
    <t>TradeId asc,MsgType asc,GTRMsgStatus asc INCLUDE (TradeMessageId)</t>
  </si>
  <si>
    <t>idx2_TradeMessage</t>
  </si>
  <si>
    <t>TradeId asc,TradeMessageId asc</t>
  </si>
  <si>
    <t>PK__TradeMes__29C00F7649C58D65</t>
  </si>
  <si>
    <t>srf_main.TradeMessage_OFC</t>
  </si>
  <si>
    <t>PK__TradeMesOFC__29C00F760DEF03D2</t>
  </si>
  <si>
    <t>srf_main.TradeMessageAllege</t>
  </si>
  <si>
    <t>idx1_TradeMessageAllege</t>
  </si>
  <si>
    <t>Id asc,TradeMessageId asc</t>
  </si>
  <si>
    <t>PK_TradeMessageAllege</t>
  </si>
  <si>
    <t>idx2_TradeMessageAllege</t>
  </si>
  <si>
    <t>AllegeTradeId asc</t>
  </si>
  <si>
    <t>srf_main.TradeMessagePayload</t>
  </si>
  <si>
    <t>PK_TradeMessagePayload</t>
  </si>
  <si>
    <t>TradeMessagePayloadTradeMessageId</t>
  </si>
  <si>
    <t>srf_main.TradeMessagePayload_OFC</t>
  </si>
  <si>
    <t>PK__TradeMesOFC__A18B4A8F1590259A</t>
  </si>
  <si>
    <t>srf_main.TradeMessagePayloadTrident</t>
  </si>
  <si>
    <t>PK__TradeMes__A18B4A8F0EA4C797</t>
  </si>
  <si>
    <t>NCI_TradeMessagePayloadTrident</t>
  </si>
  <si>
    <t>srf_main.TradeMessageRptJurisdiction</t>
  </si>
  <si>
    <t>Idx_TMJ_ValidationStatus2</t>
  </si>
  <si>
    <t>ValidationStatus asc</t>
  </si>
  <si>
    <t>idx1_TradeMessageRptJurisdiction</t>
  </si>
  <si>
    <t>SRFMsgStatus asc</t>
  </si>
  <si>
    <t>idx2_TradeMessageRptJurisdiction</t>
  </si>
  <si>
    <t>SRFMsgState asc</t>
  </si>
  <si>
    <t>Idx_TMJ_Jurisdiction</t>
  </si>
  <si>
    <t>Jurisdiction asc,TradeMessageId asc</t>
  </si>
  <si>
    <t>Idx_TMJ_ValidationStatus</t>
  </si>
  <si>
    <t>TradeMessageId asc,Jurisdiction asc,ValidationStatus asc</t>
  </si>
  <si>
    <t>IDX_TMJ_TradeMessageId</t>
  </si>
  <si>
    <t>PK_TradeMessageRptJurisdiction</t>
  </si>
  <si>
    <t>TmjId asc</t>
  </si>
  <si>
    <t>srf_main.TradeMessageRptJurisdictionActivity</t>
  </si>
  <si>
    <t>PK_TradeMessageRptJurisdictionActivity</t>
  </si>
  <si>
    <t>AuditId asc</t>
  </si>
  <si>
    <t>idx1_TradeMessageRptJurisdictionActivity</t>
  </si>
  <si>
    <t>srf_main.TradeMessageRptJurisdictionPayload</t>
  </si>
  <si>
    <t>PK_TradeMessageRptJurisdictionPayload</t>
  </si>
  <si>
    <t>idx1_TradeMessageRptJurisdictionPayload</t>
  </si>
  <si>
    <t>srf_main.TradeMessageTrident</t>
  </si>
  <si>
    <t>idx1_TradeMessageTrident</t>
  </si>
  <si>
    <t>PublisherTradeId asc,PublisherTradeVersion asc</t>
  </si>
  <si>
    <t>PK__TradeMes__29C00F76014ACC79</t>
  </si>
  <si>
    <t>srf_main.TradeRptJurisdiction</t>
  </si>
  <si>
    <t>PK__TradeRpt__D8DAF64332EEABB3</t>
  </si>
  <si>
    <t>trjId asc</t>
  </si>
  <si>
    <t>idx1_TradeRptJurisdiction</t>
  </si>
  <si>
    <t>TradeId asc,Jurisdiction asc</t>
  </si>
  <si>
    <t>srf_main.TridentConfirmationDetails</t>
  </si>
  <si>
    <t>idx1_TridentConfirmationDetails</t>
  </si>
  <si>
    <t>srf_main.TRJurisdiction</t>
  </si>
  <si>
    <t>PK_TRJurisdiction</t>
  </si>
  <si>
    <t>TRJurisdictionId asc</t>
  </si>
  <si>
    <t>idx1_TRJurisdiction</t>
  </si>
  <si>
    <t>Jurisdiction asc,MessageTypeId asc</t>
  </si>
  <si>
    <t>srf_main.UnevaluatedCollateralData</t>
  </si>
  <si>
    <t>PK__Unevalua__3214EC06500876A0</t>
  </si>
  <si>
    <t>srf_main.USPersonClientCatMatrix</t>
  </si>
  <si>
    <t>idx1_USPersonClientCatMatrix</t>
  </si>
  <si>
    <t>categoryCode_Barclays asc,Party1USPersonFlag asc,categoryCode_Cty asc,Party2USPersonFlag asc</t>
  </si>
  <si>
    <t>srf_main.UTIMapping</t>
  </si>
  <si>
    <t>PK_UTIMapping</t>
  </si>
  <si>
    <t>srf_main.ValuationOverrideLookup</t>
  </si>
  <si>
    <t>idx1_ValuationOverrideLookup</t>
  </si>
  <si>
    <t>ValuationOverrideLookupId asc</t>
  </si>
  <si>
    <t>idx2_ValuationOverrideLookup</t>
  </si>
  <si>
    <t>AssetClass asc,Feed asc INCLUDE (TradeIdType)</t>
  </si>
  <si>
    <t>srf_main.ValuationOverrideTradeStage</t>
  </si>
  <si>
    <t>idx1_ValuationOverrideTradeStage</t>
  </si>
  <si>
    <t>ValuationOverrideTradeStageId asc</t>
  </si>
  <si>
    <t>idx2_ValuationOverrideTradeStage</t>
  </si>
  <si>
    <t>ExtractedCOBDate asc</t>
  </si>
  <si>
    <t>idx3_ValuationOverrideTradeStage</t>
  </si>
  <si>
    <t>EODTradeStageId asc</t>
  </si>
  <si>
    <t>PK_ValuationOverrideTradeStage</t>
  </si>
  <si>
    <t>ValuationOverrideTradeStageId asc,FeedFileFragmentId asc</t>
  </si>
  <si>
    <t>srf_main.WebServiceRegistry</t>
  </si>
  <si>
    <t>WebServiceRegistryPrimaryKey</t>
  </si>
  <si>
    <t>FeedActivity_NC1</t>
  </si>
  <si>
    <t>COBDate asc,TradeType asc,FeedIdVersion asc,FeedIdType asc INCLUDE (Id,ExpectedFeedId)</t>
  </si>
  <si>
    <t>COBDate asc,TradeType asc,FeedIdVersion asc INCLUDE (Id,BCFeedUnitId)</t>
  </si>
  <si>
    <t>srf_main.EODTradeJurisdiction_FA</t>
  </si>
  <si>
    <t>idx3_EODTradeJurisdiction_FA</t>
  </si>
  <si>
    <t>cobDate asc,feedFileFragmentId asc,id asc</t>
  </si>
  <si>
    <t>srf_main.RCcomparatorResult</t>
  </si>
  <si>
    <t>NC1_RCcomparatorResult</t>
  </si>
  <si>
    <t>cobdate asc,Jurisdiction asc</t>
  </si>
  <si>
    <t>PK__BATCH_JO__4848154A5E4015ED</t>
  </si>
  <si>
    <t>PK__BATCH_JO__56435A776304CB0A</t>
  </si>
  <si>
    <t>PK__BATCH_JO__56435A7769B1C899</t>
  </si>
  <si>
    <t>PK__BATCH_ST__60B8C8A57152EA61</t>
  </si>
  <si>
    <t>PK__BATCH_ST__60B8C8A5770BC3B7</t>
  </si>
  <si>
    <t>PK__BCPGTRRe__3214EC06733D6F9B</t>
  </si>
  <si>
    <t>PK__CollCtyP__3214EC067B27DECF</t>
  </si>
  <si>
    <t>PK__CollEagl__3214EC062429F462</t>
  </si>
  <si>
    <t>PK__CollFeed__3214EC06766329B2</t>
  </si>
  <si>
    <t>PK__CollFile__3214EC06729298CE</t>
  </si>
  <si>
    <t>PK__CollPrin__3214EC067FEC93EC</t>
  </si>
  <si>
    <t>PK__CollSecu__3214EC062059637E</t>
  </si>
  <si>
    <t>PK__EODValua__3214EC060A000E0B</t>
  </si>
  <si>
    <t>PK__Firewall__3213E83F5FF727AB</t>
  </si>
  <si>
    <t>PK__Firewall__3213E83F64BBDCC8</t>
  </si>
  <si>
    <t>PK__Firewall__D7813F09594A2A1C</t>
  </si>
  <si>
    <t>PK__FXCurren__3214EC06019FD234</t>
  </si>
  <si>
    <t>PK__FXCurren__3214EC0605706318</t>
  </si>
  <si>
    <t>PK__GTRExcep__53A0DC8E6661CC13</t>
  </si>
  <si>
    <t>PK__GTRRespo__3214EC066F6CDEB7</t>
  </si>
  <si>
    <t>PK__GTRRespo__3214EC0678F648F1</t>
  </si>
  <si>
    <t>PK__HistFeed__3214EC06536EF330</t>
  </si>
  <si>
    <t>PK__MsgJuris__15BE17205B3039F5</t>
  </si>
  <si>
    <t>PK__SFreport__77387D0628FE4DF4</t>
  </si>
  <si>
    <t>PK__Trade__3028BB5B5DCC8612</t>
  </si>
  <si>
    <t>PK__TradeMes__29C00F76619D16F6</t>
  </si>
  <si>
    <t>PK__TradeRpt__D8DAF643679610DA</t>
  </si>
  <si>
    <t>PK__Unevalua__3214EC060D468F0A</t>
  </si>
  <si>
    <t>PK_EODTradeJurisdiction_FA</t>
  </si>
  <si>
    <t>UnevaluatedCollateralDataIDIndex</t>
  </si>
  <si>
    <t>PK_AlternateTrade</t>
  </si>
  <si>
    <t>PK__BATCH_JO__56435A771887303F</t>
  </si>
  <si>
    <t>PK__BATCH_JO__56435A771F342DCE</t>
  </si>
  <si>
    <t>PK__BATCH_JO__4848154A13C27B22</t>
  </si>
  <si>
    <t>PK__BATCH_ST__60B8C8A526D54F96</t>
  </si>
  <si>
    <t>PK__BATCH_ST__60B8C8A52C8E28EC</t>
  </si>
  <si>
    <t>PK_COBDate</t>
  </si>
  <si>
    <t>PK_CollCtyPartyDetails</t>
  </si>
  <si>
    <t>PK_CollEagleDetails</t>
  </si>
  <si>
    <t>CollEagleDetailsIdCode</t>
  </si>
  <si>
    <t>PK_CollEagleDetailsMain</t>
  </si>
  <si>
    <t>PK_CollFeedUnit</t>
  </si>
  <si>
    <t>PK_CollFileMaster</t>
  </si>
  <si>
    <t>PK_CollPrincipalPartyDetails</t>
  </si>
  <si>
    <t>PK_CollSecurePartyMetaData</t>
  </si>
  <si>
    <t>EsfVersion asc,FeedType asc,GenericType asc,PublisherSystem asc</t>
  </si>
  <si>
    <t>PK_EodDataFormat</t>
  </si>
  <si>
    <t>PK_EodFileHeader</t>
  </si>
  <si>
    <t>PK_EODTrade</t>
  </si>
  <si>
    <t>TradeId asc,TradeFeedFileFragmentId asc INCLUDE (EODTradeId,TradeVersion,SRFReportingDecision )</t>
  </si>
  <si>
    <t>PK_EODTrade_OFC</t>
  </si>
  <si>
    <t>COBDate asc,MessageType asc,SRFTradeVersion asc,TradeFeedFileFragmentId asc,TradeIdType asc,TradeVersion asc,USI asc</t>
  </si>
  <si>
    <t>COBDate asc,MessageType asc,SRFTradeVersion asc,TradeFeedFileFragmentId asc,TradeId asc,TradeIdType asc,TradeVersion asc</t>
  </si>
  <si>
    <t>PK_EODTradeStage1</t>
  </si>
  <si>
    <t>PK_EODTradeStatus_OFC</t>
  </si>
  <si>
    <t>PK_EODValuationFeedData</t>
  </si>
  <si>
    <t>PK_Exception</t>
  </si>
  <si>
    <t>PK_FeedActivity</t>
  </si>
  <si>
    <t>AssetClass asc,FeedType asc,Name asc,PublisherSystem asc</t>
  </si>
  <si>
    <t>PK_FeedExpectedControlMsg</t>
  </si>
  <si>
    <t>PK_FeedFileFragment</t>
  </si>
  <si>
    <t>PK_FeedOutput</t>
  </si>
  <si>
    <t>PK_FeedOutputDetail</t>
  </si>
  <si>
    <t>PK_Firewall</t>
  </si>
  <si>
    <t>PK_FirewallBooks</t>
  </si>
  <si>
    <t>PK_FirewallGroupExclude</t>
  </si>
  <si>
    <t>PK_FXCurrencyDetails</t>
  </si>
  <si>
    <t>PK_FXCurrencyFeedMaster</t>
  </si>
  <si>
    <t>PK_GTRException</t>
  </si>
  <si>
    <t>PK_HistFeeds</t>
  </si>
  <si>
    <t>PK_ISOCountry</t>
  </si>
  <si>
    <t>PK_LegalEntity</t>
  </si>
  <si>
    <t>PK__MsgJuris__15BE172054CF8DC2</t>
  </si>
  <si>
    <t>AssetClass asc,COBDate asc,FeedFileFragmentId asc,FeedType asc,MessageType asc,PublisherSystem asc</t>
  </si>
  <si>
    <t>PK_OutBoundFile</t>
  </si>
  <si>
    <t>PK_Product</t>
  </si>
  <si>
    <t>ProductSubType asc,ProductType asc</t>
  </si>
  <si>
    <t>PK_ReportingAgent</t>
  </si>
  <si>
    <t>PK__SFreport__77387D061A1A72F6</t>
  </si>
  <si>
    <t>GroupId asc,GroupLevel asc,ParamId asc,SystemId asc</t>
  </si>
  <si>
    <t>PK_SRFSystemParam</t>
  </si>
  <si>
    <t>PK_StaticClientGroup</t>
  </si>
  <si>
    <t>PK_StaticClientMain</t>
  </si>
  <si>
    <t>PK_Trade</t>
  </si>
  <si>
    <t>PK_Trade_OFC</t>
  </si>
  <si>
    <t>PK_TradeMask</t>
  </si>
  <si>
    <t>PK_TradeMessage</t>
  </si>
  <si>
    <t>PK_TradeMessage_OFC</t>
  </si>
  <si>
    <t>PK_TradeMessagePayload_OFC</t>
  </si>
  <si>
    <t>PK_TradeMessagePayloadTrident</t>
  </si>
  <si>
    <t>idx3_TradeMessageRptJurisdiction</t>
  </si>
  <si>
    <t>TradeMessageId asc INCLUDE (SRFMsgStatus,SRFMsgState)</t>
  </si>
  <si>
    <t>PK_TradeMessageTrident</t>
  </si>
  <si>
    <t>PK__TradeRpt__D8DAF64373FD5501</t>
  </si>
  <si>
    <t>PK_UnevaluatedCollateralData</t>
  </si>
  <si>
    <t>PK_WebServiceRegistry</t>
  </si>
  <si>
    <t>PK__BATCH_JO__56435A7738692495</t>
  </si>
  <si>
    <t>PK__BATCH_JO__56435A773F162224</t>
  </si>
  <si>
    <t>PK__BATCH_JO__4848154A33A46F78</t>
  </si>
  <si>
    <t>PK__BATCH_ST__60B8C8A546B743EC</t>
  </si>
  <si>
    <t>PK__BATCH_ST__60B8C8A54C701D42</t>
  </si>
  <si>
    <t>PK_BCPGTRResponseData</t>
  </si>
  <si>
    <t>FeedFileFragmentId asc,TradeId asc,ActiveFlag asc</t>
  </si>
  <si>
    <t>TradeId asc,TradeVersion asc,ValuationNumber asc,ActiveFlag asc</t>
  </si>
  <si>
    <t>NC1_SecretCPartyID</t>
  </si>
  <si>
    <t>SecretCPartyID asc</t>
  </si>
  <si>
    <t>SubAccountId asc INCLUDE (SubAccountReportingDelegation,PrincipalEmirClassification)</t>
  </si>
  <si>
    <t>NC1_EODComment</t>
  </si>
  <si>
    <t>TradeId asc,TradeFeedFileFragmentId asc INCLUDE (EODTradeId,TradeVersion,SRFReportingDecision)</t>
  </si>
  <si>
    <t>NC1_EODTrade</t>
  </si>
  <si>
    <t>ValuationFeedFileFragmentId asc,EODTradeId asc</t>
  </si>
  <si>
    <t>srf_main.EODTradeStatus</t>
  </si>
  <si>
    <t>PK_EODTradeStatus</t>
  </si>
  <si>
    <t>EODTradeStatusMessageType</t>
  </si>
  <si>
    <t>EODTradeStatusId asc,MessageType asc,COBDate asc</t>
  </si>
  <si>
    <t>EODTradeStatusState</t>
  </si>
  <si>
    <t>State asc,COBDate asc</t>
  </si>
  <si>
    <t>IDX_TradeID_COBDate</t>
  </si>
  <si>
    <t>IDX_EODTradeStatus_State1</t>
  </si>
  <si>
    <t>State asc</t>
  </si>
  <si>
    <t>IDX_ES_COBDate</t>
  </si>
  <si>
    <t>EODTradeStatusCOBDateIndex</t>
  </si>
  <si>
    <t>EODTradeStatusId asc,COBDate asc,EODTradeId asc,MessageType asc</t>
  </si>
  <si>
    <t>EODTradeStatusEODTradeIdMessageType</t>
  </si>
  <si>
    <t>EODTradeId asc,MessageType asc INCLUDE (EODTradeStatusId,Status,State)</t>
  </si>
  <si>
    <t>i</t>
  </si>
  <si>
    <t>idx2_EODValuationFeedData</t>
  </si>
  <si>
    <t>Id asc,COBDate asc</t>
  </si>
  <si>
    <t>srf_main.FXCurrencyMap</t>
  </si>
  <si>
    <t>FXCurrencyMapPrimaryKey</t>
  </si>
  <si>
    <t>srf_main.GTRResponseFile_FX</t>
  </si>
  <si>
    <t>idx1_GTRResponseFile_FX</t>
  </si>
  <si>
    <t>PK_GTRResponseFileFragment</t>
  </si>
  <si>
    <t>srf_main.GTRResponseStage_FX</t>
  </si>
  <si>
    <t>idx2_GTRResponseStage_FX</t>
  </si>
  <si>
    <t>idx3_GTRResponseStage_FX</t>
  </si>
  <si>
    <t>idx1_GTRResponseStage_FX</t>
  </si>
  <si>
    <t>PK_GTRResponseTrace</t>
  </si>
  <si>
    <t>IDX3</t>
  </si>
  <si>
    <t>Party1SDSID asc,Party2SDSID asc,AgreementDate asc,TargetTaxonomyName asc,Collateralized asc INCLUDE (agreement_asset_class,GNA_ID)</t>
  </si>
  <si>
    <t>PK__MsgJuris__15BE172045EC718E</t>
  </si>
  <si>
    <t>srf_main.PollActivity</t>
  </si>
  <si>
    <t>PollActivity_PK</t>
  </si>
  <si>
    <t>srf_main.PollActivity_FX</t>
  </si>
  <si>
    <t>PollActivity_FX_PK</t>
  </si>
  <si>
    <t>srf_main.PolledHistory</t>
  </si>
  <si>
    <t>PolledHistory_CI</t>
  </si>
  <si>
    <t>PolledNumber desc</t>
  </si>
  <si>
    <t>srf_main.Poller</t>
  </si>
  <si>
    <t>Poller_PK</t>
  </si>
  <si>
    <t>srf_main.prodTypeAssetClassMap</t>
  </si>
  <si>
    <t>Idx1_Prodtype_subtype</t>
  </si>
  <si>
    <t>ProductType asc,ProductSubType asc INCLUDE (SRFPrimaryAssetClass,SRFSecondaryAssetClass)</t>
  </si>
  <si>
    <t>PK__SFreport__77387D06614B3E97</t>
  </si>
  <si>
    <t>PK__TradeRpt__D8DAF6435FCB73CB</t>
  </si>
  <si>
    <t>srf_main.Valuation</t>
  </si>
  <si>
    <t>idx2_valuation</t>
  </si>
  <si>
    <t>idx1_valuation</t>
  </si>
  <si>
    <t>srf_main.ValuationJurisdiction</t>
  </si>
  <si>
    <t>PK_ValuationJurisdiction</t>
  </si>
  <si>
    <t>ValuationJurisdictionId asc</t>
  </si>
  <si>
    <t>NC_ValuationJurisdiction</t>
  </si>
  <si>
    <t>ValuationId asc</t>
  </si>
  <si>
    <t>idx1_ValuationJurisdiction</t>
  </si>
  <si>
    <t>idx2_ValuationJurisdictionID</t>
  </si>
  <si>
    <t>ValuationId asc INCLUDE (Jurisdiction,IsReportable)</t>
  </si>
  <si>
    <t>Identical</t>
  </si>
  <si>
    <t>EQ indexName</t>
  </si>
  <si>
    <t>Rates indexName</t>
  </si>
  <si>
    <t>EQ tableName</t>
  </si>
  <si>
    <t>FX tableName</t>
  </si>
  <si>
    <t>FX indexName</t>
  </si>
  <si>
    <t>FX ifUnique</t>
  </si>
  <si>
    <t>EQ ifUnique</t>
  </si>
  <si>
    <t>FX indexType</t>
  </si>
  <si>
    <t>EQ indexType</t>
  </si>
  <si>
    <t>FX indexKeyCnt</t>
  </si>
  <si>
    <t>EQ indexKeyCnt</t>
  </si>
  <si>
    <t>FX indexKeys</t>
  </si>
  <si>
    <t>EQ indexKeys</t>
  </si>
  <si>
    <t>Rates tableName</t>
  </si>
  <si>
    <t>Rates ifUnique</t>
  </si>
  <si>
    <t>Rates indexType</t>
  </si>
  <si>
    <t>Rates indexKeyCnt</t>
  </si>
  <si>
    <t>Rates indexKeys</t>
  </si>
  <si>
    <t>Credit tableName</t>
  </si>
  <si>
    <t>Credit indexName</t>
  </si>
  <si>
    <t>Credit ifUnique</t>
  </si>
  <si>
    <t>Credit indexType</t>
  </si>
  <si>
    <t>Credit indexKeyCnt</t>
  </si>
  <si>
    <t>Credit indexKeys</t>
  </si>
  <si>
    <t>OK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</si>
</sst>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27"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99"/>
  <sheetViews>
    <sheetView topLeftCell="D1" zoomScale="80" zoomScaleNormal="80" workbookViewId="0">
      <pane ySplit="1" topLeftCell="A2" activePane="bottomLeft" state="frozen"/>
      <selection activeCell="C1" sqref="C1"/>
      <selection pane="bottomLeft" activeCell="D1" sqref="D1"/>
    </sheetView>
  </sheetViews>
  <sheetFormatPr defaultRowHeight="15"/>
  <cols>
    <col min="1" max="2" width="55.5703125" style="4" hidden="1" customWidth="1"/>
    <col min="3" max="3" width="9.42578125" style="4" hidden="1" customWidth="1"/>
    <col min="4" max="4" width="51.7109375" style="4" bestFit="1" customWidth="1"/>
    <col min="5" max="5" width="51.7109375" style="4" customWidth="1"/>
    <col min="6" max="6" width="12.42578125" style="4" customWidth="1"/>
    <col min="7" max="7" width="10.7109375" style="4" bestFit="1" customWidth="1"/>
    <col min="8" max="8" width="10.7109375" style="4" customWidth="1"/>
    <col min="9" max="9" width="9.42578125" style="4" bestFit="1" customWidth="1"/>
    <col min="10" max="10" width="13.7109375" style="4" bestFit="1" customWidth="1"/>
    <col min="11" max="11" width="13.7109375" style="4" customWidth="1"/>
    <col min="12" max="12" width="9.42578125" style="4" bestFit="1" customWidth="1"/>
    <col min="13" max="13" width="12.28515625" style="4" bestFit="1" customWidth="1"/>
    <col min="14" max="14" width="12.28515625" style="4" customWidth="1"/>
    <col min="15" max="15" width="9.42578125" style="4" bestFit="1" customWidth="1"/>
    <col min="16" max="16" width="47.85546875" style="4" customWidth="1"/>
    <col min="17" max="17" width="48.42578125" style="4" customWidth="1"/>
    <col min="18" max="18" width="9.42578125" style="4" bestFit="1" customWidth="1"/>
    <col min="19" max="20" width="8.7109375" style="10" bestFit="1" customWidth="1"/>
    <col min="21" max="21" width="14.42578125" style="4" customWidth="1"/>
    <col min="22" max="16384" width="9.140625" style="4"/>
  </cols>
  <sheetData>
    <row r="1" spans="1:21">
      <c r="A1" s="12" t="s">
        <v>814</v>
      </c>
      <c r="B1" s="12" t="s">
        <v>809</v>
      </c>
      <c r="C1" s="6"/>
      <c r="D1" s="12" t="s">
        <v>815</v>
      </c>
      <c r="E1" s="12" t="s">
        <v>797</v>
      </c>
      <c r="F1" s="6"/>
      <c r="G1" s="12" t="s">
        <v>816</v>
      </c>
      <c r="H1" s="12" t="s">
        <v>810</v>
      </c>
      <c r="I1" s="6"/>
      <c r="J1" s="12" t="s">
        <v>817</v>
      </c>
      <c r="K1" s="12" t="s">
        <v>811</v>
      </c>
      <c r="L1" s="6"/>
      <c r="M1" s="12" t="s">
        <v>818</v>
      </c>
      <c r="N1" s="12" t="s">
        <v>812</v>
      </c>
      <c r="O1" s="6"/>
      <c r="P1" s="12" t="s">
        <v>819</v>
      </c>
      <c r="Q1" s="12" t="s">
        <v>813</v>
      </c>
      <c r="U1" s="12" t="s">
        <v>795</v>
      </c>
    </row>
    <row r="2" spans="1:21">
      <c r="A2" s="4" t="s">
        <v>6</v>
      </c>
      <c r="B2" s="4" t="str">
        <f>IF(ISERROR(MATCH(A2, RatesProd!$A$2:$A$297,0)),"",A2)</f>
        <v>srf_main.ADSBookList</v>
      </c>
      <c r="C2" s="4" t="str">
        <f>IF(A2=B2,"OK","NOTOK")</f>
        <v>OK</v>
      </c>
      <c r="D2" s="4" t="s">
        <v>7</v>
      </c>
      <c r="E2" s="4" t="str">
        <f>VLOOKUP(D2,RatesProd!$B$2:$F$302,1,)</f>
        <v>PK_ADSBookList</v>
      </c>
      <c r="F2" s="4" t="str">
        <f>IF(D2=E2,"OK","NOTOK")</f>
        <v>OK</v>
      </c>
      <c r="G2" s="4" t="s">
        <v>8</v>
      </c>
      <c r="H2" s="4" t="str">
        <f>VLOOKUP(D2,RatesProd!$B$2:$F$302,2,)</f>
        <v>unique</v>
      </c>
      <c r="I2" s="4" t="str">
        <f>IF(G2=H2,"OK","NOTOK")</f>
        <v>OK</v>
      </c>
      <c r="J2" s="4" t="s">
        <v>9</v>
      </c>
      <c r="K2" s="4" t="str">
        <f>VLOOKUP(D2,RatesProd!$B$2:$F$302,3,)</f>
        <v xml:space="preserve"> clustered </v>
      </c>
      <c r="L2" s="4" t="str">
        <f>IF(J2=K2,"OK","NOTOK")</f>
        <v>OK</v>
      </c>
      <c r="M2" s="4">
        <v>1</v>
      </c>
      <c r="N2" s="4">
        <f>VLOOKUP(D2,RatesProd!$B$2:$F$302,4,)</f>
        <v>1</v>
      </c>
      <c r="O2" s="4" t="str">
        <f>IF(M2=N2,"OK","NOTOK")</f>
        <v>OK</v>
      </c>
      <c r="P2" s="4" t="s">
        <v>10</v>
      </c>
      <c r="Q2" s="4" t="str">
        <f>VLOOKUP(D2,RatesProd!$B$2:$F$302,5,)</f>
        <v>BookId asc</v>
      </c>
      <c r="R2" s="4" t="str">
        <f>IF(P2=Q2,"OK","NOTOK")</f>
        <v>OK</v>
      </c>
      <c r="S2" s="10" t="str">
        <f>IF(AND(C2="OK", F2="OK",I2="OK"),"TRUE", "FALSE" )</f>
        <v>TRUE</v>
      </c>
      <c r="T2" s="10" t="str">
        <f>IF(AND(L2="OK", O2="OK",R2="OK"),"TRUE", "FALSE" )</f>
        <v>TRUE</v>
      </c>
      <c r="U2" s="10" t="str">
        <f>IF(OR(S2="False", T2="False"),"No", "Yes")</f>
        <v>Yes</v>
      </c>
    </row>
    <row r="3" spans="1:21">
      <c r="A3" s="4" t="s">
        <v>11</v>
      </c>
      <c r="B3" s="10" t="str">
        <f>IF(ISERROR(MATCH(A3, RatesProd!$A$2:$A$297,0)),"",A3)</f>
        <v>srf_main.AllegeTrade</v>
      </c>
      <c r="C3" s="4" t="str">
        <f t="shared" ref="C3:C66" si="0">IF(A3=B3,"OK","NOTOK")</f>
        <v>OK</v>
      </c>
      <c r="D3" s="4" t="s">
        <v>12</v>
      </c>
      <c r="E3" s="10" t="str">
        <f>VLOOKUP(D3,RatesProd!$B$2:$F$302,1,)</f>
        <v>idx1_AllegeTrade</v>
      </c>
      <c r="F3" s="4" t="str">
        <f t="shared" ref="F3:F66" si="1">IF(D3=E3,"OK","NOTOK")</f>
        <v>OK</v>
      </c>
      <c r="G3" s="4" t="s">
        <v>13</v>
      </c>
      <c r="H3" s="10" t="str">
        <f>VLOOKUP(D3,RatesProd!$B$2:$F$302,2,)</f>
        <v>nonunique</v>
      </c>
      <c r="I3" s="4" t="str">
        <f t="shared" ref="I3:I66" si="2">IF(G3=H3,"OK","NOTOK")</f>
        <v>OK</v>
      </c>
      <c r="J3" s="4" t="s">
        <v>14</v>
      </c>
      <c r="K3" s="10" t="str">
        <f>VLOOKUP(D3,RatesProd!$B$2:$F$302,3,)</f>
        <v xml:space="preserve"> nonclustered </v>
      </c>
      <c r="L3" s="4" t="str">
        <f t="shared" ref="L3:L66" si="3">IF(J3=K3,"OK","NOTOK")</f>
        <v>OK</v>
      </c>
      <c r="M3" s="4">
        <v>4</v>
      </c>
      <c r="N3" s="10">
        <f>VLOOKUP(D3,RatesProd!$B$2:$F$302,4,)</f>
        <v>4</v>
      </c>
      <c r="O3" s="4" t="str">
        <f t="shared" ref="O3:O66" si="4">IF(M3=N3,"OK","NOTOK")</f>
        <v>OK</v>
      </c>
      <c r="P3" s="4" t="s">
        <v>15</v>
      </c>
      <c r="Q3" s="10" t="str">
        <f>VLOOKUP(D3,RatesProd!$B$2:$F$302,5,)</f>
        <v>TradeIdentifier asc,EventName asc,sentBy asc,isCorrection asc</v>
      </c>
      <c r="R3" s="4" t="str">
        <f t="shared" ref="R3:R66" si="5">IF(P3=Q3,"OK","NOTOK")</f>
        <v>OK</v>
      </c>
      <c r="S3" s="10" t="str">
        <f t="shared" ref="S3:S66" si="6">IF(AND(C3="OK", F3="OK",I3="OK"),"TRUE", "FALSE" )</f>
        <v>TRUE</v>
      </c>
      <c r="T3" s="10" t="str">
        <f t="shared" ref="T3:T66" si="7">IF(AND(L3="OK", O3="OK",R3="OK"),"TRUE", "FALSE" )</f>
        <v>TRUE</v>
      </c>
      <c r="U3" s="10" t="str">
        <f t="shared" ref="U3:U66" si="8">IF(OR(S3="False", T3="False"),"No", "Yes")</f>
        <v>Yes</v>
      </c>
    </row>
    <row r="4" spans="1:21">
      <c r="A4" s="4" t="s">
        <v>11</v>
      </c>
      <c r="B4" s="10" t="str">
        <f>IF(ISERROR(MATCH(A4, RatesProd!$A$2:$A$297,0)),"",A4)</f>
        <v>srf_main.AllegeTrade</v>
      </c>
      <c r="C4" s="4" t="str">
        <f t="shared" si="0"/>
        <v>OK</v>
      </c>
      <c r="D4" s="4" t="s">
        <v>16</v>
      </c>
      <c r="E4" s="10" t="str">
        <f>VLOOKUP(D4,RatesProd!$B$2:$F$302,1,)</f>
        <v>PK_AllegeTrade</v>
      </c>
      <c r="F4" s="4" t="str">
        <f t="shared" si="1"/>
        <v>OK</v>
      </c>
      <c r="G4" s="4" t="s">
        <v>8</v>
      </c>
      <c r="H4" s="10" t="str">
        <f>VLOOKUP(D4,RatesProd!$B$2:$F$302,2,)</f>
        <v>unique</v>
      </c>
      <c r="I4" s="4" t="str">
        <f t="shared" si="2"/>
        <v>OK</v>
      </c>
      <c r="J4" s="4" t="s">
        <v>9</v>
      </c>
      <c r="K4" s="10" t="str">
        <f>VLOOKUP(D4,RatesProd!$B$2:$F$302,3,)</f>
        <v xml:space="preserve"> clustered </v>
      </c>
      <c r="L4" s="4" t="str">
        <f t="shared" si="3"/>
        <v>OK</v>
      </c>
      <c r="M4" s="4">
        <v>1</v>
      </c>
      <c r="N4" s="10">
        <f>VLOOKUP(D4,RatesProd!$B$2:$F$302,4,)</f>
        <v>1</v>
      </c>
      <c r="O4" s="4" t="str">
        <f t="shared" si="4"/>
        <v>OK</v>
      </c>
      <c r="P4" s="4" t="s">
        <v>17</v>
      </c>
      <c r="Q4" s="10" t="str">
        <f>VLOOKUP(D4,RatesProd!$B$2:$F$302,5,)</f>
        <v>Id asc</v>
      </c>
      <c r="R4" s="4" t="str">
        <f t="shared" si="5"/>
        <v>OK</v>
      </c>
      <c r="S4" s="10" t="str">
        <f t="shared" si="6"/>
        <v>TRUE</v>
      </c>
      <c r="T4" s="10" t="str">
        <f t="shared" si="7"/>
        <v>TRUE</v>
      </c>
      <c r="U4" s="10" t="str">
        <f t="shared" si="8"/>
        <v>Yes</v>
      </c>
    </row>
    <row r="5" spans="1:21">
      <c r="A5" s="4" t="s">
        <v>18</v>
      </c>
      <c r="B5" s="10" t="str">
        <f>IF(ISERROR(MATCH(A5, RatesProd!$A$2:$A$297,0)),"",A5)</f>
        <v>srf_main.AllegeTradeDetails</v>
      </c>
      <c r="C5" s="4" t="str">
        <f t="shared" si="0"/>
        <v>OK</v>
      </c>
      <c r="D5" s="4" t="s">
        <v>19</v>
      </c>
      <c r="E5" s="10" t="str">
        <f>VLOOKUP(D5,RatesProd!$B$2:$F$302,1,)</f>
        <v>idx1_AllegeTradeDetails</v>
      </c>
      <c r="F5" s="4" t="str">
        <f t="shared" si="1"/>
        <v>OK</v>
      </c>
      <c r="G5" s="4" t="s">
        <v>8</v>
      </c>
      <c r="H5" s="10" t="str">
        <f>VLOOKUP(D5,RatesProd!$B$2:$F$302,2,)</f>
        <v>unique</v>
      </c>
      <c r="I5" s="4" t="str">
        <f t="shared" si="2"/>
        <v>OK</v>
      </c>
      <c r="J5" s="4" t="s">
        <v>9</v>
      </c>
      <c r="K5" s="10" t="str">
        <f>VLOOKUP(D5,RatesProd!$B$2:$F$302,3,)</f>
        <v xml:space="preserve"> clustered </v>
      </c>
      <c r="L5" s="4" t="str">
        <f t="shared" si="3"/>
        <v>OK</v>
      </c>
      <c r="M5" s="4">
        <v>2</v>
      </c>
      <c r="N5" s="10">
        <f>VLOOKUP(D5,RatesProd!$B$2:$F$302,4,)</f>
        <v>2</v>
      </c>
      <c r="O5" s="4" t="str">
        <f t="shared" si="4"/>
        <v>OK</v>
      </c>
      <c r="P5" s="4" t="s">
        <v>20</v>
      </c>
      <c r="Q5" s="10" t="str">
        <f>VLOOKUP(D5,RatesProd!$B$2:$F$302,5,)</f>
        <v>Id asc,AllegeTradeId asc</v>
      </c>
      <c r="R5" s="4" t="str">
        <f t="shared" si="5"/>
        <v>OK</v>
      </c>
      <c r="S5" s="10" t="str">
        <f t="shared" si="6"/>
        <v>TRUE</v>
      </c>
      <c r="T5" s="10" t="str">
        <f t="shared" si="7"/>
        <v>TRUE</v>
      </c>
      <c r="U5" s="10" t="str">
        <f t="shared" si="8"/>
        <v>Yes</v>
      </c>
    </row>
    <row r="6" spans="1:21">
      <c r="A6" s="4" t="s">
        <v>18</v>
      </c>
      <c r="B6" s="10" t="str">
        <f>IF(ISERROR(MATCH(A6, RatesProd!$A$2:$A$297,0)),"",A6)</f>
        <v>srf_main.AllegeTradeDetails</v>
      </c>
      <c r="C6" s="4" t="str">
        <f t="shared" si="0"/>
        <v>OK</v>
      </c>
      <c r="D6" s="4" t="s">
        <v>21</v>
      </c>
      <c r="E6" s="10" t="str">
        <f>VLOOKUP(D6,RatesProd!$B$2:$F$302,1,)</f>
        <v>PK_AllegeTradeDetails</v>
      </c>
      <c r="F6" s="4" t="str">
        <f t="shared" si="1"/>
        <v>OK</v>
      </c>
      <c r="G6" s="4" t="s">
        <v>8</v>
      </c>
      <c r="H6" s="10" t="str">
        <f>VLOOKUP(D6,RatesProd!$B$2:$F$302,2,)</f>
        <v>unique</v>
      </c>
      <c r="I6" s="4" t="str">
        <f t="shared" si="2"/>
        <v>OK</v>
      </c>
      <c r="J6" s="4" t="s">
        <v>14</v>
      </c>
      <c r="K6" s="10" t="str">
        <f>VLOOKUP(D6,RatesProd!$B$2:$F$302,3,)</f>
        <v xml:space="preserve"> nonclustered </v>
      </c>
      <c r="L6" s="4" t="str">
        <f t="shared" si="3"/>
        <v>OK</v>
      </c>
      <c r="M6" s="4">
        <v>1</v>
      </c>
      <c r="N6" s="10">
        <f>VLOOKUP(D6,RatesProd!$B$2:$F$302,4,)</f>
        <v>1</v>
      </c>
      <c r="O6" s="4" t="str">
        <f t="shared" si="4"/>
        <v>OK</v>
      </c>
      <c r="P6" s="4" t="s">
        <v>17</v>
      </c>
      <c r="Q6" s="10" t="str">
        <f>VLOOKUP(D6,RatesProd!$B$2:$F$302,5,)</f>
        <v>Id asc</v>
      </c>
      <c r="R6" s="4" t="str">
        <f t="shared" si="5"/>
        <v>OK</v>
      </c>
      <c r="S6" s="10" t="str">
        <f t="shared" si="6"/>
        <v>TRUE</v>
      </c>
      <c r="T6" s="10" t="str">
        <f t="shared" si="7"/>
        <v>TRUE</v>
      </c>
      <c r="U6" s="10" t="str">
        <f t="shared" si="8"/>
        <v>Yes</v>
      </c>
    </row>
    <row r="7" spans="1:21">
      <c r="A7" s="4" t="s">
        <v>22</v>
      </c>
      <c r="B7" s="10" t="str">
        <f>IF(ISERROR(MATCH(A7, RatesProd!$A$2:$A$297,0)),"",A7)</f>
        <v>srf_main.AllegeTradePayload</v>
      </c>
      <c r="C7" s="4" t="str">
        <f t="shared" si="0"/>
        <v>OK</v>
      </c>
      <c r="D7" s="4" t="s">
        <v>23</v>
      </c>
      <c r="E7" s="10" t="str">
        <f>VLOOKUP(D7,RatesProd!$B$2:$F$302,1,)</f>
        <v>idx1_AllegeTradePayload</v>
      </c>
      <c r="F7" s="4" t="str">
        <f t="shared" si="1"/>
        <v>OK</v>
      </c>
      <c r="G7" s="4" t="s">
        <v>8</v>
      </c>
      <c r="H7" s="10" t="str">
        <f>VLOOKUP(D7,RatesProd!$B$2:$F$302,2,)</f>
        <v>unique</v>
      </c>
      <c r="I7" s="4" t="str">
        <f t="shared" si="2"/>
        <v>OK</v>
      </c>
      <c r="J7" s="4" t="s">
        <v>9</v>
      </c>
      <c r="K7" s="10" t="str">
        <f>VLOOKUP(D7,RatesProd!$B$2:$F$302,3,)</f>
        <v xml:space="preserve"> clustered </v>
      </c>
      <c r="L7" s="4" t="str">
        <f t="shared" si="3"/>
        <v>OK</v>
      </c>
      <c r="M7" s="4">
        <v>2</v>
      </c>
      <c r="N7" s="10">
        <f>VLOOKUP(D7,RatesProd!$B$2:$F$302,4,)</f>
        <v>2</v>
      </c>
      <c r="O7" s="4" t="str">
        <f t="shared" si="4"/>
        <v>OK</v>
      </c>
      <c r="P7" s="4" t="s">
        <v>24</v>
      </c>
      <c r="Q7" s="10" t="str">
        <f>VLOOKUP(D7,RatesProd!$B$2:$F$302,5,)</f>
        <v>PayloadId asc,AllegeTradeId asc</v>
      </c>
      <c r="R7" s="4" t="str">
        <f t="shared" si="5"/>
        <v>OK</v>
      </c>
      <c r="S7" s="10" t="str">
        <f t="shared" si="6"/>
        <v>TRUE</v>
      </c>
      <c r="T7" s="10" t="str">
        <f t="shared" si="7"/>
        <v>TRUE</v>
      </c>
      <c r="U7" s="10" t="str">
        <f t="shared" si="8"/>
        <v>Yes</v>
      </c>
    </row>
    <row r="8" spans="1:21">
      <c r="A8" s="4" t="s">
        <v>22</v>
      </c>
      <c r="B8" s="10" t="str">
        <f>IF(ISERROR(MATCH(A8, RatesProd!$A$2:$A$297,0)),"",A8)</f>
        <v>srf_main.AllegeTradePayload</v>
      </c>
      <c r="C8" s="4" t="str">
        <f t="shared" si="0"/>
        <v>OK</v>
      </c>
      <c r="D8" s="4" t="s">
        <v>25</v>
      </c>
      <c r="E8" s="10" t="str">
        <f>VLOOKUP(D8,RatesProd!$B$2:$F$302,1,)</f>
        <v>PK_AllegeTradePayload</v>
      </c>
      <c r="F8" s="4" t="str">
        <f t="shared" si="1"/>
        <v>OK</v>
      </c>
      <c r="G8" s="4" t="s">
        <v>8</v>
      </c>
      <c r="H8" s="10" t="str">
        <f>VLOOKUP(D8,RatesProd!$B$2:$F$302,2,)</f>
        <v>unique</v>
      </c>
      <c r="I8" s="4" t="str">
        <f t="shared" si="2"/>
        <v>OK</v>
      </c>
      <c r="J8" s="4" t="s">
        <v>14</v>
      </c>
      <c r="K8" s="10" t="str">
        <f>VLOOKUP(D8,RatesProd!$B$2:$F$302,3,)</f>
        <v xml:space="preserve"> nonclustered </v>
      </c>
      <c r="L8" s="4" t="str">
        <f t="shared" si="3"/>
        <v>OK</v>
      </c>
      <c r="M8" s="4">
        <v>1</v>
      </c>
      <c r="N8" s="10">
        <f>VLOOKUP(D8,RatesProd!$B$2:$F$302,4,)</f>
        <v>1</v>
      </c>
      <c r="O8" s="4" t="str">
        <f t="shared" si="4"/>
        <v>OK</v>
      </c>
      <c r="P8" s="4" t="s">
        <v>26</v>
      </c>
      <c r="Q8" s="10" t="str">
        <f>VLOOKUP(D8,RatesProd!$B$2:$F$302,5,)</f>
        <v>PayloadId asc</v>
      </c>
      <c r="R8" s="4" t="str">
        <f t="shared" si="5"/>
        <v>OK</v>
      </c>
      <c r="S8" s="10" t="str">
        <f t="shared" si="6"/>
        <v>TRUE</v>
      </c>
      <c r="T8" s="10" t="str">
        <f t="shared" si="7"/>
        <v>TRUE</v>
      </c>
      <c r="U8" s="10" t="str">
        <f t="shared" si="8"/>
        <v>Yes</v>
      </c>
    </row>
    <row r="9" spans="1:21">
      <c r="A9" s="4" t="s">
        <v>27</v>
      </c>
      <c r="B9" s="10" t="str">
        <f>IF(ISERROR(MATCH(A9, RatesProd!$A$2:$A$297,0)),"",A9)</f>
        <v>srf_main.AlternateAllegeTrade</v>
      </c>
      <c r="C9" s="4" t="str">
        <f t="shared" si="0"/>
        <v>OK</v>
      </c>
      <c r="D9" s="4" t="s">
        <v>28</v>
      </c>
      <c r="E9" s="10" t="str">
        <f>VLOOKUP(D9,RatesProd!$B$2:$F$302,1,)</f>
        <v>idx1_AlternateAllegeTrade</v>
      </c>
      <c r="F9" s="4" t="str">
        <f t="shared" si="1"/>
        <v>OK</v>
      </c>
      <c r="G9" s="4" t="s">
        <v>8</v>
      </c>
      <c r="H9" s="10" t="str">
        <f>VLOOKUP(D9,RatesProd!$B$2:$F$302,2,)</f>
        <v>unique</v>
      </c>
      <c r="I9" s="4" t="str">
        <f t="shared" si="2"/>
        <v>OK</v>
      </c>
      <c r="J9" s="4" t="s">
        <v>9</v>
      </c>
      <c r="K9" s="10" t="str">
        <f>VLOOKUP(D9,RatesProd!$B$2:$F$302,3,)</f>
        <v xml:space="preserve"> clustered </v>
      </c>
      <c r="L9" s="4" t="str">
        <f t="shared" si="3"/>
        <v>OK</v>
      </c>
      <c r="M9" s="4">
        <v>2</v>
      </c>
      <c r="N9" s="10">
        <f>VLOOKUP(D9,RatesProd!$B$2:$F$302,4,)</f>
        <v>2</v>
      </c>
      <c r="O9" s="4" t="str">
        <f t="shared" si="4"/>
        <v>OK</v>
      </c>
      <c r="P9" s="4" t="s">
        <v>20</v>
      </c>
      <c r="Q9" s="10" t="str">
        <f>VLOOKUP(D9,RatesProd!$B$2:$F$302,5,)</f>
        <v>Id asc,AllegeTradeId asc</v>
      </c>
      <c r="R9" s="4" t="str">
        <f t="shared" si="5"/>
        <v>OK</v>
      </c>
      <c r="S9" s="10" t="str">
        <f t="shared" si="6"/>
        <v>TRUE</v>
      </c>
      <c r="T9" s="10" t="str">
        <f t="shared" si="7"/>
        <v>TRUE</v>
      </c>
      <c r="U9" s="10" t="str">
        <f t="shared" si="8"/>
        <v>Yes</v>
      </c>
    </row>
    <row r="10" spans="1:21">
      <c r="A10" s="4" t="s">
        <v>27</v>
      </c>
      <c r="B10" s="10" t="str">
        <f>IF(ISERROR(MATCH(A10, RatesProd!$A$2:$A$297,0)),"",A10)</f>
        <v>srf_main.AlternateAllegeTrade</v>
      </c>
      <c r="C10" s="4" t="str">
        <f t="shared" si="0"/>
        <v>OK</v>
      </c>
      <c r="D10" s="4" t="s">
        <v>29</v>
      </c>
      <c r="E10" s="10" t="str">
        <f>VLOOKUP(D10,RatesProd!$B$2:$F$302,1,)</f>
        <v>PK_AlternateAllegeTrade</v>
      </c>
      <c r="F10" s="4" t="str">
        <f t="shared" si="1"/>
        <v>OK</v>
      </c>
      <c r="G10" s="4" t="s">
        <v>8</v>
      </c>
      <c r="H10" s="10" t="str">
        <f>VLOOKUP(D10,RatesProd!$B$2:$F$302,2,)</f>
        <v>unique</v>
      </c>
      <c r="I10" s="4" t="str">
        <f t="shared" si="2"/>
        <v>OK</v>
      </c>
      <c r="J10" s="4" t="s">
        <v>14</v>
      </c>
      <c r="K10" s="10" t="str">
        <f>VLOOKUP(D10,RatesProd!$B$2:$F$302,3,)</f>
        <v xml:space="preserve"> nonclustered </v>
      </c>
      <c r="L10" s="4" t="str">
        <f t="shared" si="3"/>
        <v>OK</v>
      </c>
      <c r="M10" s="4">
        <v>1</v>
      </c>
      <c r="N10" s="10">
        <f>VLOOKUP(D10,RatesProd!$B$2:$F$302,4,)</f>
        <v>1</v>
      </c>
      <c r="O10" s="4" t="str">
        <f t="shared" si="4"/>
        <v>OK</v>
      </c>
      <c r="P10" s="4" t="s">
        <v>17</v>
      </c>
      <c r="Q10" s="10" t="str">
        <f>VLOOKUP(D10,RatesProd!$B$2:$F$302,5,)</f>
        <v>Id asc</v>
      </c>
      <c r="R10" s="4" t="str">
        <f t="shared" si="5"/>
        <v>OK</v>
      </c>
      <c r="S10" s="10" t="str">
        <f t="shared" si="6"/>
        <v>TRUE</v>
      </c>
      <c r="T10" s="10" t="str">
        <f t="shared" si="7"/>
        <v>TRUE</v>
      </c>
      <c r="U10" s="10" t="str">
        <f t="shared" si="8"/>
        <v>Yes</v>
      </c>
    </row>
    <row r="11" spans="1:21">
      <c r="A11" s="4" t="s">
        <v>30</v>
      </c>
      <c r="B11" s="10" t="str">
        <f>IF(ISERROR(MATCH(A11, RatesProd!$A$2:$A$297,0)),"",A11)</f>
        <v>srf_main.AlternateTrade</v>
      </c>
      <c r="C11" s="4" t="str">
        <f t="shared" si="0"/>
        <v>OK</v>
      </c>
      <c r="D11" s="4" t="s">
        <v>31</v>
      </c>
      <c r="E11" s="10" t="str">
        <f>VLOOKUP(D11,RatesProd!$B$2:$F$302,1,)</f>
        <v>PK__Alternate__3028BB5A22D6A8CD</v>
      </c>
      <c r="F11" s="4" t="str">
        <f t="shared" si="1"/>
        <v>OK</v>
      </c>
      <c r="G11" s="4" t="s">
        <v>8</v>
      </c>
      <c r="H11" s="10" t="str">
        <f>VLOOKUP(D11,RatesProd!$B$2:$F$302,2,)</f>
        <v>unique</v>
      </c>
      <c r="I11" s="4" t="str">
        <f t="shared" si="2"/>
        <v>OK</v>
      </c>
      <c r="J11" s="4" t="s">
        <v>14</v>
      </c>
      <c r="K11" s="10" t="str">
        <f>VLOOKUP(D11,RatesProd!$B$2:$F$302,3,)</f>
        <v xml:space="preserve"> nonclustered </v>
      </c>
      <c r="L11" s="4" t="str">
        <f t="shared" si="3"/>
        <v>OK</v>
      </c>
      <c r="M11" s="4">
        <v>1</v>
      </c>
      <c r="N11" s="10">
        <f>VLOOKUP(D11,RatesProd!$B$2:$F$302,4,)</f>
        <v>1</v>
      </c>
      <c r="O11" s="4" t="str">
        <f t="shared" si="4"/>
        <v>OK</v>
      </c>
      <c r="P11" s="4" t="s">
        <v>32</v>
      </c>
      <c r="Q11" s="10" t="str">
        <f>VLOOKUP(D11,RatesProd!$B$2:$F$302,5,)</f>
        <v>ID asc</v>
      </c>
      <c r="R11" s="4" t="str">
        <f t="shared" si="5"/>
        <v>OK</v>
      </c>
      <c r="S11" s="10" t="str">
        <f t="shared" si="6"/>
        <v>TRUE</v>
      </c>
      <c r="T11" s="10" t="str">
        <f t="shared" si="7"/>
        <v>TRUE</v>
      </c>
      <c r="U11" s="10" t="str">
        <f t="shared" si="8"/>
        <v>Yes</v>
      </c>
    </row>
    <row r="12" spans="1:21">
      <c r="A12" s="4" t="s">
        <v>30</v>
      </c>
      <c r="B12" s="10" t="str">
        <f>IF(ISERROR(MATCH(A12, RatesProd!$A$2:$A$297,0)),"",A12)</f>
        <v>srf_main.AlternateTrade</v>
      </c>
      <c r="C12" s="4" t="str">
        <f t="shared" si="0"/>
        <v>OK</v>
      </c>
      <c r="D12" s="4" t="s">
        <v>33</v>
      </c>
      <c r="E12" s="10" t="str">
        <f>VLOOKUP(D12,RatesProd!$B$2:$F$302,1,)</f>
        <v>AlternateTradeIndex</v>
      </c>
      <c r="F12" s="4" t="str">
        <f t="shared" si="1"/>
        <v>OK</v>
      </c>
      <c r="G12" s="4" t="s">
        <v>13</v>
      </c>
      <c r="H12" s="10" t="str">
        <f>VLOOKUP(D12,RatesProd!$B$2:$F$302,2,)</f>
        <v>nonunique</v>
      </c>
      <c r="I12" s="4" t="str">
        <f t="shared" si="2"/>
        <v>OK</v>
      </c>
      <c r="J12" s="4" t="s">
        <v>14</v>
      </c>
      <c r="K12" s="10" t="str">
        <f>VLOOKUP(D12,RatesProd!$B$2:$F$302,3,)</f>
        <v xml:space="preserve"> nonclustered </v>
      </c>
      <c r="L12" s="4" t="str">
        <f t="shared" si="3"/>
        <v>OK</v>
      </c>
      <c r="M12" s="4">
        <v>3</v>
      </c>
      <c r="N12" s="10">
        <f>VLOOKUP(D12,RatesProd!$B$2:$F$302,4,)</f>
        <v>3</v>
      </c>
      <c r="O12" s="4" t="str">
        <f t="shared" si="4"/>
        <v>OK</v>
      </c>
      <c r="P12" s="4" t="s">
        <v>34</v>
      </c>
      <c r="Q12" s="10" t="str">
        <f>VLOOKUP(D12,RatesProd!$B$2:$F$302,5,)</f>
        <v>AlternatePublisherTradeId asc,AlternatePublisherTradeVersion asc,AlternateTradeIdType asc</v>
      </c>
      <c r="R12" s="4" t="str">
        <f t="shared" si="5"/>
        <v>OK</v>
      </c>
      <c r="S12" s="10" t="str">
        <f t="shared" si="6"/>
        <v>TRUE</v>
      </c>
      <c r="T12" s="10" t="str">
        <f t="shared" si="7"/>
        <v>TRUE</v>
      </c>
      <c r="U12" s="10" t="str">
        <f t="shared" si="8"/>
        <v>Yes</v>
      </c>
    </row>
    <row r="13" spans="1:21">
      <c r="A13" s="4" t="s">
        <v>30</v>
      </c>
      <c r="B13" s="10" t="str">
        <f>IF(ISERROR(MATCH(A13, RatesProd!$A$2:$A$297,0)),"",A13)</f>
        <v>srf_main.AlternateTrade</v>
      </c>
      <c r="C13" s="4" t="str">
        <f t="shared" si="0"/>
        <v>OK</v>
      </c>
      <c r="D13" s="4" t="s">
        <v>35</v>
      </c>
      <c r="E13" s="10" t="str">
        <f>VLOOKUP(D13,RatesProd!$B$2:$F$302,1,)</f>
        <v>AlternateTrade_TradeId</v>
      </c>
      <c r="F13" s="4" t="str">
        <f t="shared" si="1"/>
        <v>OK</v>
      </c>
      <c r="G13" s="4" t="s">
        <v>13</v>
      </c>
      <c r="H13" s="10" t="str">
        <f>VLOOKUP(D13,RatesProd!$B$2:$F$302,2,)</f>
        <v>nonunique</v>
      </c>
      <c r="I13" s="4" t="str">
        <f t="shared" si="2"/>
        <v>OK</v>
      </c>
      <c r="J13" s="4" t="s">
        <v>9</v>
      </c>
      <c r="K13" s="10" t="str">
        <f>VLOOKUP(D13,RatesProd!$B$2:$F$302,3,)</f>
        <v xml:space="preserve"> clustered </v>
      </c>
      <c r="L13" s="4" t="str">
        <f t="shared" si="3"/>
        <v>OK</v>
      </c>
      <c r="M13" s="4">
        <v>1</v>
      </c>
      <c r="N13" s="10">
        <f>VLOOKUP(D13,RatesProd!$B$2:$F$302,4,)</f>
        <v>1</v>
      </c>
      <c r="O13" s="4" t="str">
        <f t="shared" si="4"/>
        <v>OK</v>
      </c>
      <c r="P13" s="4" t="s">
        <v>36</v>
      </c>
      <c r="Q13" s="10" t="str">
        <f>VLOOKUP(D13,RatesProd!$B$2:$F$302,5,)</f>
        <v>TradeId asc</v>
      </c>
      <c r="R13" s="4" t="str">
        <f t="shared" si="5"/>
        <v>OK</v>
      </c>
      <c r="S13" s="10" t="str">
        <f t="shared" si="6"/>
        <v>TRUE</v>
      </c>
      <c r="T13" s="10" t="str">
        <f t="shared" si="7"/>
        <v>TRUE</v>
      </c>
      <c r="U13" s="10" t="str">
        <f t="shared" si="8"/>
        <v>Yes</v>
      </c>
    </row>
    <row r="14" spans="1:21">
      <c r="A14" s="4" t="s">
        <v>37</v>
      </c>
      <c r="B14" s="10" t="str">
        <f>IF(ISERROR(MATCH(A14, RatesProd!$A$2:$A$297,0)),"",A14)</f>
        <v>srf_main.AlternateTradeRole</v>
      </c>
      <c r="C14" s="4" t="str">
        <f t="shared" si="0"/>
        <v>OK</v>
      </c>
      <c r="D14" s="4" t="s">
        <v>38</v>
      </c>
      <c r="E14" s="10" t="str">
        <f>VLOOKUP(D14,RatesProd!$B$2:$F$302,1,)</f>
        <v>idx1_AlternateTradeRole</v>
      </c>
      <c r="F14" s="4" t="str">
        <f t="shared" si="1"/>
        <v>OK</v>
      </c>
      <c r="G14" s="4" t="s">
        <v>8</v>
      </c>
      <c r="H14" s="10" t="str">
        <f>VLOOKUP(D14,RatesProd!$B$2:$F$302,2,)</f>
        <v>unique</v>
      </c>
      <c r="I14" s="4" t="str">
        <f t="shared" si="2"/>
        <v>OK</v>
      </c>
      <c r="J14" s="4" t="s">
        <v>9</v>
      </c>
      <c r="K14" s="10" t="str">
        <f>VLOOKUP(D14,RatesProd!$B$2:$F$302,3,)</f>
        <v xml:space="preserve"> clustered </v>
      </c>
      <c r="L14" s="4" t="str">
        <f t="shared" si="3"/>
        <v>OK</v>
      </c>
      <c r="M14" s="4">
        <v>2</v>
      </c>
      <c r="N14" s="10">
        <f>VLOOKUP(D14,RatesProd!$B$2:$F$302,4,)</f>
        <v>2</v>
      </c>
      <c r="O14" s="4" t="str">
        <f t="shared" si="4"/>
        <v>OK</v>
      </c>
      <c r="P14" s="4" t="s">
        <v>20</v>
      </c>
      <c r="Q14" s="10" t="str">
        <f>VLOOKUP(D14,RatesProd!$B$2:$F$302,5,)</f>
        <v>Id asc,AllegeTradeId asc</v>
      </c>
      <c r="R14" s="4" t="str">
        <f t="shared" si="5"/>
        <v>OK</v>
      </c>
      <c r="S14" s="10" t="str">
        <f t="shared" si="6"/>
        <v>TRUE</v>
      </c>
      <c r="T14" s="10" t="str">
        <f t="shared" si="7"/>
        <v>TRUE</v>
      </c>
      <c r="U14" s="10" t="str">
        <f t="shared" si="8"/>
        <v>Yes</v>
      </c>
    </row>
    <row r="15" spans="1:21">
      <c r="A15" s="4" t="s">
        <v>37</v>
      </c>
      <c r="B15" s="10" t="str">
        <f>IF(ISERROR(MATCH(A15, RatesProd!$A$2:$A$297,0)),"",A15)</f>
        <v>srf_main.AlternateTradeRole</v>
      </c>
      <c r="C15" s="4" t="str">
        <f t="shared" si="0"/>
        <v>OK</v>
      </c>
      <c r="D15" s="4" t="s">
        <v>39</v>
      </c>
      <c r="E15" s="10" t="str">
        <f>VLOOKUP(D15,RatesProd!$B$2:$F$302,1,)</f>
        <v>PK_AlternateTradeRole</v>
      </c>
      <c r="F15" s="4" t="str">
        <f t="shared" si="1"/>
        <v>OK</v>
      </c>
      <c r="G15" s="4" t="s">
        <v>8</v>
      </c>
      <c r="H15" s="10" t="str">
        <f>VLOOKUP(D15,RatesProd!$B$2:$F$302,2,)</f>
        <v>unique</v>
      </c>
      <c r="I15" s="4" t="str">
        <f t="shared" si="2"/>
        <v>OK</v>
      </c>
      <c r="J15" s="4" t="s">
        <v>14</v>
      </c>
      <c r="K15" s="10" t="str">
        <f>VLOOKUP(D15,RatesProd!$B$2:$F$302,3,)</f>
        <v xml:space="preserve"> nonclustered </v>
      </c>
      <c r="L15" s="4" t="str">
        <f t="shared" si="3"/>
        <v>OK</v>
      </c>
      <c r="M15" s="4">
        <v>1</v>
      </c>
      <c r="N15" s="10">
        <f>VLOOKUP(D15,RatesProd!$B$2:$F$302,4,)</f>
        <v>1</v>
      </c>
      <c r="O15" s="4" t="str">
        <f t="shared" si="4"/>
        <v>OK</v>
      </c>
      <c r="P15" s="4" t="s">
        <v>17</v>
      </c>
      <c r="Q15" s="10" t="str">
        <f>VLOOKUP(D15,RatesProd!$B$2:$F$302,5,)</f>
        <v>Id asc</v>
      </c>
      <c r="R15" s="4" t="str">
        <f t="shared" si="5"/>
        <v>OK</v>
      </c>
      <c r="S15" s="10" t="str">
        <f t="shared" si="6"/>
        <v>TRUE</v>
      </c>
      <c r="T15" s="10" t="str">
        <f t="shared" si="7"/>
        <v>TRUE</v>
      </c>
      <c r="U15" s="10" t="str">
        <f t="shared" si="8"/>
        <v>Yes</v>
      </c>
    </row>
    <row r="16" spans="1:21">
      <c r="A16" s="4" t="s">
        <v>40</v>
      </c>
      <c r="B16" s="10" t="str">
        <f>IF(ISERROR(MATCH(A16, RatesProd!$A$2:$A$297,0)),"",A16)</f>
        <v/>
      </c>
      <c r="C16" s="10" t="s">
        <v>820</v>
      </c>
      <c r="D16" s="4" t="s">
        <v>41</v>
      </c>
      <c r="E16" s="10" t="str">
        <f>VLOOKUP(D16,RatesProd!$B$2:$F$302,1,)</f>
        <v>UC_AssetClassMapping</v>
      </c>
      <c r="F16" s="4" t="str">
        <f t="shared" si="1"/>
        <v>OK</v>
      </c>
      <c r="G16" s="4" t="s">
        <v>8</v>
      </c>
      <c r="H16" s="10" t="str">
        <f>VLOOKUP(D16,RatesProd!$B$2:$F$302,2,)</f>
        <v>unique</v>
      </c>
      <c r="I16" s="4" t="str">
        <f t="shared" si="2"/>
        <v>OK</v>
      </c>
      <c r="J16" s="4" t="s">
        <v>14</v>
      </c>
      <c r="K16" s="10" t="str">
        <f>VLOOKUP(D16,RatesProd!$B$2:$F$302,3,)</f>
        <v xml:space="preserve"> nonclustered </v>
      </c>
      <c r="L16" s="4" t="str">
        <f t="shared" si="3"/>
        <v>OK</v>
      </c>
      <c r="M16" s="4">
        <v>2</v>
      </c>
      <c r="N16" s="10">
        <f>VLOOKUP(D16,RatesProd!$B$2:$F$302,4,)</f>
        <v>2</v>
      </c>
      <c r="O16" s="4" t="str">
        <f t="shared" si="4"/>
        <v>OK</v>
      </c>
      <c r="P16" s="4" t="s">
        <v>42</v>
      </c>
      <c r="Q16" s="10" t="str">
        <f>VLOOKUP(D16,RatesProd!$B$2:$F$302,5,)</f>
        <v>Publisher asc,MappedAssetClass asc</v>
      </c>
      <c r="R16" s="4" t="str">
        <f t="shared" si="5"/>
        <v>OK</v>
      </c>
      <c r="S16" s="10" t="str">
        <f t="shared" si="6"/>
        <v>TRUE</v>
      </c>
      <c r="T16" s="10" t="str">
        <f t="shared" si="7"/>
        <v>TRUE</v>
      </c>
      <c r="U16" s="10" t="str">
        <f t="shared" si="8"/>
        <v>Yes</v>
      </c>
    </row>
    <row r="17" spans="1:21">
      <c r="A17" s="4" t="s">
        <v>43</v>
      </c>
      <c r="B17" s="10" t="str">
        <f>IF(ISERROR(MATCH(A17, RatesProd!$A$2:$A$297,0)),"",A17)</f>
        <v>srf_main.BATCH_JOB_EXECUTION</v>
      </c>
      <c r="C17" s="4" t="str">
        <f t="shared" si="0"/>
        <v>OK</v>
      </c>
      <c r="D17" s="4" t="s">
        <v>44</v>
      </c>
      <c r="E17" s="10" t="e">
        <f>VLOOKUP(D17,RatesProd!$B$2:$F$302,1,)</f>
        <v>#N/A</v>
      </c>
      <c r="F17" s="4" t="e">
        <f t="shared" si="1"/>
        <v>#N/A</v>
      </c>
      <c r="G17" s="4" t="s">
        <v>8</v>
      </c>
      <c r="H17" s="10" t="e">
        <f>VLOOKUP(D17,RatesProd!$B$2:$F$302,2,)</f>
        <v>#N/A</v>
      </c>
      <c r="I17" s="4" t="e">
        <f t="shared" si="2"/>
        <v>#N/A</v>
      </c>
      <c r="J17" s="4" t="s">
        <v>9</v>
      </c>
      <c r="K17" s="10" t="e">
        <f>VLOOKUP(D17,RatesProd!$B$2:$F$302,3,)</f>
        <v>#N/A</v>
      </c>
      <c r="L17" s="4" t="e">
        <f t="shared" si="3"/>
        <v>#N/A</v>
      </c>
      <c r="M17" s="4">
        <v>1</v>
      </c>
      <c r="N17" s="10" t="e">
        <f>VLOOKUP(D17,RatesProd!$B$2:$F$302,4,)</f>
        <v>#N/A</v>
      </c>
      <c r="O17" s="4" t="e">
        <f t="shared" si="4"/>
        <v>#N/A</v>
      </c>
      <c r="P17" s="4" t="s">
        <v>45</v>
      </c>
      <c r="Q17" s="10" t="e">
        <f>VLOOKUP(D17,RatesProd!$B$2:$F$302,5,)</f>
        <v>#N/A</v>
      </c>
      <c r="R17" s="4" t="e">
        <f t="shared" si="5"/>
        <v>#N/A</v>
      </c>
      <c r="S17" s="10" t="e">
        <f t="shared" si="6"/>
        <v>#N/A</v>
      </c>
      <c r="T17" s="10" t="e">
        <f t="shared" si="7"/>
        <v>#N/A</v>
      </c>
      <c r="U17" s="10" t="e">
        <f t="shared" si="8"/>
        <v>#N/A</v>
      </c>
    </row>
    <row r="18" spans="1:21">
      <c r="A18" s="4" t="s">
        <v>46</v>
      </c>
      <c r="B18" s="10" t="str">
        <f>IF(ISERROR(MATCH(A18, RatesProd!$A$2:$A$297,0)),"",A18)</f>
        <v>srf_main.BATCH_JOB_EXECUTION_CONTEXT</v>
      </c>
      <c r="C18" s="4" t="str">
        <f t="shared" si="0"/>
        <v>OK</v>
      </c>
      <c r="D18" s="4" t="s">
        <v>47</v>
      </c>
      <c r="E18" s="10" t="e">
        <f>VLOOKUP(D18,RatesProd!$B$2:$F$302,1,)</f>
        <v>#N/A</v>
      </c>
      <c r="F18" s="4" t="e">
        <f t="shared" si="1"/>
        <v>#N/A</v>
      </c>
      <c r="G18" s="4" t="s">
        <v>8</v>
      </c>
      <c r="H18" s="10" t="e">
        <f>VLOOKUP(D18,RatesProd!$B$2:$F$302,2,)</f>
        <v>#N/A</v>
      </c>
      <c r="I18" s="4" t="e">
        <f t="shared" si="2"/>
        <v>#N/A</v>
      </c>
      <c r="J18" s="4" t="s">
        <v>9</v>
      </c>
      <c r="K18" s="10" t="e">
        <f>VLOOKUP(D18,RatesProd!$B$2:$F$302,3,)</f>
        <v>#N/A</v>
      </c>
      <c r="L18" s="4" t="e">
        <f t="shared" si="3"/>
        <v>#N/A</v>
      </c>
      <c r="M18" s="4">
        <v>1</v>
      </c>
      <c r="N18" s="10" t="e">
        <f>VLOOKUP(D18,RatesProd!$B$2:$F$302,4,)</f>
        <v>#N/A</v>
      </c>
      <c r="O18" s="4" t="e">
        <f t="shared" si="4"/>
        <v>#N/A</v>
      </c>
      <c r="P18" s="4" t="s">
        <v>45</v>
      </c>
      <c r="Q18" s="10" t="e">
        <f>VLOOKUP(D18,RatesProd!$B$2:$F$302,5,)</f>
        <v>#N/A</v>
      </c>
      <c r="R18" s="4" t="e">
        <f t="shared" si="5"/>
        <v>#N/A</v>
      </c>
      <c r="S18" s="10" t="e">
        <f t="shared" si="6"/>
        <v>#N/A</v>
      </c>
      <c r="T18" s="10" t="e">
        <f t="shared" si="7"/>
        <v>#N/A</v>
      </c>
      <c r="U18" s="10" t="e">
        <f t="shared" si="8"/>
        <v>#N/A</v>
      </c>
    </row>
    <row r="19" spans="1:21">
      <c r="A19" s="4" t="s">
        <v>48</v>
      </c>
      <c r="B19" s="10" t="str">
        <f>IF(ISERROR(MATCH(A19, RatesProd!$A$2:$A$297,0)),"",A19)</f>
        <v>srf_main.BATCH_JOB_INSTANCE</v>
      </c>
      <c r="C19" s="4" t="str">
        <f t="shared" si="0"/>
        <v>OK</v>
      </c>
      <c r="D19" s="4" t="s">
        <v>49</v>
      </c>
      <c r="E19" s="10" t="e">
        <f>VLOOKUP(D19,RatesProd!$B$2:$F$302,1,)</f>
        <v>#N/A</v>
      </c>
      <c r="F19" s="4" t="e">
        <f t="shared" si="1"/>
        <v>#N/A</v>
      </c>
      <c r="G19" s="4" t="s">
        <v>8</v>
      </c>
      <c r="H19" s="10" t="e">
        <f>VLOOKUP(D19,RatesProd!$B$2:$F$302,2,)</f>
        <v>#N/A</v>
      </c>
      <c r="I19" s="4" t="e">
        <f t="shared" si="2"/>
        <v>#N/A</v>
      </c>
      <c r="J19" s="4" t="s">
        <v>9</v>
      </c>
      <c r="K19" s="10" t="e">
        <f>VLOOKUP(D19,RatesProd!$B$2:$F$302,3,)</f>
        <v>#N/A</v>
      </c>
      <c r="L19" s="4" t="e">
        <f t="shared" si="3"/>
        <v>#N/A</v>
      </c>
      <c r="M19" s="4">
        <v>1</v>
      </c>
      <c r="N19" s="10" t="e">
        <f>VLOOKUP(D19,RatesProd!$B$2:$F$302,4,)</f>
        <v>#N/A</v>
      </c>
      <c r="O19" s="4" t="e">
        <f t="shared" si="4"/>
        <v>#N/A</v>
      </c>
      <c r="P19" s="4" t="s">
        <v>50</v>
      </c>
      <c r="Q19" s="10" t="e">
        <f>VLOOKUP(D19,RatesProd!$B$2:$F$302,5,)</f>
        <v>#N/A</v>
      </c>
      <c r="R19" s="4" t="e">
        <f t="shared" si="5"/>
        <v>#N/A</v>
      </c>
      <c r="S19" s="10" t="e">
        <f t="shared" si="6"/>
        <v>#N/A</v>
      </c>
      <c r="T19" s="10" t="e">
        <f t="shared" si="7"/>
        <v>#N/A</v>
      </c>
      <c r="U19" s="10" t="e">
        <f t="shared" si="8"/>
        <v>#N/A</v>
      </c>
    </row>
    <row r="20" spans="1:21">
      <c r="A20" s="4" t="s">
        <v>48</v>
      </c>
      <c r="B20" s="10" t="str">
        <f>IF(ISERROR(MATCH(A20, RatesProd!$A$2:$A$297,0)),"",A20)</f>
        <v>srf_main.BATCH_JOB_INSTANCE</v>
      </c>
      <c r="C20" s="4" t="str">
        <f t="shared" si="0"/>
        <v>OK</v>
      </c>
      <c r="D20" s="4" t="s">
        <v>51</v>
      </c>
      <c r="E20" s="10" t="str">
        <f>VLOOKUP(D20,RatesProd!$B$2:$F$302,1,)</f>
        <v>JOB_INST_UN</v>
      </c>
      <c r="F20" s="4" t="str">
        <f t="shared" si="1"/>
        <v>OK</v>
      </c>
      <c r="G20" s="4" t="s">
        <v>8</v>
      </c>
      <c r="H20" s="10" t="str">
        <f>VLOOKUP(D20,RatesProd!$B$2:$F$302,2,)</f>
        <v>unique</v>
      </c>
      <c r="I20" s="4" t="str">
        <f t="shared" si="2"/>
        <v>OK</v>
      </c>
      <c r="J20" s="4" t="s">
        <v>14</v>
      </c>
      <c r="K20" s="10" t="str">
        <f>VLOOKUP(D20,RatesProd!$B$2:$F$302,3,)</f>
        <v xml:space="preserve"> nonclustered </v>
      </c>
      <c r="L20" s="4" t="str">
        <f t="shared" si="3"/>
        <v>OK</v>
      </c>
      <c r="M20" s="4">
        <v>2</v>
      </c>
      <c r="N20" s="10">
        <f>VLOOKUP(D20,RatesProd!$B$2:$F$302,4,)</f>
        <v>2</v>
      </c>
      <c r="O20" s="4" t="str">
        <f t="shared" si="4"/>
        <v>OK</v>
      </c>
      <c r="P20" s="4" t="s">
        <v>52</v>
      </c>
      <c r="Q20" s="10" t="str">
        <f>VLOOKUP(D20,RatesProd!$B$2:$F$302,5,)</f>
        <v>JOB_NAME asc,JOB_KEY asc</v>
      </c>
      <c r="R20" s="4" t="str">
        <f t="shared" si="5"/>
        <v>OK</v>
      </c>
      <c r="S20" s="10" t="str">
        <f t="shared" si="6"/>
        <v>TRUE</v>
      </c>
      <c r="T20" s="10" t="str">
        <f t="shared" si="7"/>
        <v>TRUE</v>
      </c>
      <c r="U20" s="10" t="str">
        <f t="shared" si="8"/>
        <v>Yes</v>
      </c>
    </row>
    <row r="21" spans="1:21">
      <c r="A21" s="4" t="s">
        <v>53</v>
      </c>
      <c r="B21" s="10" t="str">
        <f>IF(ISERROR(MATCH(A21, RatesProd!$A$2:$A$297,0)),"",A21)</f>
        <v>srf_main.BATCH_STEP_EXECUTION</v>
      </c>
      <c r="C21" s="4" t="str">
        <f t="shared" si="0"/>
        <v>OK</v>
      </c>
      <c r="D21" s="4" t="s">
        <v>54</v>
      </c>
      <c r="E21" s="10" t="e">
        <f>VLOOKUP(D21,RatesProd!$B$2:$F$302,1,)</f>
        <v>#N/A</v>
      </c>
      <c r="F21" s="4" t="e">
        <f t="shared" si="1"/>
        <v>#N/A</v>
      </c>
      <c r="G21" s="4" t="s">
        <v>8</v>
      </c>
      <c r="H21" s="10" t="e">
        <f>VLOOKUP(D21,RatesProd!$B$2:$F$302,2,)</f>
        <v>#N/A</v>
      </c>
      <c r="I21" s="4" t="e">
        <f t="shared" si="2"/>
        <v>#N/A</v>
      </c>
      <c r="J21" s="4" t="s">
        <v>9</v>
      </c>
      <c r="K21" s="10" t="e">
        <f>VLOOKUP(D21,RatesProd!$B$2:$F$302,3,)</f>
        <v>#N/A</v>
      </c>
      <c r="L21" s="4" t="e">
        <f t="shared" si="3"/>
        <v>#N/A</v>
      </c>
      <c r="M21" s="4">
        <v>1</v>
      </c>
      <c r="N21" s="10" t="e">
        <f>VLOOKUP(D21,RatesProd!$B$2:$F$302,4,)</f>
        <v>#N/A</v>
      </c>
      <c r="O21" s="4" t="e">
        <f t="shared" si="4"/>
        <v>#N/A</v>
      </c>
      <c r="P21" s="4" t="s">
        <v>55</v>
      </c>
      <c r="Q21" s="10" t="e">
        <f>VLOOKUP(D21,RatesProd!$B$2:$F$302,5,)</f>
        <v>#N/A</v>
      </c>
      <c r="R21" s="4" t="e">
        <f t="shared" si="5"/>
        <v>#N/A</v>
      </c>
      <c r="S21" s="10" t="e">
        <f t="shared" si="6"/>
        <v>#N/A</v>
      </c>
      <c r="T21" s="10" t="e">
        <f t="shared" si="7"/>
        <v>#N/A</v>
      </c>
      <c r="U21" s="10" t="e">
        <f t="shared" si="8"/>
        <v>#N/A</v>
      </c>
    </row>
    <row r="22" spans="1:21">
      <c r="A22" s="4" t="s">
        <v>56</v>
      </c>
      <c r="B22" s="10" t="str">
        <f>IF(ISERROR(MATCH(A22, RatesProd!$A$2:$A$297,0)),"",A22)</f>
        <v>srf_main.BATCH_STEP_EXECUTION_CONTEXT</v>
      </c>
      <c r="C22" s="4" t="str">
        <f t="shared" si="0"/>
        <v>OK</v>
      </c>
      <c r="D22" s="4" t="s">
        <v>57</v>
      </c>
      <c r="E22" s="10" t="e">
        <f>VLOOKUP(D22,RatesProd!$B$2:$F$302,1,)</f>
        <v>#N/A</v>
      </c>
      <c r="F22" s="4" t="e">
        <f t="shared" si="1"/>
        <v>#N/A</v>
      </c>
      <c r="G22" s="4" t="s">
        <v>8</v>
      </c>
      <c r="H22" s="10" t="e">
        <f>VLOOKUP(D22,RatesProd!$B$2:$F$302,2,)</f>
        <v>#N/A</v>
      </c>
      <c r="I22" s="4" t="e">
        <f t="shared" si="2"/>
        <v>#N/A</v>
      </c>
      <c r="J22" s="4" t="s">
        <v>9</v>
      </c>
      <c r="K22" s="10" t="e">
        <f>VLOOKUP(D22,RatesProd!$B$2:$F$302,3,)</f>
        <v>#N/A</v>
      </c>
      <c r="L22" s="4" t="e">
        <f t="shared" si="3"/>
        <v>#N/A</v>
      </c>
      <c r="M22" s="4">
        <v>1</v>
      </c>
      <c r="N22" s="10" t="e">
        <f>VLOOKUP(D22,RatesProd!$B$2:$F$302,4,)</f>
        <v>#N/A</v>
      </c>
      <c r="O22" s="4" t="e">
        <f t="shared" si="4"/>
        <v>#N/A</v>
      </c>
      <c r="P22" s="4" t="s">
        <v>55</v>
      </c>
      <c r="Q22" s="10" t="e">
        <f>VLOOKUP(D22,RatesProd!$B$2:$F$302,5,)</f>
        <v>#N/A</v>
      </c>
      <c r="R22" s="4" t="e">
        <f t="shared" si="5"/>
        <v>#N/A</v>
      </c>
      <c r="S22" s="10" t="e">
        <f t="shared" si="6"/>
        <v>#N/A</v>
      </c>
      <c r="T22" s="10" t="e">
        <f t="shared" si="7"/>
        <v>#N/A</v>
      </c>
      <c r="U22" s="10" t="e">
        <f t="shared" si="8"/>
        <v>#N/A</v>
      </c>
    </row>
    <row r="23" spans="1:21">
      <c r="A23" s="4" t="s">
        <v>58</v>
      </c>
      <c r="B23" s="10" t="str">
        <f>IF(ISERROR(MATCH(A23, RatesProd!$A$2:$A$297,0)),"",A23)</f>
        <v>srf_main.BCPGTRResponseData</v>
      </c>
      <c r="C23" s="4" t="str">
        <f t="shared" si="0"/>
        <v>OK</v>
      </c>
      <c r="D23" s="4" t="s">
        <v>59</v>
      </c>
      <c r="E23" s="10" t="e">
        <f>VLOOKUP(D23,RatesProd!$B$2:$F$302,1,)</f>
        <v>#N/A</v>
      </c>
      <c r="F23" s="4" t="e">
        <f t="shared" si="1"/>
        <v>#N/A</v>
      </c>
      <c r="G23" s="4" t="s">
        <v>8</v>
      </c>
      <c r="H23" s="10" t="e">
        <f>VLOOKUP(D23,RatesProd!$B$2:$F$302,2,)</f>
        <v>#N/A</v>
      </c>
      <c r="I23" s="4" t="e">
        <f t="shared" si="2"/>
        <v>#N/A</v>
      </c>
      <c r="J23" s="4" t="s">
        <v>14</v>
      </c>
      <c r="K23" s="10" t="e">
        <f>VLOOKUP(D23,RatesProd!$B$2:$F$302,3,)</f>
        <v>#N/A</v>
      </c>
      <c r="L23" s="4" t="e">
        <f t="shared" si="3"/>
        <v>#N/A</v>
      </c>
      <c r="M23" s="4">
        <v>1</v>
      </c>
      <c r="N23" s="10" t="e">
        <f>VLOOKUP(D23,RatesProd!$B$2:$F$302,4,)</f>
        <v>#N/A</v>
      </c>
      <c r="O23" s="4" t="e">
        <f t="shared" si="4"/>
        <v>#N/A</v>
      </c>
      <c r="P23" s="4" t="s">
        <v>17</v>
      </c>
      <c r="Q23" s="10" t="e">
        <f>VLOOKUP(D23,RatesProd!$B$2:$F$302,5,)</f>
        <v>#N/A</v>
      </c>
      <c r="R23" s="4" t="e">
        <f t="shared" si="5"/>
        <v>#N/A</v>
      </c>
      <c r="S23" s="10" t="e">
        <f t="shared" si="6"/>
        <v>#N/A</v>
      </c>
      <c r="T23" s="10" t="e">
        <f t="shared" si="7"/>
        <v>#N/A</v>
      </c>
      <c r="U23" s="10" t="e">
        <f t="shared" si="8"/>
        <v>#N/A</v>
      </c>
    </row>
    <row r="24" spans="1:21">
      <c r="A24" s="4" t="s">
        <v>60</v>
      </c>
      <c r="B24" s="10" t="str">
        <f>IF(ISERROR(MATCH(A24, RatesProd!$A$2:$A$297,0)),"",A24)</f>
        <v>srf_main.BCPValAgg</v>
      </c>
      <c r="C24" s="4" t="str">
        <f t="shared" si="0"/>
        <v>OK</v>
      </c>
      <c r="D24" s="4" t="s">
        <v>61</v>
      </c>
      <c r="E24" s="10" t="str">
        <f>VLOOKUP(D24,RatesProd!$B$2:$F$302,1,)</f>
        <v>BCPValAgg_NC</v>
      </c>
      <c r="F24" s="4" t="str">
        <f t="shared" si="1"/>
        <v>OK</v>
      </c>
      <c r="G24" s="4" t="s">
        <v>13</v>
      </c>
      <c r="H24" s="10" t="str">
        <f>VLOOKUP(D24,RatesProd!$B$2:$F$302,2,)</f>
        <v>nonunique</v>
      </c>
      <c r="I24" s="4" t="str">
        <f t="shared" si="2"/>
        <v>OK</v>
      </c>
      <c r="J24" s="4" t="s">
        <v>14</v>
      </c>
      <c r="K24" s="10" t="str">
        <f>VLOOKUP(D24,RatesProd!$B$2:$F$302,3,)</f>
        <v xml:space="preserve"> nonclustered </v>
      </c>
      <c r="L24" s="4" t="str">
        <f t="shared" si="3"/>
        <v>OK</v>
      </c>
      <c r="M24" s="4">
        <v>2</v>
      </c>
      <c r="N24" s="10">
        <f>VLOOKUP(D24,RatesProd!$B$2:$F$302,4,)</f>
        <v>2</v>
      </c>
      <c r="O24" s="4" t="str">
        <f t="shared" si="4"/>
        <v>OK</v>
      </c>
      <c r="P24" s="4" t="s">
        <v>62</v>
      </c>
      <c r="Q24" s="10" t="str">
        <f>VLOOKUP(D24,RatesProd!$B$2:$F$302,5,)</f>
        <v>TradeId asc,TradeVersion asc</v>
      </c>
      <c r="R24" s="4" t="str">
        <f t="shared" si="5"/>
        <v>OK</v>
      </c>
      <c r="S24" s="10" t="str">
        <f t="shared" si="6"/>
        <v>TRUE</v>
      </c>
      <c r="T24" s="10" t="str">
        <f t="shared" si="7"/>
        <v>TRUE</v>
      </c>
      <c r="U24" s="10" t="str">
        <f t="shared" si="8"/>
        <v>Yes</v>
      </c>
    </row>
    <row r="25" spans="1:21">
      <c r="A25" s="4" t="s">
        <v>60</v>
      </c>
      <c r="B25" s="10" t="str">
        <f>IF(ISERROR(MATCH(A25, RatesProd!$A$2:$A$297,0)),"",A25)</f>
        <v>srf_main.BCPValAgg</v>
      </c>
      <c r="C25" s="4" t="str">
        <f t="shared" si="0"/>
        <v>OK</v>
      </c>
      <c r="D25" s="4" t="s">
        <v>63</v>
      </c>
      <c r="E25" s="10" t="str">
        <f>VLOOKUP(D25,RatesProd!$B$2:$F$302,1,)</f>
        <v>idx1_BCPValAgg</v>
      </c>
      <c r="F25" s="4" t="str">
        <f t="shared" si="1"/>
        <v>OK</v>
      </c>
      <c r="G25" s="4" t="s">
        <v>13</v>
      </c>
      <c r="H25" s="10" t="str">
        <f>VLOOKUP(D25,RatesProd!$B$2:$F$302,2,)</f>
        <v>nonunique</v>
      </c>
      <c r="I25" s="4" t="str">
        <f t="shared" si="2"/>
        <v>OK</v>
      </c>
      <c r="J25" s="4" t="s">
        <v>14</v>
      </c>
      <c r="K25" s="10" t="str">
        <f>VLOOKUP(D25,RatesProd!$B$2:$F$302,3,)</f>
        <v xml:space="preserve"> nonclustered </v>
      </c>
      <c r="L25" s="4" t="str">
        <f t="shared" si="3"/>
        <v>OK</v>
      </c>
      <c r="M25" s="4">
        <v>2</v>
      </c>
      <c r="N25" s="10">
        <f>VLOOKUP(D25,RatesProd!$B$2:$F$302,4,)</f>
        <v>2</v>
      </c>
      <c r="O25" s="4" t="str">
        <f t="shared" si="4"/>
        <v>OK</v>
      </c>
      <c r="P25" s="4" t="s">
        <v>64</v>
      </c>
      <c r="Q25" s="10" t="str">
        <f>VLOOKUP(D25,RatesProd!$B$2:$F$302,5,)</f>
        <v>DerivedTradeId asc,DerivedTradeVersion asc</v>
      </c>
      <c r="R25" s="4" t="str">
        <f t="shared" si="5"/>
        <v>OK</v>
      </c>
      <c r="S25" s="10" t="str">
        <f t="shared" si="6"/>
        <v>TRUE</v>
      </c>
      <c r="T25" s="10" t="str">
        <f t="shared" si="7"/>
        <v>TRUE</v>
      </c>
      <c r="U25" s="10" t="str">
        <f t="shared" si="8"/>
        <v>Yes</v>
      </c>
    </row>
    <row r="26" spans="1:21">
      <c r="A26" s="4" t="s">
        <v>60</v>
      </c>
      <c r="B26" s="10" t="str">
        <f>IF(ISERROR(MATCH(A26, RatesProd!$A$2:$A$297,0)),"",A26)</f>
        <v>srf_main.BCPValAgg</v>
      </c>
      <c r="C26" s="4" t="str">
        <f t="shared" si="0"/>
        <v>OK</v>
      </c>
      <c r="D26" s="4" t="s">
        <v>65</v>
      </c>
      <c r="E26" s="10" t="str">
        <f>VLOOKUP(D26,RatesProd!$B$2:$F$302,1,)</f>
        <v>BCPValAgg_NC1</v>
      </c>
      <c r="F26" s="4" t="str">
        <f t="shared" si="1"/>
        <v>OK</v>
      </c>
      <c r="G26" s="4" t="s">
        <v>13</v>
      </c>
      <c r="H26" s="10" t="str">
        <f>VLOOKUP(D26,RatesProd!$B$2:$F$302,2,)</f>
        <v>nonunique</v>
      </c>
      <c r="I26" s="4" t="str">
        <f t="shared" si="2"/>
        <v>OK</v>
      </c>
      <c r="J26" s="4" t="s">
        <v>14</v>
      </c>
      <c r="K26" s="10" t="str">
        <f>VLOOKUP(D26,RatesProd!$B$2:$F$302,3,)</f>
        <v xml:space="preserve"> nonclustered </v>
      </c>
      <c r="L26" s="4" t="str">
        <f t="shared" si="3"/>
        <v>OK</v>
      </c>
      <c r="M26" s="4">
        <v>1</v>
      </c>
      <c r="N26" s="10">
        <f>VLOOKUP(D26,RatesProd!$B$2:$F$302,4,)</f>
        <v>1</v>
      </c>
      <c r="O26" s="4" t="str">
        <f t="shared" si="4"/>
        <v>OK</v>
      </c>
      <c r="P26" s="4" t="s">
        <v>17</v>
      </c>
      <c r="Q26" s="10" t="str">
        <f>VLOOKUP(D26,RatesProd!$B$2:$F$302,5,)</f>
        <v>Id asc</v>
      </c>
      <c r="R26" s="4" t="str">
        <f t="shared" si="5"/>
        <v>OK</v>
      </c>
      <c r="S26" s="10" t="str">
        <f t="shared" si="6"/>
        <v>TRUE</v>
      </c>
      <c r="T26" s="10" t="str">
        <f t="shared" si="7"/>
        <v>TRUE</v>
      </c>
      <c r="U26" s="10" t="str">
        <f t="shared" si="8"/>
        <v>Yes</v>
      </c>
    </row>
    <row r="27" spans="1:21">
      <c r="A27" s="4" t="s">
        <v>60</v>
      </c>
      <c r="B27" s="10" t="str">
        <f>IF(ISERROR(MATCH(A27, RatesProd!$A$2:$A$297,0)),"",A27)</f>
        <v>srf_main.BCPValAgg</v>
      </c>
      <c r="C27" s="4" t="str">
        <f t="shared" si="0"/>
        <v>OK</v>
      </c>
      <c r="D27" s="4" t="s">
        <v>66</v>
      </c>
      <c r="E27" s="10" t="str">
        <f>VLOOKUP(D27,RatesProd!$B$2:$F$302,1,)</f>
        <v>BCPValAgg_FFFid</v>
      </c>
      <c r="F27" s="4" t="str">
        <f t="shared" si="1"/>
        <v>OK</v>
      </c>
      <c r="G27" s="4" t="s">
        <v>8</v>
      </c>
      <c r="H27" s="10" t="str">
        <f>VLOOKUP(D27,RatesProd!$B$2:$F$302,2,)</f>
        <v>unique</v>
      </c>
      <c r="I27" s="4" t="str">
        <f t="shared" si="2"/>
        <v>OK</v>
      </c>
      <c r="J27" s="4" t="s">
        <v>9</v>
      </c>
      <c r="K27" s="10" t="str">
        <f>VLOOKUP(D27,RatesProd!$B$2:$F$302,3,)</f>
        <v xml:space="preserve"> clustered </v>
      </c>
      <c r="L27" s="4" t="str">
        <f t="shared" si="3"/>
        <v>OK</v>
      </c>
      <c r="M27" s="4">
        <v>2</v>
      </c>
      <c r="N27" s="10">
        <f>VLOOKUP(D27,RatesProd!$B$2:$F$302,4,)</f>
        <v>2</v>
      </c>
      <c r="O27" s="4" t="str">
        <f t="shared" si="4"/>
        <v>OK</v>
      </c>
      <c r="P27" s="4" t="s">
        <v>67</v>
      </c>
      <c r="Q27" s="10" t="str">
        <f>VLOOKUP(D27,RatesProd!$B$2:$F$302,5,)</f>
        <v>Id asc,FeedFileFragmentId asc</v>
      </c>
      <c r="R27" s="4" t="str">
        <f t="shared" si="5"/>
        <v>OK</v>
      </c>
      <c r="S27" s="10" t="str">
        <f t="shared" si="6"/>
        <v>TRUE</v>
      </c>
      <c r="T27" s="10" t="str">
        <f t="shared" si="7"/>
        <v>TRUE</v>
      </c>
      <c r="U27" s="10" t="str">
        <f t="shared" si="8"/>
        <v>Yes</v>
      </c>
    </row>
    <row r="28" spans="1:21">
      <c r="A28" s="4" t="s">
        <v>68</v>
      </c>
      <c r="B28" s="10" t="str">
        <f>IF(ISERROR(MATCH(A28, RatesProd!$A$2:$A$297,0)),"",A28)</f>
        <v>srf_main.Book_Mapping_to_Region_Business</v>
      </c>
      <c r="C28" s="4" t="str">
        <f t="shared" si="0"/>
        <v>OK</v>
      </c>
      <c r="D28" s="4" t="s">
        <v>69</v>
      </c>
      <c r="E28" s="10" t="str">
        <f>VLOOKUP(D28,RatesProd!$B$2:$F$302,1,)</f>
        <v>idx_Book</v>
      </c>
      <c r="F28" s="4" t="str">
        <f t="shared" si="1"/>
        <v>OK</v>
      </c>
      <c r="G28" s="4" t="s">
        <v>8</v>
      </c>
      <c r="H28" s="10" t="str">
        <f>VLOOKUP(D28,RatesProd!$B$2:$F$302,2,)</f>
        <v>unique</v>
      </c>
      <c r="I28" s="4" t="str">
        <f t="shared" si="2"/>
        <v>OK</v>
      </c>
      <c r="J28" s="4" t="s">
        <v>14</v>
      </c>
      <c r="K28" s="10" t="str">
        <f>VLOOKUP(D28,RatesProd!$B$2:$F$302,3,)</f>
        <v xml:space="preserve"> nonclustered </v>
      </c>
      <c r="L28" s="4" t="str">
        <f t="shared" si="3"/>
        <v>OK</v>
      </c>
      <c r="M28" s="4">
        <v>1</v>
      </c>
      <c r="N28" s="10">
        <f>VLOOKUP(D28,RatesProd!$B$2:$F$302,4,)</f>
        <v>1</v>
      </c>
      <c r="O28" s="4" t="str">
        <f t="shared" si="4"/>
        <v>OK</v>
      </c>
      <c r="P28" s="4" t="s">
        <v>70</v>
      </c>
      <c r="Q28" s="10" t="str">
        <f>VLOOKUP(D28,RatesProd!$B$2:$F$302,5,)</f>
        <v>Book asc</v>
      </c>
      <c r="R28" s="4" t="str">
        <f t="shared" si="5"/>
        <v>OK</v>
      </c>
      <c r="S28" s="10" t="str">
        <f t="shared" si="6"/>
        <v>TRUE</v>
      </c>
      <c r="T28" s="10" t="str">
        <f t="shared" si="7"/>
        <v>TRUE</v>
      </c>
      <c r="U28" s="10" t="str">
        <f t="shared" si="8"/>
        <v>Yes</v>
      </c>
    </row>
    <row r="29" spans="1:21">
      <c r="A29" s="4" t="s">
        <v>71</v>
      </c>
      <c r="B29" s="10" t="str">
        <f>IF(ISERROR(MATCH(A29, RatesProd!$A$2:$A$297,0)),"",A29)</f>
        <v>srf_main.BookBasedFiltering</v>
      </c>
      <c r="C29" s="4" t="str">
        <f t="shared" si="0"/>
        <v>OK</v>
      </c>
      <c r="D29" s="4" t="s">
        <v>72</v>
      </c>
      <c r="E29" s="10" t="str">
        <f>VLOOKUP(D29,RatesProd!$B$2:$F$302,1,)</f>
        <v>PK_BookBasedFiltering</v>
      </c>
      <c r="F29" s="4" t="str">
        <f t="shared" si="1"/>
        <v>OK</v>
      </c>
      <c r="G29" s="4" t="s">
        <v>8</v>
      </c>
      <c r="H29" s="10" t="str">
        <f>VLOOKUP(D29,RatesProd!$B$2:$F$302,2,)</f>
        <v>unique</v>
      </c>
      <c r="I29" s="4" t="str">
        <f t="shared" si="2"/>
        <v>OK</v>
      </c>
      <c r="J29" s="4" t="s">
        <v>9</v>
      </c>
      <c r="K29" s="10" t="str">
        <f>VLOOKUP(D29,RatesProd!$B$2:$F$302,3,)</f>
        <v xml:space="preserve"> clustered </v>
      </c>
      <c r="L29" s="4" t="str">
        <f t="shared" si="3"/>
        <v>OK</v>
      </c>
      <c r="M29" s="4">
        <v>4</v>
      </c>
      <c r="N29" s="10">
        <f>VLOOKUP(D29,RatesProd!$B$2:$F$302,4,)</f>
        <v>4</v>
      </c>
      <c r="O29" s="4" t="str">
        <f t="shared" si="4"/>
        <v>OK</v>
      </c>
      <c r="P29" s="4" t="s">
        <v>73</v>
      </c>
      <c r="Q29" s="10" t="str">
        <f>VLOOKUP(D29,RatesProd!$B$2:$F$302,5,)</f>
        <v>BookId asc,AssetClass asc,Publisher asc,Jurisdiction asc</v>
      </c>
      <c r="R29" s="4" t="str">
        <f t="shared" si="5"/>
        <v>OK</v>
      </c>
      <c r="S29" s="10" t="str">
        <f t="shared" si="6"/>
        <v>TRUE</v>
      </c>
      <c r="T29" s="10" t="str">
        <f t="shared" si="7"/>
        <v>TRUE</v>
      </c>
      <c r="U29" s="10" t="str">
        <f t="shared" si="8"/>
        <v>Yes</v>
      </c>
    </row>
    <row r="30" spans="1:21">
      <c r="A30" s="4" t="s">
        <v>74</v>
      </c>
      <c r="B30" s="10" t="str">
        <f>IF(ISERROR(MATCH(A30, RatesProd!$A$2:$A$297,0)),"",A30)</f>
        <v>srf_main.CCPValuationStage</v>
      </c>
      <c r="C30" s="4" t="str">
        <f t="shared" si="0"/>
        <v>OK</v>
      </c>
      <c r="D30" s="4" t="s">
        <v>75</v>
      </c>
      <c r="E30" s="10" t="str">
        <f>VLOOKUP(D30,RatesProd!$B$2:$F$302,1,)</f>
        <v>idx1_CCPValuationStage</v>
      </c>
      <c r="F30" s="4" t="str">
        <f t="shared" si="1"/>
        <v>OK</v>
      </c>
      <c r="G30" s="4" t="s">
        <v>13</v>
      </c>
      <c r="H30" s="10" t="str">
        <f>VLOOKUP(D30,RatesProd!$B$2:$F$302,2,)</f>
        <v>nonunique</v>
      </c>
      <c r="I30" s="4" t="str">
        <f t="shared" si="2"/>
        <v>OK</v>
      </c>
      <c r="J30" s="4" t="s">
        <v>14</v>
      </c>
      <c r="K30" s="10" t="str">
        <f>VLOOKUP(D30,RatesProd!$B$2:$F$302,3,)</f>
        <v xml:space="preserve"> nonclustered </v>
      </c>
      <c r="L30" s="4" t="str">
        <f t="shared" si="3"/>
        <v>OK</v>
      </c>
      <c r="M30" s="4">
        <v>2</v>
      </c>
      <c r="N30" s="10">
        <f>VLOOKUP(D30,RatesProd!$B$2:$F$302,4,)</f>
        <v>2</v>
      </c>
      <c r="O30" s="4" t="str">
        <f t="shared" si="4"/>
        <v>OK</v>
      </c>
      <c r="P30" s="4" t="s">
        <v>76</v>
      </c>
      <c r="Q30" s="10" t="str">
        <f>VLOOKUP(D30,RatesProd!$B$2:$F$302,5,)</f>
        <v>COBDate asc,CcpTradeRef asc</v>
      </c>
      <c r="R30" s="4" t="str">
        <f t="shared" si="5"/>
        <v>OK</v>
      </c>
      <c r="S30" s="10" t="str">
        <f t="shared" si="6"/>
        <v>TRUE</v>
      </c>
      <c r="T30" s="10" t="str">
        <f t="shared" si="7"/>
        <v>TRUE</v>
      </c>
      <c r="U30" s="10" t="str">
        <f t="shared" si="8"/>
        <v>Yes</v>
      </c>
    </row>
    <row r="31" spans="1:21">
      <c r="A31" s="4" t="s">
        <v>74</v>
      </c>
      <c r="B31" s="10" t="str">
        <f>IF(ISERROR(MATCH(A31, RatesProd!$A$2:$A$297,0)),"",A31)</f>
        <v>srf_main.CCPValuationStage</v>
      </c>
      <c r="C31" s="4" t="str">
        <f t="shared" si="0"/>
        <v>OK</v>
      </c>
      <c r="D31" s="4" t="s">
        <v>77</v>
      </c>
      <c r="E31" s="10" t="str">
        <f>VLOOKUP(D31,RatesProd!$B$2:$F$302,1,)</f>
        <v>PK_CCPValuationStage</v>
      </c>
      <c r="F31" s="4" t="str">
        <f t="shared" si="1"/>
        <v>OK</v>
      </c>
      <c r="G31" s="4" t="s">
        <v>8</v>
      </c>
      <c r="H31" s="10" t="str">
        <f>VLOOKUP(D31,RatesProd!$B$2:$F$302,2,)</f>
        <v>unique</v>
      </c>
      <c r="I31" s="4" t="str">
        <f t="shared" si="2"/>
        <v>OK</v>
      </c>
      <c r="J31" s="4" t="s">
        <v>9</v>
      </c>
      <c r="K31" s="10" t="str">
        <f>VLOOKUP(D31,RatesProd!$B$2:$F$302,3,)</f>
        <v xml:space="preserve"> clustered </v>
      </c>
      <c r="L31" s="4" t="str">
        <f t="shared" si="3"/>
        <v>OK</v>
      </c>
      <c r="M31" s="4">
        <v>1</v>
      </c>
      <c r="N31" s="10">
        <f>VLOOKUP(D31,RatesProd!$B$2:$F$302,4,)</f>
        <v>1</v>
      </c>
      <c r="O31" s="4" t="str">
        <f t="shared" si="4"/>
        <v>OK</v>
      </c>
      <c r="P31" s="4" t="s">
        <v>17</v>
      </c>
      <c r="Q31" s="10" t="str">
        <f>VLOOKUP(D31,RatesProd!$B$2:$F$302,5,)</f>
        <v>Id asc</v>
      </c>
      <c r="R31" s="4" t="str">
        <f t="shared" si="5"/>
        <v>OK</v>
      </c>
      <c r="S31" s="10" t="str">
        <f t="shared" si="6"/>
        <v>TRUE</v>
      </c>
      <c r="T31" s="10" t="str">
        <f t="shared" si="7"/>
        <v>TRUE</v>
      </c>
      <c r="U31" s="10" t="str">
        <f t="shared" si="8"/>
        <v>Yes</v>
      </c>
    </row>
    <row r="32" spans="1:21">
      <c r="A32" s="4" t="s">
        <v>78</v>
      </c>
      <c r="B32" s="10" t="str">
        <f>IF(ISERROR(MATCH(A32, RatesProd!$A$2:$A$297,0)),"",A32)</f>
        <v>srf_main.COBDate</v>
      </c>
      <c r="C32" s="4" t="str">
        <f t="shared" si="0"/>
        <v>OK</v>
      </c>
      <c r="D32" s="4" t="s">
        <v>79</v>
      </c>
      <c r="E32" s="10" t="str">
        <f>VLOOKUP(D32,RatesProd!$B$2:$F$302,1,)</f>
        <v>COBDatePrimaryKey</v>
      </c>
      <c r="F32" s="4" t="str">
        <f t="shared" si="1"/>
        <v>OK</v>
      </c>
      <c r="G32" s="4" t="s">
        <v>8</v>
      </c>
      <c r="H32" s="10" t="str">
        <f>VLOOKUP(D32,RatesProd!$B$2:$F$302,2,)</f>
        <v>unique</v>
      </c>
      <c r="I32" s="4" t="str">
        <f t="shared" si="2"/>
        <v>OK</v>
      </c>
      <c r="J32" s="4" t="s">
        <v>9</v>
      </c>
      <c r="K32" s="10" t="str">
        <f>VLOOKUP(D32,RatesProd!$B$2:$F$302,3,)</f>
        <v xml:space="preserve"> clustered </v>
      </c>
      <c r="L32" s="4" t="str">
        <f t="shared" si="3"/>
        <v>OK</v>
      </c>
      <c r="M32" s="4">
        <v>1</v>
      </c>
      <c r="N32" s="10">
        <f>VLOOKUP(D32,RatesProd!$B$2:$F$302,4,)</f>
        <v>1</v>
      </c>
      <c r="O32" s="4" t="str">
        <f t="shared" si="4"/>
        <v>OK</v>
      </c>
      <c r="P32" s="4" t="s">
        <v>80</v>
      </c>
      <c r="Q32" s="10" t="str">
        <f>VLOOKUP(D32,RatesProd!$B$2:$F$302,5,)</f>
        <v>COBDate asc</v>
      </c>
      <c r="R32" s="4" t="str">
        <f t="shared" si="5"/>
        <v>OK</v>
      </c>
      <c r="S32" s="10" t="str">
        <f t="shared" si="6"/>
        <v>TRUE</v>
      </c>
      <c r="T32" s="10" t="str">
        <f t="shared" si="7"/>
        <v>TRUE</v>
      </c>
      <c r="U32" s="10" t="str">
        <f t="shared" si="8"/>
        <v>Yes</v>
      </c>
    </row>
    <row r="33" spans="1:21">
      <c r="A33" s="4" t="s">
        <v>81</v>
      </c>
      <c r="B33" s="10" t="str">
        <f>IF(ISERROR(MATCH(A33, RatesProd!$A$2:$A$297,0)),"",A33)</f>
        <v>srf_main.CollateralLinkStage</v>
      </c>
      <c r="C33" s="4" t="str">
        <f t="shared" si="0"/>
        <v>OK</v>
      </c>
      <c r="D33" s="4" t="s">
        <v>82</v>
      </c>
      <c r="E33" s="10" t="str">
        <f>VLOOKUP(D33,RatesProd!$B$2:$F$302,1,)</f>
        <v>IDX2_CollateralLinkStage</v>
      </c>
      <c r="F33" s="4" t="str">
        <f t="shared" si="1"/>
        <v>OK</v>
      </c>
      <c r="G33" s="4" t="s">
        <v>13</v>
      </c>
      <c r="H33" s="10" t="str">
        <f>VLOOKUP(D33,RatesProd!$B$2:$F$302,2,)</f>
        <v>nonunique</v>
      </c>
      <c r="I33" s="4" t="str">
        <f t="shared" si="2"/>
        <v>OK</v>
      </c>
      <c r="J33" s="4" t="s">
        <v>14</v>
      </c>
      <c r="K33" s="10" t="str">
        <f>VLOOKUP(D33,RatesProd!$B$2:$F$302,3,)</f>
        <v xml:space="preserve"> nonclustered </v>
      </c>
      <c r="L33" s="4" t="str">
        <f t="shared" si="3"/>
        <v>OK</v>
      </c>
      <c r="M33" s="4">
        <v>3</v>
      </c>
      <c r="N33" s="10">
        <f>VLOOKUP(D33,RatesProd!$B$2:$F$302,4,)</f>
        <v>3</v>
      </c>
      <c r="O33" s="4" t="str">
        <f t="shared" si="4"/>
        <v>OK</v>
      </c>
      <c r="P33" s="4" t="s">
        <v>83</v>
      </c>
      <c r="Q33" s="10" t="str">
        <f>VLOOKUP(D33,RatesProd!$B$2:$F$302,5,)</f>
        <v>IsNewTrade asc,PortfolioCode asc,COBDate asc</v>
      </c>
      <c r="R33" s="4" t="str">
        <f t="shared" si="5"/>
        <v>OK</v>
      </c>
      <c r="S33" s="10" t="str">
        <f t="shared" si="6"/>
        <v>TRUE</v>
      </c>
      <c r="T33" s="10" t="str">
        <f t="shared" si="7"/>
        <v>TRUE</v>
      </c>
      <c r="U33" s="10" t="str">
        <f t="shared" si="8"/>
        <v>Yes</v>
      </c>
    </row>
    <row r="34" spans="1:21">
      <c r="A34" s="4" t="s">
        <v>81</v>
      </c>
      <c r="B34" s="10" t="str">
        <f>IF(ISERROR(MATCH(A34, RatesProd!$A$2:$A$297,0)),"",A34)</f>
        <v>srf_main.CollateralLinkStage</v>
      </c>
      <c r="C34" s="4" t="str">
        <f t="shared" si="0"/>
        <v>OK</v>
      </c>
      <c r="D34" s="4" t="s">
        <v>84</v>
      </c>
      <c r="E34" s="10" t="str">
        <f>VLOOKUP(D34,RatesProd!$B$2:$F$302,1,)</f>
        <v>IDX5_CS_InternalTradeReference</v>
      </c>
      <c r="F34" s="4" t="str">
        <f t="shared" si="1"/>
        <v>OK</v>
      </c>
      <c r="G34" s="4" t="s">
        <v>13</v>
      </c>
      <c r="H34" s="10" t="str">
        <f>VLOOKUP(D34,RatesProd!$B$2:$F$302,2,)</f>
        <v>nonunique</v>
      </c>
      <c r="I34" s="4" t="str">
        <f t="shared" si="2"/>
        <v>OK</v>
      </c>
      <c r="J34" s="4" t="s">
        <v>14</v>
      </c>
      <c r="K34" s="10" t="str">
        <f>VLOOKUP(D34,RatesProd!$B$2:$F$302,3,)</f>
        <v xml:space="preserve"> nonclustered </v>
      </c>
      <c r="L34" s="4" t="str">
        <f t="shared" si="3"/>
        <v>OK</v>
      </c>
      <c r="M34" s="4">
        <v>1</v>
      </c>
      <c r="N34" s="10">
        <f>VLOOKUP(D34,RatesProd!$B$2:$F$302,4,)</f>
        <v>1</v>
      </c>
      <c r="O34" s="4" t="str">
        <f t="shared" si="4"/>
        <v>OK</v>
      </c>
      <c r="P34" s="4" t="s">
        <v>85</v>
      </c>
      <c r="Q34" s="10" t="str">
        <f>VLOOKUP(D34,RatesProd!$B$2:$F$302,5,)</f>
        <v>InternalTradeReference asc</v>
      </c>
      <c r="R34" s="4" t="str">
        <f t="shared" si="5"/>
        <v>OK</v>
      </c>
      <c r="S34" s="10" t="str">
        <f t="shared" si="6"/>
        <v>TRUE</v>
      </c>
      <c r="T34" s="10" t="str">
        <f t="shared" si="7"/>
        <v>TRUE</v>
      </c>
      <c r="U34" s="10" t="str">
        <f t="shared" si="8"/>
        <v>Yes</v>
      </c>
    </row>
    <row r="35" spans="1:21">
      <c r="A35" s="4" t="s">
        <v>81</v>
      </c>
      <c r="B35" s="10" t="str">
        <f>IF(ISERROR(MATCH(A35, RatesProd!$A$2:$A$297,0)),"",A35)</f>
        <v>srf_main.CollateralLinkStage</v>
      </c>
      <c r="C35" s="4" t="str">
        <f t="shared" si="0"/>
        <v>OK</v>
      </c>
      <c r="D35" s="4" t="s">
        <v>86</v>
      </c>
      <c r="E35" s="10" t="str">
        <f>VLOOKUP(D35,RatesProd!$B$2:$F$302,1,)</f>
        <v>IDX1_CollateralLinkStage</v>
      </c>
      <c r="F35" s="4" t="str">
        <f t="shared" si="1"/>
        <v>OK</v>
      </c>
      <c r="G35" s="4" t="s">
        <v>13</v>
      </c>
      <c r="H35" s="10" t="str">
        <f>VLOOKUP(D35,RatesProd!$B$2:$F$302,2,)</f>
        <v>nonunique</v>
      </c>
      <c r="I35" s="4" t="str">
        <f t="shared" si="2"/>
        <v>OK</v>
      </c>
      <c r="J35" s="4" t="s">
        <v>14</v>
      </c>
      <c r="K35" s="10" t="str">
        <f>VLOOKUP(D35,RatesProd!$B$2:$F$302,3,)</f>
        <v xml:space="preserve"> nonclustered </v>
      </c>
      <c r="L35" s="4" t="str">
        <f t="shared" si="3"/>
        <v>OK</v>
      </c>
      <c r="M35" s="4">
        <v>1</v>
      </c>
      <c r="N35" s="10">
        <f>VLOOKUP(D35,RatesProd!$B$2:$F$302,4,)</f>
        <v>1</v>
      </c>
      <c r="O35" s="4" t="str">
        <f t="shared" si="4"/>
        <v>OK</v>
      </c>
      <c r="P35" s="4" t="s">
        <v>87</v>
      </c>
      <c r="Q35" s="10" t="str">
        <f>VLOOKUP(D35,RatesProd!$B$2:$F$302,5,)</f>
        <v>COBDate asc INCLUDE (InternalTradeReference)</v>
      </c>
      <c r="R35" s="4" t="str">
        <f t="shared" si="5"/>
        <v>OK</v>
      </c>
      <c r="S35" s="10" t="str">
        <f t="shared" si="6"/>
        <v>TRUE</v>
      </c>
      <c r="T35" s="10" t="str">
        <f t="shared" si="7"/>
        <v>TRUE</v>
      </c>
      <c r="U35" s="10" t="str">
        <f t="shared" si="8"/>
        <v>Yes</v>
      </c>
    </row>
    <row r="36" spans="1:21">
      <c r="A36" s="4" t="s">
        <v>81</v>
      </c>
      <c r="B36" s="10" t="str">
        <f>IF(ISERROR(MATCH(A36, RatesProd!$A$2:$A$297,0)),"",A36)</f>
        <v>srf_main.CollateralLinkStage</v>
      </c>
      <c r="C36" s="4" t="str">
        <f t="shared" si="0"/>
        <v>OK</v>
      </c>
      <c r="D36" s="4" t="s">
        <v>88</v>
      </c>
      <c r="E36" s="10" t="str">
        <f>VLOOKUP(D36,RatesProd!$B$2:$F$302,1,)</f>
        <v>IDX_CollateralLinkStage1</v>
      </c>
      <c r="F36" s="4" t="str">
        <f t="shared" si="1"/>
        <v>OK</v>
      </c>
      <c r="G36" s="4" t="s">
        <v>13</v>
      </c>
      <c r="H36" s="10" t="str">
        <f>VLOOKUP(D36,RatesProd!$B$2:$F$302,2,)</f>
        <v>nonunique</v>
      </c>
      <c r="I36" s="4" t="str">
        <f t="shared" si="2"/>
        <v>OK</v>
      </c>
      <c r="J36" s="4" t="s">
        <v>14</v>
      </c>
      <c r="K36" s="10" t="str">
        <f>VLOOKUP(D36,RatesProd!$B$2:$F$302,3,)</f>
        <v xml:space="preserve"> nonclustered </v>
      </c>
      <c r="L36" s="4" t="str">
        <f t="shared" si="3"/>
        <v>OK</v>
      </c>
      <c r="M36" s="4">
        <v>1</v>
      </c>
      <c r="N36" s="10">
        <f>VLOOKUP(D36,RatesProd!$B$2:$F$302,4,)</f>
        <v>1</v>
      </c>
      <c r="O36" s="4" t="str">
        <f t="shared" si="4"/>
        <v>OK</v>
      </c>
      <c r="P36" s="4" t="s">
        <v>89</v>
      </c>
      <c r="Q36" s="10" t="str">
        <f>VLOOKUP(D36,RatesProd!$B$2:$F$302,5,)</f>
        <v>EODTradeStageID asc INCLUDE (TradePartyValue,AgentPartyValue,PortfolioCode,IsNewTrade,AgreementId)</v>
      </c>
      <c r="R36" s="4" t="str">
        <f t="shared" si="5"/>
        <v>OK</v>
      </c>
      <c r="S36" s="10" t="str">
        <f t="shared" si="6"/>
        <v>TRUE</v>
      </c>
      <c r="T36" s="10" t="str">
        <f t="shared" si="7"/>
        <v>TRUE</v>
      </c>
      <c r="U36" s="10" t="str">
        <f t="shared" si="8"/>
        <v>Yes</v>
      </c>
    </row>
    <row r="37" spans="1:21">
      <c r="A37" s="4" t="s">
        <v>81</v>
      </c>
      <c r="B37" s="10" t="str">
        <f>IF(ISERROR(MATCH(A37, RatesProd!$A$2:$A$297,0)),"",A37)</f>
        <v>srf_main.CollateralLinkStage</v>
      </c>
      <c r="C37" s="4" t="str">
        <f t="shared" si="0"/>
        <v>OK</v>
      </c>
      <c r="D37" s="4" t="s">
        <v>90</v>
      </c>
      <c r="E37" s="10" t="str">
        <f>VLOOKUP(D37,RatesProd!$B$2:$F$302,1,)</f>
        <v>PK_CollateralLinkStage</v>
      </c>
      <c r="F37" s="4" t="str">
        <f t="shared" si="1"/>
        <v>OK</v>
      </c>
      <c r="G37" s="4" t="s">
        <v>8</v>
      </c>
      <c r="H37" s="10" t="str">
        <f>VLOOKUP(D37,RatesProd!$B$2:$F$302,2,)</f>
        <v>unique</v>
      </c>
      <c r="I37" s="4" t="str">
        <f t="shared" si="2"/>
        <v>OK</v>
      </c>
      <c r="J37" s="4" t="s">
        <v>14</v>
      </c>
      <c r="K37" s="10" t="str">
        <f>VLOOKUP(D37,RatesProd!$B$2:$F$302,3,)</f>
        <v xml:space="preserve"> nonclustered </v>
      </c>
      <c r="L37" s="4" t="str">
        <f t="shared" si="3"/>
        <v>OK</v>
      </c>
      <c r="M37" s="4">
        <v>1</v>
      </c>
      <c r="N37" s="10">
        <f>VLOOKUP(D37,RatesProd!$B$2:$F$302,4,)</f>
        <v>1</v>
      </c>
      <c r="O37" s="4" t="str">
        <f t="shared" si="4"/>
        <v>OK</v>
      </c>
      <c r="P37" s="4" t="s">
        <v>91</v>
      </c>
      <c r="Q37" s="10" t="str">
        <f>VLOOKUP(D37,RatesProd!$B$2:$F$302,5,)</f>
        <v>CollateralLinkStageId asc</v>
      </c>
      <c r="R37" s="4" t="str">
        <f t="shared" si="5"/>
        <v>OK</v>
      </c>
      <c r="S37" s="10" t="str">
        <f t="shared" si="6"/>
        <v>TRUE</v>
      </c>
      <c r="T37" s="10" t="str">
        <f t="shared" si="7"/>
        <v>TRUE</v>
      </c>
      <c r="U37" s="10" t="str">
        <f t="shared" si="8"/>
        <v>Yes</v>
      </c>
    </row>
    <row r="38" spans="1:21">
      <c r="A38" s="4" t="s">
        <v>81</v>
      </c>
      <c r="B38" s="10" t="str">
        <f>IF(ISERROR(MATCH(A38, RatesProd!$A$2:$A$297,0)),"",A38)</f>
        <v>srf_main.CollateralLinkStage</v>
      </c>
      <c r="C38" s="4" t="str">
        <f t="shared" si="0"/>
        <v>OK</v>
      </c>
      <c r="D38" s="4" t="s">
        <v>92</v>
      </c>
      <c r="E38" s="10" t="str">
        <f>VLOOKUP(D38,RatesProd!$B$2:$F$302,1,)</f>
        <v>IDX4_CS_Cob_CLid</v>
      </c>
      <c r="F38" s="4" t="str">
        <f t="shared" si="1"/>
        <v>OK</v>
      </c>
      <c r="G38" s="4" t="s">
        <v>13</v>
      </c>
      <c r="H38" s="10" t="str">
        <f>VLOOKUP(D38,RatesProd!$B$2:$F$302,2,)</f>
        <v>nonunique</v>
      </c>
      <c r="I38" s="4" t="str">
        <f t="shared" si="2"/>
        <v>OK</v>
      </c>
      <c r="J38" s="4" t="s">
        <v>9</v>
      </c>
      <c r="K38" s="10" t="str">
        <f>VLOOKUP(D38,RatesProd!$B$2:$F$302,3,)</f>
        <v xml:space="preserve"> clustered </v>
      </c>
      <c r="L38" s="4" t="str">
        <f t="shared" si="3"/>
        <v>OK</v>
      </c>
      <c r="M38" s="4">
        <v>2</v>
      </c>
      <c r="N38" s="10">
        <f>VLOOKUP(D38,RatesProd!$B$2:$F$302,4,)</f>
        <v>2</v>
      </c>
      <c r="O38" s="4" t="str">
        <f t="shared" si="4"/>
        <v>OK</v>
      </c>
      <c r="P38" s="4" t="s">
        <v>93</v>
      </c>
      <c r="Q38" s="10" t="str">
        <f>VLOOKUP(D38,RatesProd!$B$2:$F$302,5,)</f>
        <v>CollateralLinkStageId asc,COBDate asc</v>
      </c>
      <c r="R38" s="4" t="str">
        <f t="shared" si="5"/>
        <v>OK</v>
      </c>
      <c r="S38" s="10" t="str">
        <f t="shared" si="6"/>
        <v>TRUE</v>
      </c>
      <c r="T38" s="10" t="str">
        <f t="shared" si="7"/>
        <v>TRUE</v>
      </c>
      <c r="U38" s="10" t="str">
        <f t="shared" si="8"/>
        <v>Yes</v>
      </c>
    </row>
    <row r="39" spans="1:21">
      <c r="A39" s="4" t="s">
        <v>94</v>
      </c>
      <c r="B39" s="10" t="str">
        <f>IF(ISERROR(MATCH(A39, RatesProd!$A$2:$A$297,0)),"",A39)</f>
        <v>srf_main.CollateralValueStage</v>
      </c>
      <c r="C39" s="4" t="str">
        <f t="shared" si="0"/>
        <v>OK</v>
      </c>
      <c r="D39" s="4" t="s">
        <v>95</v>
      </c>
      <c r="E39" s="10" t="str">
        <f>VLOOKUP(D39,RatesProd!$B$2:$F$302,1,)</f>
        <v>IDX1_CollateralValueStage</v>
      </c>
      <c r="F39" s="4" t="str">
        <f t="shared" si="1"/>
        <v>OK</v>
      </c>
      <c r="G39" s="4" t="s">
        <v>13</v>
      </c>
      <c r="H39" s="10" t="str">
        <f>VLOOKUP(D39,RatesProd!$B$2:$F$302,2,)</f>
        <v>nonunique</v>
      </c>
      <c r="I39" s="4" t="str">
        <f t="shared" si="2"/>
        <v>OK</v>
      </c>
      <c r="J39" s="4" t="s">
        <v>14</v>
      </c>
      <c r="K39" s="10" t="str">
        <f>VLOOKUP(D39,RatesProd!$B$2:$F$302,3,)</f>
        <v xml:space="preserve"> nonclustered </v>
      </c>
      <c r="L39" s="4" t="str">
        <f t="shared" si="3"/>
        <v>OK</v>
      </c>
      <c r="M39" s="4">
        <v>1</v>
      </c>
      <c r="N39" s="10">
        <f>VLOOKUP(D39,RatesProd!$B$2:$F$302,4,)</f>
        <v>1</v>
      </c>
      <c r="O39" s="4" t="str">
        <f t="shared" si="4"/>
        <v>OK</v>
      </c>
      <c r="P39" s="4" t="s">
        <v>96</v>
      </c>
      <c r="Q39" s="10" t="str">
        <f>VLOOKUP(D39,RatesProd!$B$2:$F$302,5,)</f>
        <v>PortfolioCode asc</v>
      </c>
      <c r="R39" s="4" t="str">
        <f t="shared" si="5"/>
        <v>OK</v>
      </c>
      <c r="S39" s="10" t="str">
        <f t="shared" si="6"/>
        <v>TRUE</v>
      </c>
      <c r="T39" s="10" t="str">
        <f t="shared" si="7"/>
        <v>TRUE</v>
      </c>
      <c r="U39" s="10" t="str">
        <f t="shared" si="8"/>
        <v>Yes</v>
      </c>
    </row>
    <row r="40" spans="1:21">
      <c r="A40" s="4" t="s">
        <v>94</v>
      </c>
      <c r="B40" s="10" t="str">
        <f>IF(ISERROR(MATCH(A40, RatesProd!$A$2:$A$297,0)),"",A40)</f>
        <v>srf_main.CollateralValueStage</v>
      </c>
      <c r="C40" s="4" t="str">
        <f t="shared" si="0"/>
        <v>OK</v>
      </c>
      <c r="D40" s="4" t="s">
        <v>97</v>
      </c>
      <c r="E40" s="10" t="str">
        <f>VLOOKUP(D40,RatesProd!$B$2:$F$302,1,)</f>
        <v>PK_CollateralValueStage</v>
      </c>
      <c r="F40" s="4" t="str">
        <f t="shared" si="1"/>
        <v>OK</v>
      </c>
      <c r="G40" s="4" t="s">
        <v>8</v>
      </c>
      <c r="H40" s="10" t="str">
        <f>VLOOKUP(D40,RatesProd!$B$2:$F$302,2,)</f>
        <v>unique</v>
      </c>
      <c r="I40" s="4" t="str">
        <f t="shared" si="2"/>
        <v>OK</v>
      </c>
      <c r="J40" s="4" t="s">
        <v>9</v>
      </c>
      <c r="K40" s="10" t="str">
        <f>VLOOKUP(D40,RatesProd!$B$2:$F$302,3,)</f>
        <v xml:space="preserve"> clustered </v>
      </c>
      <c r="L40" s="4" t="str">
        <f t="shared" si="3"/>
        <v>OK</v>
      </c>
      <c r="M40" s="4">
        <v>1</v>
      </c>
      <c r="N40" s="10">
        <f>VLOOKUP(D40,RatesProd!$B$2:$F$302,4,)</f>
        <v>1</v>
      </c>
      <c r="O40" s="4" t="str">
        <f t="shared" si="4"/>
        <v>OK</v>
      </c>
      <c r="P40" s="4" t="s">
        <v>98</v>
      </c>
      <c r="Q40" s="10" t="str">
        <f>VLOOKUP(D40,RatesProd!$B$2:$F$302,5,)</f>
        <v>CollateralValueStageId asc</v>
      </c>
      <c r="R40" s="4" t="str">
        <f t="shared" si="5"/>
        <v>OK</v>
      </c>
      <c r="S40" s="10" t="str">
        <f t="shared" si="6"/>
        <v>TRUE</v>
      </c>
      <c r="T40" s="10" t="str">
        <f t="shared" si="7"/>
        <v>TRUE</v>
      </c>
      <c r="U40" s="10" t="str">
        <f t="shared" si="8"/>
        <v>Yes</v>
      </c>
    </row>
    <row r="41" spans="1:21">
      <c r="A41" s="4" t="s">
        <v>94</v>
      </c>
      <c r="B41" s="10" t="str">
        <f>IF(ISERROR(MATCH(A41, RatesProd!$A$2:$A$297,0)),"",A41)</f>
        <v>srf_main.CollateralValueStage</v>
      </c>
      <c r="C41" s="4" t="str">
        <f t="shared" si="0"/>
        <v>OK</v>
      </c>
      <c r="D41" s="4" t="s">
        <v>99</v>
      </c>
      <c r="E41" s="10" t="str">
        <f>VLOOKUP(D41,RatesProd!$B$2:$F$302,1,)</f>
        <v>IDX2_CollateralValueStage</v>
      </c>
      <c r="F41" s="4" t="str">
        <f t="shared" si="1"/>
        <v>OK</v>
      </c>
      <c r="G41" s="4" t="s">
        <v>13</v>
      </c>
      <c r="H41" s="10" t="str">
        <f>VLOOKUP(D41,RatesProd!$B$2:$F$302,2,)</f>
        <v>nonunique</v>
      </c>
      <c r="I41" s="4" t="str">
        <f t="shared" si="2"/>
        <v>OK</v>
      </c>
      <c r="J41" s="4" t="s">
        <v>14</v>
      </c>
      <c r="K41" s="10" t="str">
        <f>VLOOKUP(D41,RatesProd!$B$2:$F$302,3,)</f>
        <v xml:space="preserve"> nonclustered </v>
      </c>
      <c r="L41" s="4" t="str">
        <f t="shared" si="3"/>
        <v>OK</v>
      </c>
      <c r="M41" s="4">
        <v>2</v>
      </c>
      <c r="N41" s="10">
        <f>VLOOKUP(D41,RatesProd!$B$2:$F$302,4,)</f>
        <v>2</v>
      </c>
      <c r="O41" s="4" t="str">
        <f t="shared" si="4"/>
        <v>OK</v>
      </c>
      <c r="P41" s="4" t="s">
        <v>100</v>
      </c>
      <c r="Q41" s="10" t="str">
        <f>VLOOKUP(D41,RatesProd!$B$2:$F$302,5,)</f>
        <v>PortfolioCode asc,COBDate asc</v>
      </c>
      <c r="R41" s="4" t="str">
        <f t="shared" si="5"/>
        <v>OK</v>
      </c>
      <c r="S41" s="10" t="str">
        <f t="shared" si="6"/>
        <v>TRUE</v>
      </c>
      <c r="T41" s="10" t="str">
        <f t="shared" si="7"/>
        <v>TRUE</v>
      </c>
      <c r="U41" s="10" t="str">
        <f t="shared" si="8"/>
        <v>Yes</v>
      </c>
    </row>
    <row r="42" spans="1:21">
      <c r="A42" s="4" t="s">
        <v>101</v>
      </c>
      <c r="B42" s="10" t="str">
        <f>IF(ISERROR(MATCH(A42, RatesProd!$A$2:$A$297,0)),"",A42)</f>
        <v>srf_main.CollCtyPartyDetails</v>
      </c>
      <c r="C42" s="4" t="str">
        <f t="shared" si="0"/>
        <v>OK</v>
      </c>
      <c r="D42" s="4" t="s">
        <v>102</v>
      </c>
      <c r="E42" s="10" t="str">
        <f>VLOOKUP(D42,RatesProd!$B$2:$F$302,1,)</f>
        <v>CollCtyPartyDetailsFeedUnitIndex</v>
      </c>
      <c r="F42" s="4" t="str">
        <f t="shared" si="1"/>
        <v>OK</v>
      </c>
      <c r="G42" s="4" t="s">
        <v>13</v>
      </c>
      <c r="H42" s="10" t="str">
        <f>VLOOKUP(D42,RatesProd!$B$2:$F$302,2,)</f>
        <v>nonunique</v>
      </c>
      <c r="I42" s="4" t="str">
        <f t="shared" si="2"/>
        <v>OK</v>
      </c>
      <c r="J42" s="4" t="s">
        <v>9</v>
      </c>
      <c r="K42" s="10" t="str">
        <f>VLOOKUP(D42,RatesProd!$B$2:$F$302,3,)</f>
        <v xml:space="preserve"> clustered </v>
      </c>
      <c r="L42" s="4" t="str">
        <f t="shared" si="3"/>
        <v>OK</v>
      </c>
      <c r="M42" s="4">
        <v>1</v>
      </c>
      <c r="N42" s="10">
        <f>VLOOKUP(D42,RatesProd!$B$2:$F$302,4,)</f>
        <v>1</v>
      </c>
      <c r="O42" s="4" t="str">
        <f t="shared" si="4"/>
        <v>OK</v>
      </c>
      <c r="P42" s="4" t="s">
        <v>103</v>
      </c>
      <c r="Q42" s="10" t="str">
        <f>VLOOKUP(D42,RatesProd!$B$2:$F$302,5,)</f>
        <v>FeedUnitId asc</v>
      </c>
      <c r="R42" s="4" t="str">
        <f t="shared" si="5"/>
        <v>OK</v>
      </c>
      <c r="S42" s="10" t="str">
        <f t="shared" si="6"/>
        <v>TRUE</v>
      </c>
      <c r="T42" s="10" t="str">
        <f t="shared" si="7"/>
        <v>TRUE</v>
      </c>
      <c r="U42" s="10" t="str">
        <f t="shared" si="8"/>
        <v>Yes</v>
      </c>
    </row>
    <row r="43" spans="1:21">
      <c r="A43" s="4" t="s">
        <v>101</v>
      </c>
      <c r="B43" s="10" t="str">
        <f>IF(ISERROR(MATCH(A43, RatesProd!$A$2:$A$297,0)),"",A43)</f>
        <v>srf_main.CollCtyPartyDetails</v>
      </c>
      <c r="C43" s="4" t="str">
        <f t="shared" si="0"/>
        <v>OK</v>
      </c>
      <c r="D43" s="4" t="s">
        <v>104</v>
      </c>
      <c r="E43" s="10" t="e">
        <f>VLOOKUP(D43,RatesProd!$B$2:$F$302,1,)</f>
        <v>#N/A</v>
      </c>
      <c r="F43" s="4" t="e">
        <f t="shared" si="1"/>
        <v>#N/A</v>
      </c>
      <c r="G43" s="4" t="s">
        <v>8</v>
      </c>
      <c r="H43" s="10" t="e">
        <f>VLOOKUP(D43,RatesProd!$B$2:$F$302,2,)</f>
        <v>#N/A</v>
      </c>
      <c r="I43" s="4" t="e">
        <f t="shared" si="2"/>
        <v>#N/A</v>
      </c>
      <c r="J43" s="4" t="s">
        <v>14</v>
      </c>
      <c r="K43" s="10" t="e">
        <f>VLOOKUP(D43,RatesProd!$B$2:$F$302,3,)</f>
        <v>#N/A</v>
      </c>
      <c r="L43" s="4" t="e">
        <f t="shared" si="3"/>
        <v>#N/A</v>
      </c>
      <c r="M43" s="4">
        <v>1</v>
      </c>
      <c r="N43" s="10" t="e">
        <f>VLOOKUP(D43,RatesProd!$B$2:$F$302,4,)</f>
        <v>#N/A</v>
      </c>
      <c r="O43" s="4" t="e">
        <f t="shared" si="4"/>
        <v>#N/A</v>
      </c>
      <c r="P43" s="4" t="s">
        <v>17</v>
      </c>
      <c r="Q43" s="10" t="e">
        <f>VLOOKUP(D43,RatesProd!$B$2:$F$302,5,)</f>
        <v>#N/A</v>
      </c>
      <c r="R43" s="4" t="e">
        <f t="shared" si="5"/>
        <v>#N/A</v>
      </c>
      <c r="S43" s="10" t="e">
        <f t="shared" si="6"/>
        <v>#N/A</v>
      </c>
      <c r="T43" s="10" t="e">
        <f t="shared" si="7"/>
        <v>#N/A</v>
      </c>
      <c r="U43" s="10" t="e">
        <f t="shared" si="8"/>
        <v>#N/A</v>
      </c>
    </row>
    <row r="44" spans="1:21">
      <c r="A44" s="4" t="s">
        <v>101</v>
      </c>
      <c r="B44" s="10" t="str">
        <f>IF(ISERROR(MATCH(A44, RatesProd!$A$2:$A$297,0)),"",A44)</f>
        <v>srf_main.CollCtyPartyDetails</v>
      </c>
      <c r="C44" s="4" t="str">
        <f t="shared" si="0"/>
        <v>OK</v>
      </c>
      <c r="D44" s="4" t="s">
        <v>105</v>
      </c>
      <c r="E44" s="10" t="str">
        <f>VLOOKUP(D44,RatesProd!$B$2:$F$302,1,)</f>
        <v>CollCtyPartyDetailsFeedUnitIndex_NC1</v>
      </c>
      <c r="F44" s="4" t="str">
        <f t="shared" si="1"/>
        <v>OK</v>
      </c>
      <c r="G44" s="4" t="s">
        <v>13</v>
      </c>
      <c r="H44" s="10" t="str">
        <f>VLOOKUP(D44,RatesProd!$B$2:$F$302,2,)</f>
        <v>nonunique</v>
      </c>
      <c r="I44" s="4" t="str">
        <f t="shared" si="2"/>
        <v>OK</v>
      </c>
      <c r="J44" s="4" t="s">
        <v>14</v>
      </c>
      <c r="K44" s="10" t="str">
        <f>VLOOKUP(D44,RatesProd!$B$2:$F$302,3,)</f>
        <v xml:space="preserve"> nonclustered </v>
      </c>
      <c r="L44" s="4" t="str">
        <f t="shared" si="3"/>
        <v>OK</v>
      </c>
      <c r="M44" s="4">
        <v>2</v>
      </c>
      <c r="N44" s="10">
        <f>VLOOKUP(D44,RatesProd!$B$2:$F$302,4,)</f>
        <v>2</v>
      </c>
      <c r="O44" s="4" t="str">
        <f t="shared" si="4"/>
        <v>OK</v>
      </c>
      <c r="P44" s="4" t="s">
        <v>106</v>
      </c>
      <c r="Q44" s="10" t="str">
        <f>VLOOKUP(D44,RatesProd!$B$2:$F$302,5,)</f>
        <v>FeedUnitId asc,SDSId asc INCLUDE (ArrangementId)</v>
      </c>
      <c r="R44" s="4" t="str">
        <f t="shared" si="5"/>
        <v>OK</v>
      </c>
      <c r="S44" s="10" t="str">
        <f t="shared" si="6"/>
        <v>TRUE</v>
      </c>
      <c r="T44" s="10" t="str">
        <f t="shared" si="7"/>
        <v>TRUE</v>
      </c>
      <c r="U44" s="10" t="str">
        <f t="shared" si="8"/>
        <v>Yes</v>
      </c>
    </row>
    <row r="45" spans="1:21">
      <c r="A45" s="4" t="s">
        <v>107</v>
      </c>
      <c r="B45" s="10" t="str">
        <f>IF(ISERROR(MATCH(A45, RatesProd!$A$2:$A$297,0)),"",A45)</f>
        <v>srf_main.CollEagleDetails</v>
      </c>
      <c r="C45" s="4" t="str">
        <f t="shared" si="0"/>
        <v>OK</v>
      </c>
      <c r="D45" s="4" t="s">
        <v>108</v>
      </c>
      <c r="E45" s="10" t="str">
        <f>VLOOKUP(D45,RatesProd!$B$2:$F$302,1,)</f>
        <v>CollEagleDetailsFeedUnitIDIndex</v>
      </c>
      <c r="F45" s="4" t="str">
        <f t="shared" si="1"/>
        <v>OK</v>
      </c>
      <c r="G45" s="4" t="s">
        <v>13</v>
      </c>
      <c r="H45" s="10" t="str">
        <f>VLOOKUP(D45,RatesProd!$B$2:$F$302,2,)</f>
        <v>nonunique</v>
      </c>
      <c r="I45" s="4" t="str">
        <f t="shared" si="2"/>
        <v>OK</v>
      </c>
      <c r="J45" s="4" t="s">
        <v>9</v>
      </c>
      <c r="K45" s="10" t="str">
        <f>VLOOKUP(D45,RatesProd!$B$2:$F$302,3,)</f>
        <v xml:space="preserve"> clustered </v>
      </c>
      <c r="L45" s="4" t="str">
        <f t="shared" si="3"/>
        <v>OK</v>
      </c>
      <c r="M45" s="4">
        <v>2</v>
      </c>
      <c r="N45" s="10">
        <f>VLOOKUP(D45,RatesProd!$B$2:$F$302,4,)</f>
        <v>2</v>
      </c>
      <c r="O45" s="4" t="str">
        <f t="shared" si="4"/>
        <v>OK</v>
      </c>
      <c r="P45" s="4" t="s">
        <v>109</v>
      </c>
      <c r="Q45" s="10" t="str">
        <f>VLOOKUP(D45,RatesProd!$B$2:$F$302,5,)</f>
        <v>Id asc,FeedUnitId asc</v>
      </c>
      <c r="R45" s="4" t="str">
        <f t="shared" si="5"/>
        <v>OK</v>
      </c>
      <c r="S45" s="10" t="str">
        <f t="shared" si="6"/>
        <v>TRUE</v>
      </c>
      <c r="T45" s="10" t="str">
        <f t="shared" si="7"/>
        <v>TRUE</v>
      </c>
      <c r="U45" s="10" t="str">
        <f t="shared" si="8"/>
        <v>Yes</v>
      </c>
    </row>
    <row r="46" spans="1:21">
      <c r="A46" s="4" t="s">
        <v>107</v>
      </c>
      <c r="B46" s="10" t="str">
        <f>IF(ISERROR(MATCH(A46, RatesProd!$A$2:$A$297,0)),"",A46)</f>
        <v>srf_main.CollEagleDetails</v>
      </c>
      <c r="C46" s="4" t="str">
        <f t="shared" si="0"/>
        <v>OK</v>
      </c>
      <c r="D46" s="4" t="s">
        <v>110</v>
      </c>
      <c r="E46" s="10" t="e">
        <f>VLOOKUP(D46,RatesProd!$B$2:$F$302,1,)</f>
        <v>#N/A</v>
      </c>
      <c r="F46" s="4" t="e">
        <f t="shared" si="1"/>
        <v>#N/A</v>
      </c>
      <c r="G46" s="4" t="s">
        <v>8</v>
      </c>
      <c r="H46" s="10" t="e">
        <f>VLOOKUP(D46,RatesProd!$B$2:$F$302,2,)</f>
        <v>#N/A</v>
      </c>
      <c r="I46" s="4" t="e">
        <f t="shared" si="2"/>
        <v>#N/A</v>
      </c>
      <c r="J46" s="4" t="s">
        <v>14</v>
      </c>
      <c r="K46" s="10" t="e">
        <f>VLOOKUP(D46,RatesProd!$B$2:$F$302,3,)</f>
        <v>#N/A</v>
      </c>
      <c r="L46" s="4" t="e">
        <f t="shared" si="3"/>
        <v>#N/A</v>
      </c>
      <c r="M46" s="4">
        <v>1</v>
      </c>
      <c r="N46" s="10" t="e">
        <f>VLOOKUP(D46,RatesProd!$B$2:$F$302,4,)</f>
        <v>#N/A</v>
      </c>
      <c r="O46" s="4" t="e">
        <f t="shared" si="4"/>
        <v>#N/A</v>
      </c>
      <c r="P46" s="4" t="s">
        <v>17</v>
      </c>
      <c r="Q46" s="10" t="e">
        <f>VLOOKUP(D46,RatesProd!$B$2:$F$302,5,)</f>
        <v>#N/A</v>
      </c>
      <c r="R46" s="4" t="e">
        <f t="shared" si="5"/>
        <v>#N/A</v>
      </c>
      <c r="S46" s="10" t="e">
        <f t="shared" si="6"/>
        <v>#N/A</v>
      </c>
      <c r="T46" s="10" t="e">
        <f t="shared" si="7"/>
        <v>#N/A</v>
      </c>
      <c r="U46" s="10" t="e">
        <f t="shared" si="8"/>
        <v>#N/A</v>
      </c>
    </row>
    <row r="47" spans="1:21">
      <c r="A47" s="4" t="s">
        <v>107</v>
      </c>
      <c r="B47" s="10" t="str">
        <f>IF(ISERROR(MATCH(A47, RatesProd!$A$2:$A$297,0)),"",A47)</f>
        <v>srf_main.CollEagleDetails</v>
      </c>
      <c r="C47" s="4" t="str">
        <f t="shared" si="0"/>
        <v>OK</v>
      </c>
      <c r="D47" s="4" t="s">
        <v>111</v>
      </c>
      <c r="E47" s="10" t="str">
        <f>VLOOKUP(D47,RatesProd!$B$2:$F$302,1,)</f>
        <v>CollEagleDetailsIds</v>
      </c>
      <c r="F47" s="4" t="str">
        <f t="shared" si="1"/>
        <v>OK</v>
      </c>
      <c r="G47" s="4" t="s">
        <v>13</v>
      </c>
      <c r="H47" s="10" t="str">
        <f>VLOOKUP(D47,RatesProd!$B$2:$F$302,2,)</f>
        <v>nonunique</v>
      </c>
      <c r="I47" s="4" t="str">
        <f t="shared" si="2"/>
        <v>OK</v>
      </c>
      <c r="J47" s="4" t="s">
        <v>14</v>
      </c>
      <c r="K47" s="10" t="str">
        <f>VLOOKUP(D47,RatesProd!$B$2:$F$302,3,)</f>
        <v xml:space="preserve"> nonclustered </v>
      </c>
      <c r="L47" s="4" t="str">
        <f t="shared" si="3"/>
        <v>OK</v>
      </c>
      <c r="M47" s="4">
        <v>4</v>
      </c>
      <c r="N47" s="10">
        <f>VLOOKUP(D47,RatesProd!$B$2:$F$302,4,)</f>
        <v>4</v>
      </c>
      <c r="O47" s="4" t="str">
        <f t="shared" si="4"/>
        <v>OK</v>
      </c>
      <c r="P47" s="4" t="s">
        <v>112</v>
      </c>
      <c r="Q47" s="10" t="str">
        <f>VLOOKUP(D47,RatesProd!$B$2:$F$302,5,)</f>
        <v>FeedUnitId asc,PrincipalSDSId asc,CtySDSId asc,FeedCode asc INCLUDE (SecuredPartyFlag)</v>
      </c>
      <c r="R47" s="4" t="str">
        <f t="shared" si="5"/>
        <v>OK</v>
      </c>
      <c r="S47" s="10" t="str">
        <f t="shared" si="6"/>
        <v>TRUE</v>
      </c>
      <c r="T47" s="10" t="str">
        <f t="shared" si="7"/>
        <v>TRUE</v>
      </c>
      <c r="U47" s="10" t="str">
        <f t="shared" si="8"/>
        <v>Yes</v>
      </c>
    </row>
    <row r="48" spans="1:21">
      <c r="A48" s="4" t="s">
        <v>107</v>
      </c>
      <c r="B48" s="10" t="str">
        <f>IF(ISERROR(MATCH(A48, RatesProd!$A$2:$A$297,0)),"",A48)</f>
        <v>srf_main.CollEagleDetails</v>
      </c>
      <c r="C48" s="4" t="str">
        <f t="shared" si="0"/>
        <v>OK</v>
      </c>
      <c r="D48" s="4" t="s">
        <v>113</v>
      </c>
      <c r="E48" s="10" t="str">
        <f>VLOOKUP(D48,RatesProd!$B$2:$F$302,1,)</f>
        <v>[CollEagleDetailsIdCode</v>
      </c>
      <c r="F48" s="4" t="str">
        <f t="shared" si="1"/>
        <v>OK</v>
      </c>
      <c r="G48" s="4" t="s">
        <v>13</v>
      </c>
      <c r="H48" s="10" t="str">
        <f>VLOOKUP(D48,RatesProd!$B$2:$F$302,2,)</f>
        <v>nonunique</v>
      </c>
      <c r="I48" s="4" t="str">
        <f t="shared" si="2"/>
        <v>OK</v>
      </c>
      <c r="J48" s="4" t="s">
        <v>14</v>
      </c>
      <c r="K48" s="10" t="str">
        <f>VLOOKUP(D48,RatesProd!$B$2:$F$302,3,)</f>
        <v xml:space="preserve"> nonclustered </v>
      </c>
      <c r="L48" s="4" t="str">
        <f t="shared" si="3"/>
        <v>OK</v>
      </c>
      <c r="M48" s="4">
        <v>3</v>
      </c>
      <c r="N48" s="10">
        <f>VLOOKUP(D48,RatesProd!$B$2:$F$302,4,)</f>
        <v>3</v>
      </c>
      <c r="O48" s="4" t="str">
        <f t="shared" si="4"/>
        <v>OK</v>
      </c>
      <c r="P48" s="4" t="s">
        <v>114</v>
      </c>
      <c r="Q48" s="10" t="str">
        <f>VLOOKUP(D48,RatesProd!$B$2:$F$302,5,)</f>
        <v>FeedUnitId asc,PrincipalSDSId asc,FeedCode asc INCLUDE (ArrangementId,SecuredPartyFlag)</v>
      </c>
      <c r="R48" s="4" t="str">
        <f t="shared" si="5"/>
        <v>OK</v>
      </c>
      <c r="S48" s="10" t="str">
        <f t="shared" si="6"/>
        <v>TRUE</v>
      </c>
      <c r="T48" s="10" t="str">
        <f t="shared" si="7"/>
        <v>TRUE</v>
      </c>
      <c r="U48" s="10" t="str">
        <f t="shared" si="8"/>
        <v>Yes</v>
      </c>
    </row>
    <row r="49" spans="1:21">
      <c r="A49" s="4" t="s">
        <v>107</v>
      </c>
      <c r="B49" s="10" t="str">
        <f>IF(ISERROR(MATCH(A49, RatesProd!$A$2:$A$297,0)),"",A49)</f>
        <v>srf_main.CollEagleDetails</v>
      </c>
      <c r="C49" s="4" t="str">
        <f t="shared" si="0"/>
        <v>OK</v>
      </c>
      <c r="D49" s="4" t="s">
        <v>115</v>
      </c>
      <c r="E49" s="10" t="str">
        <f>VLOOKUP(D49,RatesProd!$B$2:$F$302,1,)</f>
        <v>CollEagleDetailsIdCode1</v>
      </c>
      <c r="F49" s="4" t="str">
        <f t="shared" si="1"/>
        <v>OK</v>
      </c>
      <c r="G49" s="4" t="s">
        <v>13</v>
      </c>
      <c r="H49" s="10" t="str">
        <f>VLOOKUP(D49,RatesProd!$B$2:$F$302,2,)</f>
        <v>nonunique</v>
      </c>
      <c r="I49" s="4" t="str">
        <f t="shared" si="2"/>
        <v>OK</v>
      </c>
      <c r="J49" s="4" t="s">
        <v>14</v>
      </c>
      <c r="K49" s="10" t="str">
        <f>VLOOKUP(D49,RatesProd!$B$2:$F$302,3,)</f>
        <v xml:space="preserve"> nonclustered </v>
      </c>
      <c r="L49" s="4" t="str">
        <f t="shared" si="3"/>
        <v>OK</v>
      </c>
      <c r="M49" s="4">
        <v>3</v>
      </c>
      <c r="N49" s="10">
        <f>VLOOKUP(D49,RatesProd!$B$2:$F$302,4,)</f>
        <v>3</v>
      </c>
      <c r="O49" s="4" t="str">
        <f t="shared" si="4"/>
        <v>OK</v>
      </c>
      <c r="P49" s="4" t="s">
        <v>116</v>
      </c>
      <c r="Q49" s="10" t="str">
        <f>VLOOKUP(D49,RatesProd!$B$2:$F$302,5,)</f>
        <v>FeedUnitId asc,CtySDSId asc,FeedCode asc INCLUDE (ArrangementId,SecuredPartyFlag)</v>
      </c>
      <c r="R49" s="4" t="str">
        <f t="shared" si="5"/>
        <v>OK</v>
      </c>
      <c r="S49" s="10" t="str">
        <f t="shared" si="6"/>
        <v>TRUE</v>
      </c>
      <c r="T49" s="10" t="str">
        <f t="shared" si="7"/>
        <v>TRUE</v>
      </c>
      <c r="U49" s="10" t="str">
        <f t="shared" si="8"/>
        <v>Yes</v>
      </c>
    </row>
    <row r="50" spans="1:21">
      <c r="A50" s="4" t="s">
        <v>107</v>
      </c>
      <c r="B50" s="10" t="str">
        <f>IF(ISERROR(MATCH(A50, RatesProd!$A$2:$A$297,0)),"",A50)</f>
        <v>srf_main.CollEagleDetails</v>
      </c>
      <c r="C50" s="4" t="str">
        <f t="shared" si="0"/>
        <v>OK</v>
      </c>
      <c r="D50" s="4" t="s">
        <v>117</v>
      </c>
      <c r="E50" s="10" t="str">
        <f>VLOOKUP(D50,RatesProd!$B$2:$F$302,1,)</f>
        <v>CollEagleDetailsFeedIdCode</v>
      </c>
      <c r="F50" s="4" t="str">
        <f t="shared" si="1"/>
        <v>OK</v>
      </c>
      <c r="G50" s="4" t="s">
        <v>13</v>
      </c>
      <c r="H50" s="10" t="str">
        <f>VLOOKUP(D50,RatesProd!$B$2:$F$302,2,)</f>
        <v>nonunique</v>
      </c>
      <c r="I50" s="4" t="str">
        <f t="shared" si="2"/>
        <v>OK</v>
      </c>
      <c r="J50" s="4" t="s">
        <v>14</v>
      </c>
      <c r="K50" s="10" t="str">
        <f>VLOOKUP(D50,RatesProd!$B$2:$F$302,3,)</f>
        <v xml:space="preserve"> nonclustered </v>
      </c>
      <c r="L50" s="4" t="str">
        <f t="shared" si="3"/>
        <v>OK</v>
      </c>
      <c r="M50" s="4">
        <v>2</v>
      </c>
      <c r="N50" s="10">
        <f>VLOOKUP(D50,RatesProd!$B$2:$F$302,4,)</f>
        <v>2</v>
      </c>
      <c r="O50" s="4" t="str">
        <f t="shared" si="4"/>
        <v>OK</v>
      </c>
      <c r="P50" s="4" t="s">
        <v>118</v>
      </c>
      <c r="Q50" s="10" t="str">
        <f>VLOOKUP(D50,RatesProd!$B$2:$F$302,5,)</f>
        <v>FeedUnitId asc,FeedCode asc INCLUDE (ArrangementId,SecuredPartyFlag)</v>
      </c>
      <c r="R50" s="4" t="str">
        <f t="shared" si="5"/>
        <v>OK</v>
      </c>
      <c r="S50" s="10" t="str">
        <f t="shared" si="6"/>
        <v>TRUE</v>
      </c>
      <c r="T50" s="10" t="str">
        <f t="shared" si="7"/>
        <v>TRUE</v>
      </c>
      <c r="U50" s="10" t="str">
        <f t="shared" si="8"/>
        <v>Yes</v>
      </c>
    </row>
    <row r="51" spans="1:21">
      <c r="A51" s="4" t="s">
        <v>119</v>
      </c>
      <c r="B51" s="10" t="str">
        <f>IF(ISERROR(MATCH(A51, RatesProd!$A$2:$A$297,0)),"",A51)</f>
        <v>srf_main.CollEagleDetailsMain</v>
      </c>
      <c r="C51" s="4" t="str">
        <f t="shared" si="0"/>
        <v>OK</v>
      </c>
      <c r="D51" s="4" t="s">
        <v>120</v>
      </c>
      <c r="E51" s="10" t="str">
        <f>VLOOKUP(D51,RatesProd!$B$2:$F$302,1,)</f>
        <v>PK__CollEagl__3214EC0604B14909</v>
      </c>
      <c r="F51" s="4" t="str">
        <f t="shared" si="1"/>
        <v>OK</v>
      </c>
      <c r="G51" s="4" t="s">
        <v>8</v>
      </c>
      <c r="H51" s="10" t="str">
        <f>VLOOKUP(D51,RatesProd!$B$2:$F$302,2,)</f>
        <v>unique</v>
      </c>
      <c r="I51" s="4" t="str">
        <f t="shared" si="2"/>
        <v>OK</v>
      </c>
      <c r="J51" s="4" t="s">
        <v>14</v>
      </c>
      <c r="K51" s="10" t="str">
        <f>VLOOKUP(D51,RatesProd!$B$2:$F$302,3,)</f>
        <v xml:space="preserve"> nonclustered </v>
      </c>
      <c r="L51" s="4" t="str">
        <f t="shared" si="3"/>
        <v>OK</v>
      </c>
      <c r="M51" s="4">
        <v>1</v>
      </c>
      <c r="N51" s="10">
        <f>VLOOKUP(D51,RatesProd!$B$2:$F$302,4,)</f>
        <v>1</v>
      </c>
      <c r="O51" s="4" t="str">
        <f t="shared" si="4"/>
        <v>OK</v>
      </c>
      <c r="P51" s="4" t="s">
        <v>17</v>
      </c>
      <c r="Q51" s="10" t="str">
        <f>VLOOKUP(D51,RatesProd!$B$2:$F$302,5,)</f>
        <v>Id asc</v>
      </c>
      <c r="R51" s="4" t="str">
        <f t="shared" si="5"/>
        <v>OK</v>
      </c>
      <c r="S51" s="10" t="str">
        <f t="shared" si="6"/>
        <v>TRUE</v>
      </c>
      <c r="T51" s="10" t="str">
        <f t="shared" si="7"/>
        <v>TRUE</v>
      </c>
      <c r="U51" s="10" t="str">
        <f t="shared" si="8"/>
        <v>Yes</v>
      </c>
    </row>
    <row r="52" spans="1:21">
      <c r="A52" s="4" t="s">
        <v>119</v>
      </c>
      <c r="B52" s="10" t="str">
        <f>IF(ISERROR(MATCH(A52, RatesProd!$A$2:$A$297,0)),"",A52)</f>
        <v>srf_main.CollEagleDetailsMain</v>
      </c>
      <c r="C52" s="4" t="str">
        <f t="shared" si="0"/>
        <v>OK</v>
      </c>
      <c r="D52" s="4" t="s">
        <v>121</v>
      </c>
      <c r="E52" s="10" t="str">
        <f>VLOOKUP(D52,RatesProd!$B$2:$F$302,1,)</f>
        <v>IDX_PSDSId_CSDSId_FeedUnitId</v>
      </c>
      <c r="F52" s="4" t="str">
        <f t="shared" si="1"/>
        <v>OK</v>
      </c>
      <c r="G52" s="4" t="s">
        <v>13</v>
      </c>
      <c r="H52" s="10" t="str">
        <f>VLOOKUP(D52,RatesProd!$B$2:$F$302,2,)</f>
        <v>nonunique</v>
      </c>
      <c r="I52" s="4" t="str">
        <f t="shared" si="2"/>
        <v>OK</v>
      </c>
      <c r="J52" s="4" t="s">
        <v>14</v>
      </c>
      <c r="K52" s="10" t="str">
        <f>VLOOKUP(D52,RatesProd!$B$2:$F$302,3,)</f>
        <v xml:space="preserve"> nonclustered </v>
      </c>
      <c r="L52" s="4" t="str">
        <f t="shared" si="3"/>
        <v>OK</v>
      </c>
      <c r="M52" s="4">
        <v>3</v>
      </c>
      <c r="N52" s="10">
        <f>VLOOKUP(D52,RatesProd!$B$2:$F$302,4,)</f>
        <v>3</v>
      </c>
      <c r="O52" s="4" t="str">
        <f t="shared" si="4"/>
        <v>OK</v>
      </c>
      <c r="P52" s="4" t="s">
        <v>122</v>
      </c>
      <c r="Q52" s="10" t="str">
        <f>VLOOKUP(D52,RatesProd!$B$2:$F$302,5,)</f>
        <v>PrincipalSDSId asc,CtySDSId asc,FeedUnitId asc</v>
      </c>
      <c r="R52" s="4" t="str">
        <f t="shared" si="5"/>
        <v>OK</v>
      </c>
      <c r="S52" s="10" t="str">
        <f t="shared" si="6"/>
        <v>TRUE</v>
      </c>
      <c r="T52" s="10" t="str">
        <f t="shared" si="7"/>
        <v>TRUE</v>
      </c>
      <c r="U52" s="10" t="str">
        <f t="shared" si="8"/>
        <v>Yes</v>
      </c>
    </row>
    <row r="53" spans="1:21">
      <c r="A53" s="4" t="s">
        <v>119</v>
      </c>
      <c r="B53" s="10" t="str">
        <f>IF(ISERROR(MATCH(A53, RatesProd!$A$2:$A$297,0)),"",A53)</f>
        <v>srf_main.CollEagleDetailsMain</v>
      </c>
      <c r="C53" s="4" t="str">
        <f t="shared" si="0"/>
        <v>OK</v>
      </c>
      <c r="D53" s="4" t="s">
        <v>123</v>
      </c>
      <c r="E53" s="10" t="str">
        <f>VLOOKUP(D53,RatesProd!$B$2:$F$302,1,)</f>
        <v>IDX_SecuredPartyFlag</v>
      </c>
      <c r="F53" s="4" t="str">
        <f t="shared" si="1"/>
        <v>OK</v>
      </c>
      <c r="G53" s="4" t="s">
        <v>13</v>
      </c>
      <c r="H53" s="10" t="str">
        <f>VLOOKUP(D53,RatesProd!$B$2:$F$302,2,)</f>
        <v>nonunique</v>
      </c>
      <c r="I53" s="4" t="str">
        <f t="shared" si="2"/>
        <v>OK</v>
      </c>
      <c r="J53" s="4" t="s">
        <v>14</v>
      </c>
      <c r="K53" s="10" t="str">
        <f>VLOOKUP(D53,RatesProd!$B$2:$F$302,3,)</f>
        <v xml:space="preserve"> nonclustered </v>
      </c>
      <c r="L53" s="4" t="str">
        <f t="shared" si="3"/>
        <v>OK</v>
      </c>
      <c r="M53" s="4">
        <v>1</v>
      </c>
      <c r="N53" s="10">
        <f>VLOOKUP(D53,RatesProd!$B$2:$F$302,4,)</f>
        <v>1</v>
      </c>
      <c r="O53" s="4" t="str">
        <f t="shared" si="4"/>
        <v>OK</v>
      </c>
      <c r="P53" s="4" t="s">
        <v>124</v>
      </c>
      <c r="Q53" s="10" t="str">
        <f>VLOOKUP(D53,RatesProd!$B$2:$F$302,5,)</f>
        <v>SecuredPartyFlag asc</v>
      </c>
      <c r="R53" s="4" t="str">
        <f t="shared" si="5"/>
        <v>OK</v>
      </c>
      <c r="S53" s="10" t="str">
        <f t="shared" si="6"/>
        <v>TRUE</v>
      </c>
      <c r="T53" s="10" t="str">
        <f t="shared" si="7"/>
        <v>TRUE</v>
      </c>
      <c r="U53" s="10" t="str">
        <f t="shared" si="8"/>
        <v>Yes</v>
      </c>
    </row>
    <row r="54" spans="1:21">
      <c r="A54" s="4" t="s">
        <v>119</v>
      </c>
      <c r="B54" s="10" t="str">
        <f>IF(ISERROR(MATCH(A54, RatesProd!$A$2:$A$297,0)),"",A54)</f>
        <v>srf_main.CollEagleDetailsMain</v>
      </c>
      <c r="C54" s="4" t="str">
        <f t="shared" si="0"/>
        <v>OK</v>
      </c>
      <c r="D54" s="4" t="s">
        <v>125</v>
      </c>
      <c r="E54" s="10" t="str">
        <f>VLOOKUP(D54,RatesProd!$B$2:$F$302,1,)</f>
        <v>idx3_CollEagleDetailsMain</v>
      </c>
      <c r="F54" s="4" t="str">
        <f t="shared" si="1"/>
        <v>OK</v>
      </c>
      <c r="G54" s="4" t="s">
        <v>13</v>
      </c>
      <c r="H54" s="10" t="str">
        <f>VLOOKUP(D54,RatesProd!$B$2:$F$302,2,)</f>
        <v>nonunique</v>
      </c>
      <c r="I54" s="4" t="str">
        <f t="shared" si="2"/>
        <v>OK</v>
      </c>
      <c r="J54" s="4" t="s">
        <v>14</v>
      </c>
      <c r="K54" s="10" t="str">
        <f>VLOOKUP(D54,RatesProd!$B$2:$F$302,3,)</f>
        <v xml:space="preserve"> nonclustered </v>
      </c>
      <c r="L54" s="4" t="str">
        <f t="shared" si="3"/>
        <v>OK</v>
      </c>
      <c r="M54" s="4">
        <v>2</v>
      </c>
      <c r="N54" s="10">
        <f>VLOOKUP(D54,RatesProd!$B$2:$F$302,4,)</f>
        <v>2</v>
      </c>
      <c r="O54" s="4" t="str">
        <f t="shared" si="4"/>
        <v>OK</v>
      </c>
      <c r="P54" s="4" t="s">
        <v>126</v>
      </c>
      <c r="Q54" s="10" t="str">
        <f>VLOOKUP(D54,RatesProd!$B$2:$F$302,5,)</f>
        <v>FeedUnitId asc,ArrangementId asc INCLUDE (SecuredPartyFlag,Id)</v>
      </c>
      <c r="R54" s="4" t="str">
        <f t="shared" si="5"/>
        <v>OK</v>
      </c>
      <c r="S54" s="10" t="str">
        <f t="shared" si="6"/>
        <v>TRUE</v>
      </c>
      <c r="T54" s="10" t="str">
        <f t="shared" si="7"/>
        <v>TRUE</v>
      </c>
      <c r="U54" s="10" t="str">
        <f t="shared" si="8"/>
        <v>Yes</v>
      </c>
    </row>
    <row r="55" spans="1:21">
      <c r="A55" s="4" t="s">
        <v>119</v>
      </c>
      <c r="B55" s="10" t="str">
        <f>IF(ISERROR(MATCH(A55, RatesProd!$A$2:$A$297,0)),"",A55)</f>
        <v>srf_main.CollEagleDetailsMain</v>
      </c>
      <c r="C55" s="4" t="str">
        <f t="shared" si="0"/>
        <v>OK</v>
      </c>
      <c r="D55" s="4" t="s">
        <v>127</v>
      </c>
      <c r="E55" s="10" t="str">
        <f>VLOOKUP(D55,RatesProd!$B$2:$F$302,1,)</f>
        <v>idx2_CollEagleDetailsMain</v>
      </c>
      <c r="F55" s="4" t="str">
        <f t="shared" si="1"/>
        <v>OK</v>
      </c>
      <c r="G55" s="4" t="s">
        <v>13</v>
      </c>
      <c r="H55" s="10" t="str">
        <f>VLOOKUP(D55,RatesProd!$B$2:$F$302,2,)</f>
        <v>nonunique</v>
      </c>
      <c r="I55" s="4" t="str">
        <f t="shared" si="2"/>
        <v>OK</v>
      </c>
      <c r="J55" s="4" t="s">
        <v>14</v>
      </c>
      <c r="K55" s="10" t="str">
        <f>VLOOKUP(D55,RatesProd!$B$2:$F$302,3,)</f>
        <v xml:space="preserve"> nonclustered </v>
      </c>
      <c r="L55" s="4" t="str">
        <f t="shared" si="3"/>
        <v>OK</v>
      </c>
      <c r="M55" s="4">
        <v>3</v>
      </c>
      <c r="N55" s="10">
        <f>VLOOKUP(D55,RatesProd!$B$2:$F$302,4,)</f>
        <v>3</v>
      </c>
      <c r="O55" s="4" t="str">
        <f t="shared" si="4"/>
        <v>OK</v>
      </c>
      <c r="P55" s="4" t="s">
        <v>128</v>
      </c>
      <c r="Q55" s="10" t="str">
        <f>VLOOKUP(D55,RatesProd!$B$2:$F$302,5,)</f>
        <v>FeedUnitId asc,CtySDSId asc,ArrangementId asc</v>
      </c>
      <c r="R55" s="4" t="str">
        <f t="shared" si="5"/>
        <v>OK</v>
      </c>
      <c r="S55" s="10" t="str">
        <f t="shared" si="6"/>
        <v>TRUE</v>
      </c>
      <c r="T55" s="10" t="str">
        <f t="shared" si="7"/>
        <v>TRUE</v>
      </c>
      <c r="U55" s="10" t="str">
        <f t="shared" si="8"/>
        <v>Yes</v>
      </c>
    </row>
    <row r="56" spans="1:21">
      <c r="A56" s="4" t="s">
        <v>119</v>
      </c>
      <c r="B56" s="10" t="str">
        <f>IF(ISERROR(MATCH(A56, RatesProd!$A$2:$A$297,0)),"",A56)</f>
        <v>srf_main.CollEagleDetailsMain</v>
      </c>
      <c r="C56" s="4" t="str">
        <f t="shared" si="0"/>
        <v>OK</v>
      </c>
      <c r="D56" s="4" t="s">
        <v>129</v>
      </c>
      <c r="E56" s="10" t="str">
        <f>VLOOKUP(D56,RatesProd!$B$2:$F$302,1,)</f>
        <v>idx1_CollEagleDetailsMain</v>
      </c>
      <c r="F56" s="4" t="str">
        <f t="shared" si="1"/>
        <v>OK</v>
      </c>
      <c r="G56" s="4" t="s">
        <v>13</v>
      </c>
      <c r="H56" s="10" t="str">
        <f>VLOOKUP(D56,RatesProd!$B$2:$F$302,2,)</f>
        <v>nonunique</v>
      </c>
      <c r="I56" s="4" t="str">
        <f t="shared" si="2"/>
        <v>OK</v>
      </c>
      <c r="J56" s="4" t="s">
        <v>14</v>
      </c>
      <c r="K56" s="10" t="str">
        <f>VLOOKUP(D56,RatesProd!$B$2:$F$302,3,)</f>
        <v xml:space="preserve"> nonclustered </v>
      </c>
      <c r="L56" s="4" t="str">
        <f t="shared" si="3"/>
        <v>OK</v>
      </c>
      <c r="M56" s="4">
        <v>3</v>
      </c>
      <c r="N56" s="10">
        <f>VLOOKUP(D56,RatesProd!$B$2:$F$302,4,)</f>
        <v>3</v>
      </c>
      <c r="O56" s="4" t="str">
        <f t="shared" si="4"/>
        <v>OK</v>
      </c>
      <c r="P56" s="4" t="s">
        <v>130</v>
      </c>
      <c r="Q56" s="10" t="str">
        <f>VLOOKUP(D56,RatesProd!$B$2:$F$302,5,)</f>
        <v>FeedUnitId asc,PrincipalSDSId asc,ArrangementId asc INCLUDE (SecuredPartyFlag,Id)</v>
      </c>
      <c r="R56" s="4" t="str">
        <f t="shared" si="5"/>
        <v>OK</v>
      </c>
      <c r="S56" s="10" t="str">
        <f t="shared" si="6"/>
        <v>TRUE</v>
      </c>
      <c r="T56" s="10" t="str">
        <f t="shared" si="7"/>
        <v>TRUE</v>
      </c>
      <c r="U56" s="10" t="str">
        <f t="shared" si="8"/>
        <v>Yes</v>
      </c>
    </row>
    <row r="57" spans="1:21">
      <c r="A57" s="4" t="s">
        <v>119</v>
      </c>
      <c r="B57" s="10" t="str">
        <f>IF(ISERROR(MATCH(A57, RatesProd!$A$2:$A$297,0)),"",A57)</f>
        <v>srf_main.CollEagleDetailsMain</v>
      </c>
      <c r="C57" s="4" t="str">
        <f t="shared" si="0"/>
        <v>OK</v>
      </c>
      <c r="D57" s="4" t="s">
        <v>131</v>
      </c>
      <c r="E57" s="10" t="str">
        <f>VLOOKUP(D57,RatesProd!$B$2:$F$302,1,)</f>
        <v>CollEagleDetailsMainIndex</v>
      </c>
      <c r="F57" s="4" t="str">
        <f t="shared" si="1"/>
        <v>OK</v>
      </c>
      <c r="G57" s="4" t="s">
        <v>13</v>
      </c>
      <c r="H57" s="10" t="str">
        <f>VLOOKUP(D57,RatesProd!$B$2:$F$302,2,)</f>
        <v>nonunique</v>
      </c>
      <c r="I57" s="4" t="str">
        <f t="shared" si="2"/>
        <v>OK</v>
      </c>
      <c r="J57" s="4" t="s">
        <v>14</v>
      </c>
      <c r="K57" s="10" t="str">
        <f>VLOOKUP(D57,RatesProd!$B$2:$F$302,3,)</f>
        <v xml:space="preserve"> nonclustered </v>
      </c>
      <c r="L57" s="4" t="str">
        <f t="shared" si="3"/>
        <v>OK</v>
      </c>
      <c r="M57" s="4">
        <v>4</v>
      </c>
      <c r="N57" s="10">
        <f>VLOOKUP(D57,RatesProd!$B$2:$F$302,4,)</f>
        <v>4</v>
      </c>
      <c r="O57" s="4" t="str">
        <f t="shared" si="4"/>
        <v>OK</v>
      </c>
      <c r="P57" s="4" t="s">
        <v>132</v>
      </c>
      <c r="Q57" s="10" t="str">
        <f>VLOOKUP(D57,RatesProd!$B$2:$F$302,5,)</f>
        <v>FeedUnitId asc,PrincipalSDSId asc,CtySDSId asc,SecuredPartyFlag asc</v>
      </c>
      <c r="R57" s="4" t="str">
        <f t="shared" si="5"/>
        <v>OK</v>
      </c>
      <c r="S57" s="10" t="str">
        <f t="shared" si="6"/>
        <v>TRUE</v>
      </c>
      <c r="T57" s="10" t="str">
        <f t="shared" si="7"/>
        <v>TRUE</v>
      </c>
      <c r="U57" s="10" t="str">
        <f t="shared" si="8"/>
        <v>Yes</v>
      </c>
    </row>
    <row r="58" spans="1:21">
      <c r="A58" s="4" t="s">
        <v>133</v>
      </c>
      <c r="B58" s="10" t="str">
        <f>IF(ISERROR(MATCH(A58, RatesProd!$A$2:$A$297,0)),"",A58)</f>
        <v>srf_main.CollFeedUnit</v>
      </c>
      <c r="C58" s="4" t="str">
        <f t="shared" si="0"/>
        <v>OK</v>
      </c>
      <c r="D58" s="4" t="s">
        <v>134</v>
      </c>
      <c r="E58" s="10" t="str">
        <f>VLOOKUP(D58,RatesProd!$B$2:$F$302,1,)</f>
        <v>CollFeedUnitIdFileIdIndex</v>
      </c>
      <c r="F58" s="4" t="str">
        <f t="shared" si="1"/>
        <v>OK</v>
      </c>
      <c r="G58" s="4" t="s">
        <v>13</v>
      </c>
      <c r="H58" s="10" t="str">
        <f>VLOOKUP(D58,RatesProd!$B$2:$F$302,2,)</f>
        <v>nonunique</v>
      </c>
      <c r="I58" s="4" t="str">
        <f t="shared" si="2"/>
        <v>OK</v>
      </c>
      <c r="J58" s="4" t="s">
        <v>9</v>
      </c>
      <c r="K58" s="10" t="str">
        <f>VLOOKUP(D58,RatesProd!$B$2:$F$302,3,)</f>
        <v xml:space="preserve"> clustered </v>
      </c>
      <c r="L58" s="4" t="str">
        <f t="shared" si="3"/>
        <v>OK</v>
      </c>
      <c r="M58" s="4">
        <v>2</v>
      </c>
      <c r="N58" s="10">
        <f>VLOOKUP(D58,RatesProd!$B$2:$F$302,4,)</f>
        <v>2</v>
      </c>
      <c r="O58" s="4" t="str">
        <f t="shared" si="4"/>
        <v>OK</v>
      </c>
      <c r="P58" s="4" t="s">
        <v>135</v>
      </c>
      <c r="Q58" s="10" t="str">
        <f>VLOOKUP(D58,RatesProd!$B$2:$F$302,5,)</f>
        <v>Id asc,FileId asc</v>
      </c>
      <c r="R58" s="4" t="str">
        <f t="shared" si="5"/>
        <v>OK</v>
      </c>
      <c r="S58" s="10" t="str">
        <f t="shared" si="6"/>
        <v>TRUE</v>
      </c>
      <c r="T58" s="10" t="str">
        <f t="shared" si="7"/>
        <v>TRUE</v>
      </c>
      <c r="U58" s="10" t="str">
        <f t="shared" si="8"/>
        <v>Yes</v>
      </c>
    </row>
    <row r="59" spans="1:21">
      <c r="A59" s="4" t="s">
        <v>133</v>
      </c>
      <c r="B59" s="10" t="str">
        <f>IF(ISERROR(MATCH(A59, RatesProd!$A$2:$A$297,0)),"",A59)</f>
        <v>srf_main.CollFeedUnit</v>
      </c>
      <c r="C59" s="4" t="str">
        <f t="shared" si="0"/>
        <v>OK</v>
      </c>
      <c r="D59" s="4" t="s">
        <v>136</v>
      </c>
      <c r="E59" s="10" t="e">
        <f>VLOOKUP(D59,RatesProd!$B$2:$F$302,1,)</f>
        <v>#N/A</v>
      </c>
      <c r="F59" s="4" t="e">
        <f t="shared" si="1"/>
        <v>#N/A</v>
      </c>
      <c r="G59" s="4" t="s">
        <v>8</v>
      </c>
      <c r="H59" s="10" t="e">
        <f>VLOOKUP(D59,RatesProd!$B$2:$F$302,2,)</f>
        <v>#N/A</v>
      </c>
      <c r="I59" s="4" t="e">
        <f t="shared" si="2"/>
        <v>#N/A</v>
      </c>
      <c r="J59" s="4" t="s">
        <v>14</v>
      </c>
      <c r="K59" s="10" t="e">
        <f>VLOOKUP(D59,RatesProd!$B$2:$F$302,3,)</f>
        <v>#N/A</v>
      </c>
      <c r="L59" s="4" t="e">
        <f t="shared" si="3"/>
        <v>#N/A</v>
      </c>
      <c r="M59" s="4">
        <v>1</v>
      </c>
      <c r="N59" s="10" t="e">
        <f>VLOOKUP(D59,RatesProd!$B$2:$F$302,4,)</f>
        <v>#N/A</v>
      </c>
      <c r="O59" s="4" t="e">
        <f t="shared" si="4"/>
        <v>#N/A</v>
      </c>
      <c r="P59" s="4" t="s">
        <v>17</v>
      </c>
      <c r="Q59" s="10" t="e">
        <f>VLOOKUP(D59,RatesProd!$B$2:$F$302,5,)</f>
        <v>#N/A</v>
      </c>
      <c r="R59" s="4" t="e">
        <f t="shared" si="5"/>
        <v>#N/A</v>
      </c>
      <c r="S59" s="10" t="e">
        <f t="shared" si="6"/>
        <v>#N/A</v>
      </c>
      <c r="T59" s="10" t="e">
        <f t="shared" si="7"/>
        <v>#N/A</v>
      </c>
      <c r="U59" s="10" t="e">
        <f t="shared" si="8"/>
        <v>#N/A</v>
      </c>
    </row>
    <row r="60" spans="1:21">
      <c r="A60" s="4" t="s">
        <v>137</v>
      </c>
      <c r="B60" s="10" t="str">
        <f>IF(ISERROR(MATCH(A60, RatesProd!$A$2:$A$297,0)),"",A60)</f>
        <v>srf_main.CollFileMaster</v>
      </c>
      <c r="C60" s="4" t="str">
        <f t="shared" si="0"/>
        <v>OK</v>
      </c>
      <c r="D60" s="4" t="s">
        <v>138</v>
      </c>
      <c r="E60" s="10" t="e">
        <f>VLOOKUP(D60,RatesProd!$B$2:$F$302,1,)</f>
        <v>#N/A</v>
      </c>
      <c r="F60" s="4" t="e">
        <f t="shared" si="1"/>
        <v>#N/A</v>
      </c>
      <c r="G60" s="4" t="s">
        <v>8</v>
      </c>
      <c r="H60" s="10" t="e">
        <f>VLOOKUP(D60,RatesProd!$B$2:$F$302,2,)</f>
        <v>#N/A</v>
      </c>
      <c r="I60" s="4" t="e">
        <f t="shared" si="2"/>
        <v>#N/A</v>
      </c>
      <c r="J60" s="4" t="s">
        <v>14</v>
      </c>
      <c r="K60" s="10" t="e">
        <f>VLOOKUP(D60,RatesProd!$B$2:$F$302,3,)</f>
        <v>#N/A</v>
      </c>
      <c r="L60" s="4" t="e">
        <f t="shared" si="3"/>
        <v>#N/A</v>
      </c>
      <c r="M60" s="4">
        <v>1</v>
      </c>
      <c r="N60" s="10" t="e">
        <f>VLOOKUP(D60,RatesProd!$B$2:$F$302,4,)</f>
        <v>#N/A</v>
      </c>
      <c r="O60" s="4" t="e">
        <f t="shared" si="4"/>
        <v>#N/A</v>
      </c>
      <c r="P60" s="4" t="s">
        <v>17</v>
      </c>
      <c r="Q60" s="10" t="e">
        <f>VLOOKUP(D60,RatesProd!$B$2:$F$302,5,)</f>
        <v>#N/A</v>
      </c>
      <c r="R60" s="4" t="e">
        <f t="shared" si="5"/>
        <v>#N/A</v>
      </c>
      <c r="S60" s="10" t="e">
        <f t="shared" si="6"/>
        <v>#N/A</v>
      </c>
      <c r="T60" s="10" t="e">
        <f t="shared" si="7"/>
        <v>#N/A</v>
      </c>
      <c r="U60" s="10" t="e">
        <f t="shared" si="8"/>
        <v>#N/A</v>
      </c>
    </row>
    <row r="61" spans="1:21">
      <c r="A61" s="4" t="s">
        <v>137</v>
      </c>
      <c r="B61" s="10" t="str">
        <f>IF(ISERROR(MATCH(A61, RatesProd!$A$2:$A$297,0)),"",A61)</f>
        <v>srf_main.CollFileMaster</v>
      </c>
      <c r="C61" s="4" t="str">
        <f t="shared" si="0"/>
        <v>OK</v>
      </c>
      <c r="D61" s="4" t="s">
        <v>139</v>
      </c>
      <c r="E61" s="10" t="str">
        <f>VLOOKUP(D61,RatesProd!$B$2:$F$302,1,)</f>
        <v>CollFileMasterIdFileTypeIndex</v>
      </c>
      <c r="F61" s="4" t="str">
        <f t="shared" si="1"/>
        <v>OK</v>
      </c>
      <c r="G61" s="4" t="s">
        <v>13</v>
      </c>
      <c r="H61" s="10" t="str">
        <f>VLOOKUP(D61,RatesProd!$B$2:$F$302,2,)</f>
        <v>nonunique</v>
      </c>
      <c r="I61" s="4" t="str">
        <f t="shared" si="2"/>
        <v>OK</v>
      </c>
      <c r="J61" s="4" t="s">
        <v>9</v>
      </c>
      <c r="K61" s="10" t="str">
        <f>VLOOKUP(D61,RatesProd!$B$2:$F$302,3,)</f>
        <v xml:space="preserve"> clustered </v>
      </c>
      <c r="L61" s="4" t="str">
        <f t="shared" si="3"/>
        <v>OK</v>
      </c>
      <c r="M61" s="4">
        <v>2</v>
      </c>
      <c r="N61" s="10">
        <f>VLOOKUP(D61,RatesProd!$B$2:$F$302,4,)</f>
        <v>2</v>
      </c>
      <c r="O61" s="4" t="str">
        <f t="shared" si="4"/>
        <v>OK</v>
      </c>
      <c r="P61" s="4" t="s">
        <v>140</v>
      </c>
      <c r="Q61" s="10" t="str">
        <f>VLOOKUP(D61,RatesProd!$B$2:$F$302,5,)</f>
        <v>Id asc,FileType asc</v>
      </c>
      <c r="R61" s="4" t="str">
        <f t="shared" si="5"/>
        <v>OK</v>
      </c>
      <c r="S61" s="10" t="str">
        <f t="shared" si="6"/>
        <v>TRUE</v>
      </c>
      <c r="T61" s="10" t="str">
        <f t="shared" si="7"/>
        <v>TRUE</v>
      </c>
      <c r="U61" s="10" t="str">
        <f t="shared" si="8"/>
        <v>Yes</v>
      </c>
    </row>
    <row r="62" spans="1:21">
      <c r="A62" s="4" t="s">
        <v>141</v>
      </c>
      <c r="B62" s="10" t="str">
        <f>IF(ISERROR(MATCH(A62, RatesProd!$A$2:$A$297,0)),"",A62)</f>
        <v>srf_main.CollPrincipalPartyDetails</v>
      </c>
      <c r="C62" s="4" t="str">
        <f t="shared" si="0"/>
        <v>OK</v>
      </c>
      <c r="D62" s="4" t="s">
        <v>142</v>
      </c>
      <c r="E62" s="10" t="str">
        <f>VLOOKUP(D62,RatesProd!$B$2:$F$302,1,)</f>
        <v>CollPrincipalPartyDetailsFeedUnitIDIndex</v>
      </c>
      <c r="F62" s="4" t="str">
        <f t="shared" si="1"/>
        <v>OK</v>
      </c>
      <c r="G62" s="4" t="s">
        <v>13</v>
      </c>
      <c r="H62" s="10" t="str">
        <f>VLOOKUP(D62,RatesProd!$B$2:$F$302,2,)</f>
        <v>nonunique</v>
      </c>
      <c r="I62" s="4" t="str">
        <f t="shared" si="2"/>
        <v>OK</v>
      </c>
      <c r="J62" s="4" t="s">
        <v>9</v>
      </c>
      <c r="K62" s="10" t="str">
        <f>VLOOKUP(D62,RatesProd!$B$2:$F$302,3,)</f>
        <v xml:space="preserve"> clustered </v>
      </c>
      <c r="L62" s="4" t="str">
        <f t="shared" si="3"/>
        <v>OK</v>
      </c>
      <c r="M62" s="4">
        <v>2</v>
      </c>
      <c r="N62" s="10">
        <f>VLOOKUP(D62,RatesProd!$B$2:$F$302,4,)</f>
        <v>2</v>
      </c>
      <c r="O62" s="4" t="str">
        <f t="shared" si="4"/>
        <v>OK</v>
      </c>
      <c r="P62" s="4" t="s">
        <v>109</v>
      </c>
      <c r="Q62" s="10" t="str">
        <f>VLOOKUP(D62,RatesProd!$B$2:$F$302,5,)</f>
        <v>Id asc,FeedUnitId asc</v>
      </c>
      <c r="R62" s="4" t="str">
        <f t="shared" si="5"/>
        <v>OK</v>
      </c>
      <c r="S62" s="10" t="str">
        <f t="shared" si="6"/>
        <v>TRUE</v>
      </c>
      <c r="T62" s="10" t="str">
        <f t="shared" si="7"/>
        <v>TRUE</v>
      </c>
      <c r="U62" s="10" t="str">
        <f t="shared" si="8"/>
        <v>Yes</v>
      </c>
    </row>
    <row r="63" spans="1:21">
      <c r="A63" s="4" t="s">
        <v>141</v>
      </c>
      <c r="B63" s="10" t="str">
        <f>IF(ISERROR(MATCH(A63, RatesProd!$A$2:$A$297,0)),"",A63)</f>
        <v>srf_main.CollPrincipalPartyDetails</v>
      </c>
      <c r="C63" s="4" t="str">
        <f t="shared" si="0"/>
        <v>OK</v>
      </c>
      <c r="D63" s="4" t="s">
        <v>143</v>
      </c>
      <c r="E63" s="10" t="e">
        <f>VLOOKUP(D63,RatesProd!$B$2:$F$302,1,)</f>
        <v>#N/A</v>
      </c>
      <c r="F63" s="4" t="e">
        <f t="shared" si="1"/>
        <v>#N/A</v>
      </c>
      <c r="G63" s="4" t="s">
        <v>8</v>
      </c>
      <c r="H63" s="10" t="e">
        <f>VLOOKUP(D63,RatesProd!$B$2:$F$302,2,)</f>
        <v>#N/A</v>
      </c>
      <c r="I63" s="4" t="e">
        <f t="shared" si="2"/>
        <v>#N/A</v>
      </c>
      <c r="J63" s="4" t="s">
        <v>14</v>
      </c>
      <c r="K63" s="10" t="e">
        <f>VLOOKUP(D63,RatesProd!$B$2:$F$302,3,)</f>
        <v>#N/A</v>
      </c>
      <c r="L63" s="4" t="e">
        <f t="shared" si="3"/>
        <v>#N/A</v>
      </c>
      <c r="M63" s="4">
        <v>1</v>
      </c>
      <c r="N63" s="10" t="e">
        <f>VLOOKUP(D63,RatesProd!$B$2:$F$302,4,)</f>
        <v>#N/A</v>
      </c>
      <c r="O63" s="4" t="e">
        <f t="shared" si="4"/>
        <v>#N/A</v>
      </c>
      <c r="P63" s="4" t="s">
        <v>17</v>
      </c>
      <c r="Q63" s="10" t="e">
        <f>VLOOKUP(D63,RatesProd!$B$2:$F$302,5,)</f>
        <v>#N/A</v>
      </c>
      <c r="R63" s="4" t="e">
        <f t="shared" si="5"/>
        <v>#N/A</v>
      </c>
      <c r="S63" s="10" t="e">
        <f t="shared" si="6"/>
        <v>#N/A</v>
      </c>
      <c r="T63" s="10" t="e">
        <f t="shared" si="7"/>
        <v>#N/A</v>
      </c>
      <c r="U63" s="10" t="e">
        <f t="shared" si="8"/>
        <v>#N/A</v>
      </c>
    </row>
    <row r="64" spans="1:21">
      <c r="A64" s="4" t="s">
        <v>141</v>
      </c>
      <c r="B64" s="10" t="str">
        <f>IF(ISERROR(MATCH(A64, RatesProd!$A$2:$A$297,0)),"",A64)</f>
        <v>srf_main.CollPrincipalPartyDetails</v>
      </c>
      <c r="C64" s="4" t="str">
        <f t="shared" si="0"/>
        <v>OK</v>
      </c>
      <c r="D64" s="4" t="s">
        <v>144</v>
      </c>
      <c r="E64" s="10" t="str">
        <f>VLOOKUP(D64,RatesProd!$B$2:$F$302,1,)</f>
        <v>idx1_CollPrincipalPartyDetails</v>
      </c>
      <c r="F64" s="4" t="str">
        <f t="shared" si="1"/>
        <v>OK</v>
      </c>
      <c r="G64" s="4" t="s">
        <v>13</v>
      </c>
      <c r="H64" s="10" t="str">
        <f>VLOOKUP(D64,RatesProd!$B$2:$F$302,2,)</f>
        <v>nonunique</v>
      </c>
      <c r="I64" s="4" t="str">
        <f t="shared" si="2"/>
        <v>OK</v>
      </c>
      <c r="J64" s="4" t="s">
        <v>14</v>
      </c>
      <c r="K64" s="10" t="str">
        <f>VLOOKUP(D64,RatesProd!$B$2:$F$302,3,)</f>
        <v xml:space="preserve"> nonclustered </v>
      </c>
      <c r="L64" s="4" t="str">
        <f t="shared" si="3"/>
        <v>OK</v>
      </c>
      <c r="M64" s="4">
        <v>2</v>
      </c>
      <c r="N64" s="10">
        <f>VLOOKUP(D64,RatesProd!$B$2:$F$302,4,)</f>
        <v>2</v>
      </c>
      <c r="O64" s="4" t="str">
        <f t="shared" si="4"/>
        <v>OK</v>
      </c>
      <c r="P64" s="4" t="s">
        <v>106</v>
      </c>
      <c r="Q64" s="10" t="str">
        <f>VLOOKUP(D64,RatesProd!$B$2:$F$302,5,)</f>
        <v>FeedUnitId asc,SDSId asc INCLUDE (ArrangementId)</v>
      </c>
      <c r="R64" s="4" t="str">
        <f t="shared" si="5"/>
        <v>OK</v>
      </c>
      <c r="S64" s="10" t="str">
        <f t="shared" si="6"/>
        <v>TRUE</v>
      </c>
      <c r="T64" s="10" t="str">
        <f t="shared" si="7"/>
        <v>TRUE</v>
      </c>
      <c r="U64" s="10" t="str">
        <f t="shared" si="8"/>
        <v>Yes</v>
      </c>
    </row>
    <row r="65" spans="1:21">
      <c r="A65" s="4" t="s">
        <v>145</v>
      </c>
      <c r="B65" s="10" t="str">
        <f>IF(ISERROR(MATCH(A65, RatesProd!$A$2:$A$297,0)),"",A65)</f>
        <v>srf_main.CollSecurePartyMetaData</v>
      </c>
      <c r="C65" s="4" t="str">
        <f t="shared" si="0"/>
        <v>OK</v>
      </c>
      <c r="D65" s="4" t="s">
        <v>146</v>
      </c>
      <c r="E65" s="10" t="e">
        <f>VLOOKUP(D65,RatesProd!$B$2:$F$302,1,)</f>
        <v>#N/A</v>
      </c>
      <c r="F65" s="4" t="e">
        <f t="shared" si="1"/>
        <v>#N/A</v>
      </c>
      <c r="G65" s="4" t="s">
        <v>8</v>
      </c>
      <c r="H65" s="10" t="e">
        <f>VLOOKUP(D65,RatesProd!$B$2:$F$302,2,)</f>
        <v>#N/A</v>
      </c>
      <c r="I65" s="4" t="e">
        <f t="shared" si="2"/>
        <v>#N/A</v>
      </c>
      <c r="J65" s="4" t="s">
        <v>14</v>
      </c>
      <c r="K65" s="10" t="e">
        <f>VLOOKUP(D65,RatesProd!$B$2:$F$302,3,)</f>
        <v>#N/A</v>
      </c>
      <c r="L65" s="4" t="e">
        <f t="shared" si="3"/>
        <v>#N/A</v>
      </c>
      <c r="M65" s="4">
        <v>1</v>
      </c>
      <c r="N65" s="10" t="e">
        <f>VLOOKUP(D65,RatesProd!$B$2:$F$302,4,)</f>
        <v>#N/A</v>
      </c>
      <c r="O65" s="4" t="e">
        <f t="shared" si="4"/>
        <v>#N/A</v>
      </c>
      <c r="P65" s="4" t="s">
        <v>17</v>
      </c>
      <c r="Q65" s="10" t="e">
        <f>VLOOKUP(D65,RatesProd!$B$2:$F$302,5,)</f>
        <v>#N/A</v>
      </c>
      <c r="R65" s="4" t="e">
        <f t="shared" si="5"/>
        <v>#N/A</v>
      </c>
      <c r="S65" s="10" t="e">
        <f t="shared" si="6"/>
        <v>#N/A</v>
      </c>
      <c r="T65" s="10" t="e">
        <f t="shared" si="7"/>
        <v>#N/A</v>
      </c>
      <c r="U65" s="10" t="e">
        <f t="shared" si="8"/>
        <v>#N/A</v>
      </c>
    </row>
    <row r="66" spans="1:21">
      <c r="A66" s="4" t="s">
        <v>145</v>
      </c>
      <c r="B66" s="10" t="str">
        <f>IF(ISERROR(MATCH(A66, RatesProd!$A$2:$A$297,0)),"",A66)</f>
        <v>srf_main.CollSecurePartyMetaData</v>
      </c>
      <c r="C66" s="4" t="str">
        <f t="shared" si="0"/>
        <v>OK</v>
      </c>
      <c r="D66" s="4" t="s">
        <v>147</v>
      </c>
      <c r="E66" s="10" t="str">
        <f>VLOOKUP(D66,RatesProd!$B$2:$F$302,1,)</f>
        <v>IDX_MetaData_SecuredPartyFlag</v>
      </c>
      <c r="F66" s="4" t="str">
        <f t="shared" si="1"/>
        <v>OK</v>
      </c>
      <c r="G66" s="4" t="s">
        <v>13</v>
      </c>
      <c r="H66" s="10" t="str">
        <f>VLOOKUP(D66,RatesProd!$B$2:$F$302,2,)</f>
        <v>nonunique</v>
      </c>
      <c r="I66" s="4" t="str">
        <f t="shared" si="2"/>
        <v>OK</v>
      </c>
      <c r="J66" s="4" t="s">
        <v>14</v>
      </c>
      <c r="K66" s="10" t="str">
        <f>VLOOKUP(D66,RatesProd!$B$2:$F$302,3,)</f>
        <v xml:space="preserve"> nonclustered </v>
      </c>
      <c r="L66" s="4" t="str">
        <f t="shared" si="3"/>
        <v>OK</v>
      </c>
      <c r="M66" s="4">
        <v>1</v>
      </c>
      <c r="N66" s="10">
        <f>VLOOKUP(D66,RatesProd!$B$2:$F$302,4,)</f>
        <v>1</v>
      </c>
      <c r="O66" s="4" t="str">
        <f t="shared" si="4"/>
        <v>OK</v>
      </c>
      <c r="P66" s="4" t="s">
        <v>124</v>
      </c>
      <c r="Q66" s="10" t="str">
        <f>VLOOKUP(D66,RatesProd!$B$2:$F$302,5,)</f>
        <v>SecuredPartyFlag asc</v>
      </c>
      <c r="R66" s="4" t="str">
        <f t="shared" si="5"/>
        <v>OK</v>
      </c>
      <c r="S66" s="10" t="str">
        <f t="shared" si="6"/>
        <v>TRUE</v>
      </c>
      <c r="T66" s="10" t="str">
        <f t="shared" si="7"/>
        <v>TRUE</v>
      </c>
      <c r="U66" s="10" t="str">
        <f t="shared" si="8"/>
        <v>Yes</v>
      </c>
    </row>
    <row r="67" spans="1:21">
      <c r="A67" s="4" t="s">
        <v>145</v>
      </c>
      <c r="B67" s="10" t="str">
        <f>IF(ISERROR(MATCH(A67, RatesProd!$A$2:$A$297,0)),"",A67)</f>
        <v>srf_main.CollSecurePartyMetaData</v>
      </c>
      <c r="C67" s="4" t="str">
        <f t="shared" ref="C67:C130" si="9">IF(A67=B67,"OK","NOTOK")</f>
        <v>OK</v>
      </c>
      <c r="D67" s="4" t="s">
        <v>148</v>
      </c>
      <c r="E67" s="10" t="str">
        <f>VLOOKUP(D67,RatesProd!$B$2:$F$302,1,)</f>
        <v>IDX_MetaData_Priority</v>
      </c>
      <c r="F67" s="4" t="str">
        <f t="shared" ref="F67:F130" si="10">IF(D67=E67,"OK","NOTOK")</f>
        <v>OK</v>
      </c>
      <c r="G67" s="4" t="s">
        <v>13</v>
      </c>
      <c r="H67" s="10" t="str">
        <f>VLOOKUP(D67,RatesProd!$B$2:$F$302,2,)</f>
        <v>nonunique</v>
      </c>
      <c r="I67" s="4" t="str">
        <f t="shared" ref="I67:I130" si="11">IF(G67=H67,"OK","NOTOK")</f>
        <v>OK</v>
      </c>
      <c r="J67" s="4" t="s">
        <v>14</v>
      </c>
      <c r="K67" s="10" t="str">
        <f>VLOOKUP(D67,RatesProd!$B$2:$F$302,3,)</f>
        <v xml:space="preserve"> nonclustered </v>
      </c>
      <c r="L67" s="4" t="str">
        <f t="shared" ref="L67:L130" si="12">IF(J67=K67,"OK","NOTOK")</f>
        <v>OK</v>
      </c>
      <c r="M67" s="4">
        <v>1</v>
      </c>
      <c r="N67" s="10">
        <f>VLOOKUP(D67,RatesProd!$B$2:$F$302,4,)</f>
        <v>1</v>
      </c>
      <c r="O67" s="4" t="str">
        <f t="shared" ref="O67:O130" si="13">IF(M67=N67,"OK","NOTOK")</f>
        <v>OK</v>
      </c>
      <c r="P67" s="4" t="s">
        <v>149</v>
      </c>
      <c r="Q67" s="10" t="str">
        <f>VLOOKUP(D67,RatesProd!$B$2:$F$302,5,)</f>
        <v>Priority asc</v>
      </c>
      <c r="R67" s="4" t="str">
        <f t="shared" ref="R67:R130" si="14">IF(P67=Q67,"OK","NOTOK")</f>
        <v>OK</v>
      </c>
      <c r="S67" s="10" t="str">
        <f t="shared" ref="S67:S130" si="15">IF(AND(C67="OK", F67="OK",I67="OK"),"TRUE", "FALSE" )</f>
        <v>TRUE</v>
      </c>
      <c r="T67" s="10" t="str">
        <f t="shared" ref="T67:T130" si="16">IF(AND(L67="OK", O67="OK",R67="OK"),"TRUE", "FALSE" )</f>
        <v>TRUE</v>
      </c>
      <c r="U67" s="10" t="str">
        <f t="shared" ref="U67:U130" si="17">IF(OR(S67="False", T67="False"),"No", "Yes")</f>
        <v>Yes</v>
      </c>
    </row>
    <row r="68" spans="1:21">
      <c r="A68" s="4" t="s">
        <v>150</v>
      </c>
      <c r="B68" s="10" t="str">
        <f>IF(ISERROR(MATCH(A68, RatesProd!$A$2:$A$297,0)),"",A68)</f>
        <v>srf_main.Configuration</v>
      </c>
      <c r="C68" s="4" t="str">
        <f t="shared" si="9"/>
        <v>OK</v>
      </c>
      <c r="D68" s="4" t="s">
        <v>151</v>
      </c>
      <c r="E68" s="10" t="str">
        <f>VLOOKUP(D68,RatesProd!$B$2:$F$302,1,)</f>
        <v>PK_Configuration</v>
      </c>
      <c r="F68" s="4" t="str">
        <f t="shared" si="10"/>
        <v>OK</v>
      </c>
      <c r="G68" s="4" t="s">
        <v>8</v>
      </c>
      <c r="H68" s="10" t="str">
        <f>VLOOKUP(D68,RatesProd!$B$2:$F$302,2,)</f>
        <v>unique</v>
      </c>
      <c r="I68" s="4" t="str">
        <f t="shared" si="11"/>
        <v>OK</v>
      </c>
      <c r="J68" s="4" t="s">
        <v>9</v>
      </c>
      <c r="K68" s="10" t="str">
        <f>VLOOKUP(D68,RatesProd!$B$2:$F$302,3,)</f>
        <v xml:space="preserve"> clustered </v>
      </c>
      <c r="L68" s="4" t="str">
        <f t="shared" si="12"/>
        <v>OK</v>
      </c>
      <c r="M68" s="4">
        <v>2</v>
      </c>
      <c r="N68" s="10">
        <f>VLOOKUP(D68,RatesProd!$B$2:$F$302,4,)</f>
        <v>2</v>
      </c>
      <c r="O68" s="4" t="str">
        <f t="shared" si="13"/>
        <v>OK</v>
      </c>
      <c r="P68" s="4" t="s">
        <v>152</v>
      </c>
      <c r="Q68" s="10" t="str">
        <f>VLOOKUP(D68,RatesProd!$B$2:$F$302,5,)</f>
        <v>Configname asc,Value asc</v>
      </c>
      <c r="R68" s="4" t="str">
        <f t="shared" si="14"/>
        <v>OK</v>
      </c>
      <c r="S68" s="10" t="str">
        <f t="shared" si="15"/>
        <v>TRUE</v>
      </c>
      <c r="T68" s="10" t="str">
        <f t="shared" si="16"/>
        <v>TRUE</v>
      </c>
      <c r="U68" s="10" t="str">
        <f t="shared" si="17"/>
        <v>Yes</v>
      </c>
    </row>
    <row r="69" spans="1:21">
      <c r="A69" s="4" t="s">
        <v>153</v>
      </c>
      <c r="B69" s="10" t="str">
        <f>IF(ISERROR(MATCH(A69, RatesProd!$A$2:$A$297,0)),"",A69)</f>
        <v>srf_main.ControlCheckMaskedSDSId</v>
      </c>
      <c r="C69" s="4" t="str">
        <f t="shared" si="9"/>
        <v>OK</v>
      </c>
      <c r="D69" s="4" t="s">
        <v>154</v>
      </c>
      <c r="E69" s="10" t="str">
        <f>VLOOKUP(D69,RatesProd!$B$2:$F$302,1,)</f>
        <v>idx1_ControlCheckMaskedSDSId</v>
      </c>
      <c r="F69" s="4" t="str">
        <f t="shared" si="10"/>
        <v>OK</v>
      </c>
      <c r="G69" s="4" t="s">
        <v>13</v>
      </c>
      <c r="H69" s="10" t="str">
        <f>VLOOKUP(D69,RatesProd!$B$2:$F$302,2,)</f>
        <v>nonunique</v>
      </c>
      <c r="I69" s="4" t="str">
        <f t="shared" si="11"/>
        <v>OK</v>
      </c>
      <c r="J69" s="4" t="s">
        <v>14</v>
      </c>
      <c r="K69" s="10" t="str">
        <f>VLOOKUP(D69,RatesProd!$B$2:$F$302,3,)</f>
        <v xml:space="preserve"> nonclustered </v>
      </c>
      <c r="L69" s="4" t="str">
        <f t="shared" si="12"/>
        <v>OK</v>
      </c>
      <c r="M69" s="4">
        <v>1</v>
      </c>
      <c r="N69" s="10">
        <f>VLOOKUP(D69,RatesProd!$B$2:$F$302,4,)</f>
        <v>1</v>
      </c>
      <c r="O69" s="4" t="str">
        <f t="shared" si="13"/>
        <v>OK</v>
      </c>
      <c r="P69" s="4" t="s">
        <v>155</v>
      </c>
      <c r="Q69" s="10" t="str">
        <f>VLOOKUP(D69,RatesProd!$B$2:$F$302,5,)</f>
        <v>SDSId asc</v>
      </c>
      <c r="R69" s="4" t="str">
        <f t="shared" si="14"/>
        <v>OK</v>
      </c>
      <c r="S69" s="10" t="str">
        <f t="shared" si="15"/>
        <v>TRUE</v>
      </c>
      <c r="T69" s="10" t="str">
        <f t="shared" si="16"/>
        <v>TRUE</v>
      </c>
      <c r="U69" s="10" t="str">
        <f t="shared" si="17"/>
        <v>Yes</v>
      </c>
    </row>
    <row r="70" spans="1:21">
      <c r="A70" s="4" t="s">
        <v>156</v>
      </c>
      <c r="B70" s="10" t="str">
        <f>IF(ISERROR(MATCH(A70, RatesProd!$A$2:$A$297,0)),"",A70)</f>
        <v>srf_main.CounterParty</v>
      </c>
      <c r="C70" s="4" t="str">
        <f t="shared" si="9"/>
        <v>OK</v>
      </c>
      <c r="D70" s="4" t="s">
        <v>157</v>
      </c>
      <c r="E70" s="10" t="str">
        <f>VLOOKUP(D70,RatesProd!$B$2:$F$302,1,)</f>
        <v>idx3_CounterParty</v>
      </c>
      <c r="F70" s="4" t="str">
        <f t="shared" si="10"/>
        <v>OK</v>
      </c>
      <c r="G70" s="4" t="s">
        <v>13</v>
      </c>
      <c r="H70" s="10" t="str">
        <f>VLOOKUP(D70,RatesProd!$B$2:$F$302,2,)</f>
        <v>nonunique</v>
      </c>
      <c r="I70" s="4" t="str">
        <f t="shared" si="11"/>
        <v>OK</v>
      </c>
      <c r="J70" s="4" t="s">
        <v>14</v>
      </c>
      <c r="K70" s="10" t="str">
        <f>VLOOKUP(D70,RatesProd!$B$2:$F$302,3,)</f>
        <v xml:space="preserve"> nonclustered </v>
      </c>
      <c r="L70" s="4" t="str">
        <f t="shared" si="12"/>
        <v>OK</v>
      </c>
      <c r="M70" s="4">
        <v>1</v>
      </c>
      <c r="N70" s="10">
        <f>VLOOKUP(D70,RatesProd!$B$2:$F$302,4,)</f>
        <v>1</v>
      </c>
      <c r="O70" s="4" t="str">
        <f t="shared" si="13"/>
        <v>OK</v>
      </c>
      <c r="P70" s="4" t="s">
        <v>158</v>
      </c>
      <c r="Q70" s="10" t="str">
        <f>VLOOKUP(D70,RatesProd!$B$2:$F$302,5,)</f>
        <v>id asc INCLUDE (lei)</v>
      </c>
      <c r="R70" s="4" t="str">
        <f t="shared" si="14"/>
        <v>OK</v>
      </c>
      <c r="S70" s="10" t="str">
        <f t="shared" si="15"/>
        <v>TRUE</v>
      </c>
      <c r="T70" s="10" t="str">
        <f t="shared" si="16"/>
        <v>TRUE</v>
      </c>
      <c r="U70" s="10" t="str">
        <f t="shared" si="17"/>
        <v>Yes</v>
      </c>
    </row>
    <row r="71" spans="1:21">
      <c r="A71" s="4" t="s">
        <v>156</v>
      </c>
      <c r="B71" s="10" t="str">
        <f>IF(ISERROR(MATCH(A71, RatesProd!$A$2:$A$297,0)),"",A71)</f>
        <v>srf_main.CounterParty</v>
      </c>
      <c r="C71" s="4" t="str">
        <f t="shared" si="9"/>
        <v>OK</v>
      </c>
      <c r="D71" s="4" t="s">
        <v>159</v>
      </c>
      <c r="E71" s="10" t="str">
        <f>VLOOKUP(D71,RatesProd!$B$2:$F$302,1,)</f>
        <v>idx2_CounterParty</v>
      </c>
      <c r="F71" s="4" t="str">
        <f t="shared" si="10"/>
        <v>OK</v>
      </c>
      <c r="G71" s="4" t="s">
        <v>13</v>
      </c>
      <c r="H71" s="10" t="str">
        <f>VLOOKUP(D71,RatesProd!$B$2:$F$302,2,)</f>
        <v>nonunique</v>
      </c>
      <c r="I71" s="4" t="str">
        <f t="shared" si="11"/>
        <v>OK</v>
      </c>
      <c r="J71" s="4" t="s">
        <v>14</v>
      </c>
      <c r="K71" s="10" t="str">
        <f>VLOOKUP(D71,RatesProd!$B$2:$F$302,3,)</f>
        <v xml:space="preserve"> nonclustered </v>
      </c>
      <c r="L71" s="4" t="str">
        <f t="shared" si="12"/>
        <v>OK</v>
      </c>
      <c r="M71" s="4">
        <v>1</v>
      </c>
      <c r="N71" s="10">
        <f>VLOOKUP(D71,RatesProd!$B$2:$F$302,4,)</f>
        <v>1</v>
      </c>
      <c r="O71" s="4" t="str">
        <f t="shared" si="13"/>
        <v>OK</v>
      </c>
      <c r="P71" s="4" t="s">
        <v>160</v>
      </c>
      <c r="Q71" s="10" t="str">
        <f>VLOOKUP(D71,RatesProd!$B$2:$F$302,5,)</f>
        <v>parentcpartyid asc</v>
      </c>
      <c r="R71" s="4" t="str">
        <f t="shared" si="14"/>
        <v>OK</v>
      </c>
      <c r="S71" s="10" t="str">
        <f t="shared" si="15"/>
        <v>TRUE</v>
      </c>
      <c r="T71" s="10" t="str">
        <f t="shared" si="16"/>
        <v>TRUE</v>
      </c>
      <c r="U71" s="10" t="str">
        <f t="shared" si="17"/>
        <v>Yes</v>
      </c>
    </row>
    <row r="72" spans="1:21">
      <c r="A72" s="4" t="s">
        <v>156</v>
      </c>
      <c r="B72" s="10" t="str">
        <f>IF(ISERROR(MATCH(A72, RatesProd!$A$2:$A$297,0)),"",A72)</f>
        <v>srf_main.CounterParty</v>
      </c>
      <c r="C72" s="4" t="str">
        <f t="shared" si="9"/>
        <v>OK</v>
      </c>
      <c r="D72" s="4" t="s">
        <v>161</v>
      </c>
      <c r="E72" s="10" t="str">
        <f>VLOOKUP(D72,RatesProd!$B$2:$F$302,1,)</f>
        <v>IDX_ID</v>
      </c>
      <c r="F72" s="4" t="str">
        <f t="shared" si="10"/>
        <v>OK</v>
      </c>
      <c r="G72" s="4" t="s">
        <v>8</v>
      </c>
      <c r="H72" s="10" t="str">
        <f>VLOOKUP(D72,RatesProd!$B$2:$F$302,2,)</f>
        <v>unique</v>
      </c>
      <c r="I72" s="4" t="str">
        <f t="shared" si="11"/>
        <v>OK</v>
      </c>
      <c r="J72" s="4" t="s">
        <v>14</v>
      </c>
      <c r="K72" s="10" t="str">
        <f>VLOOKUP(D72,RatesProd!$B$2:$F$302,3,)</f>
        <v xml:space="preserve"> nonclustered </v>
      </c>
      <c r="L72" s="4" t="str">
        <f t="shared" si="12"/>
        <v>OK</v>
      </c>
      <c r="M72" s="4">
        <v>1</v>
      </c>
      <c r="N72" s="10">
        <f>VLOOKUP(D72,RatesProd!$B$2:$F$302,4,)</f>
        <v>1</v>
      </c>
      <c r="O72" s="4" t="str">
        <f t="shared" si="13"/>
        <v>OK</v>
      </c>
      <c r="P72" s="4" t="s">
        <v>162</v>
      </c>
      <c r="Q72" s="10" t="str">
        <f>VLOOKUP(D72,RatesProd!$B$2:$F$302,5,)</f>
        <v>id asc INCLUDE (uspersonflag,ReportingDelegation,emirClassification)</v>
      </c>
      <c r="R72" s="4" t="str">
        <f t="shared" si="14"/>
        <v>OK</v>
      </c>
      <c r="S72" s="10" t="str">
        <f t="shared" si="15"/>
        <v>TRUE</v>
      </c>
      <c r="T72" s="10" t="str">
        <f t="shared" si="16"/>
        <v>TRUE</v>
      </c>
      <c r="U72" s="10" t="str">
        <f t="shared" si="17"/>
        <v>Yes</v>
      </c>
    </row>
    <row r="73" spans="1:21">
      <c r="A73" s="4" t="s">
        <v>156</v>
      </c>
      <c r="B73" s="10" t="str">
        <f>IF(ISERROR(MATCH(A73, RatesProd!$A$2:$A$297,0)),"",A73)</f>
        <v>srf_main.CounterParty</v>
      </c>
      <c r="C73" s="4" t="str">
        <f t="shared" si="9"/>
        <v>OK</v>
      </c>
      <c r="D73" s="4" t="s">
        <v>163</v>
      </c>
      <c r="E73" s="10" t="str">
        <f>VLOOKUP(D73,RatesProd!$B$2:$F$302,1,)</f>
        <v>idx1_CounterParty</v>
      </c>
      <c r="F73" s="4" t="str">
        <f t="shared" si="10"/>
        <v>OK</v>
      </c>
      <c r="G73" s="4" t="s">
        <v>8</v>
      </c>
      <c r="H73" s="10" t="str">
        <f>VLOOKUP(D73,RatesProd!$B$2:$F$302,2,)</f>
        <v>unique</v>
      </c>
      <c r="I73" s="4" t="str">
        <f t="shared" si="11"/>
        <v>OK</v>
      </c>
      <c r="J73" s="4" t="s">
        <v>9</v>
      </c>
      <c r="K73" s="10" t="str">
        <f>VLOOKUP(D73,RatesProd!$B$2:$F$302,3,)</f>
        <v xml:space="preserve"> clustered </v>
      </c>
      <c r="L73" s="4" t="str">
        <f t="shared" si="12"/>
        <v>OK</v>
      </c>
      <c r="M73" s="4">
        <v>1</v>
      </c>
      <c r="N73" s="10">
        <f>VLOOKUP(D73,RatesProd!$B$2:$F$302,4,)</f>
        <v>1</v>
      </c>
      <c r="O73" s="4" t="str">
        <f t="shared" si="13"/>
        <v>OK</v>
      </c>
      <c r="P73" s="4" t="s">
        <v>164</v>
      </c>
      <c r="Q73" s="10" t="str">
        <f>VLOOKUP(D73,RatesProd!$B$2:$F$302,5,)</f>
        <v>id asc</v>
      </c>
      <c r="R73" s="4" t="str">
        <f t="shared" si="14"/>
        <v>OK</v>
      </c>
      <c r="S73" s="10" t="str">
        <f t="shared" si="15"/>
        <v>TRUE</v>
      </c>
      <c r="T73" s="10" t="str">
        <f t="shared" si="16"/>
        <v>TRUE</v>
      </c>
      <c r="U73" s="10" t="str">
        <f t="shared" si="17"/>
        <v>Yes</v>
      </c>
    </row>
    <row r="74" spans="1:21">
      <c r="A74" s="4" t="s">
        <v>165</v>
      </c>
      <c r="B74" s="10" t="str">
        <f>IF(ISERROR(MATCH(A74, RatesProd!$A$2:$A$297,0)),"",A74)</f>
        <v>srf_main.CounterPartyHierarchy</v>
      </c>
      <c r="C74" s="4" t="str">
        <f t="shared" si="9"/>
        <v>OK</v>
      </c>
      <c r="D74" s="4" t="s">
        <v>166</v>
      </c>
      <c r="E74" s="10" t="str">
        <f>VLOOKUP(D74,RatesProd!$B$2:$F$302,1,)</f>
        <v>idx1_CounterPartyHierarchy</v>
      </c>
      <c r="F74" s="4" t="str">
        <f t="shared" si="10"/>
        <v>OK</v>
      </c>
      <c r="G74" s="4" t="s">
        <v>8</v>
      </c>
      <c r="H74" s="10" t="str">
        <f>VLOOKUP(D74,RatesProd!$B$2:$F$302,2,)</f>
        <v>unique</v>
      </c>
      <c r="I74" s="4" t="str">
        <f t="shared" si="11"/>
        <v>OK</v>
      </c>
      <c r="J74" s="4" t="s">
        <v>14</v>
      </c>
      <c r="K74" s="10" t="str">
        <f>VLOOKUP(D74,RatesProd!$B$2:$F$302,3,)</f>
        <v xml:space="preserve"> nonclustered </v>
      </c>
      <c r="L74" s="4" t="str">
        <f t="shared" si="12"/>
        <v>OK</v>
      </c>
      <c r="M74" s="4">
        <v>2</v>
      </c>
      <c r="N74" s="10">
        <f>VLOOKUP(D74,RatesProd!$B$2:$F$302,4,)</f>
        <v>2</v>
      </c>
      <c r="O74" s="4" t="str">
        <f t="shared" si="13"/>
        <v>OK</v>
      </c>
      <c r="P74" s="4" t="s">
        <v>167</v>
      </c>
      <c r="Q74" s="10" t="str">
        <f>VLOOKUP(D74,RatesProd!$B$2:$F$302,5,)</f>
        <v>id asc,level asc</v>
      </c>
      <c r="R74" s="4" t="str">
        <f t="shared" si="14"/>
        <v>OK</v>
      </c>
      <c r="S74" s="10" t="str">
        <f t="shared" si="15"/>
        <v>TRUE</v>
      </c>
      <c r="T74" s="10" t="str">
        <f t="shared" si="16"/>
        <v>TRUE</v>
      </c>
      <c r="U74" s="10" t="str">
        <f t="shared" si="17"/>
        <v>Yes</v>
      </c>
    </row>
    <row r="75" spans="1:21">
      <c r="A75" s="4" t="s">
        <v>165</v>
      </c>
      <c r="B75" s="10" t="str">
        <f>IF(ISERROR(MATCH(A75, RatesProd!$A$2:$A$297,0)),"",A75)</f>
        <v>srf_main.CounterPartyHierarchy</v>
      </c>
      <c r="C75" s="4" t="str">
        <f t="shared" si="9"/>
        <v>OK</v>
      </c>
      <c r="D75" s="4" t="s">
        <v>168</v>
      </c>
      <c r="E75" s="10" t="str">
        <f>VLOOKUP(D75,RatesProd!$B$2:$F$302,1,)</f>
        <v>idx2_CounterPartyHierarchy</v>
      </c>
      <c r="F75" s="4" t="str">
        <f t="shared" si="10"/>
        <v>OK</v>
      </c>
      <c r="G75" s="4" t="s">
        <v>13</v>
      </c>
      <c r="H75" s="10" t="str">
        <f>VLOOKUP(D75,RatesProd!$B$2:$F$302,2,)</f>
        <v>nonunique</v>
      </c>
      <c r="I75" s="4" t="str">
        <f t="shared" si="11"/>
        <v>OK</v>
      </c>
      <c r="J75" s="4" t="s">
        <v>14</v>
      </c>
      <c r="K75" s="10" t="str">
        <f>VLOOKUP(D75,RatesProd!$B$2:$F$302,3,)</f>
        <v xml:space="preserve"> nonclustered </v>
      </c>
      <c r="L75" s="4" t="str">
        <f t="shared" si="12"/>
        <v>OK</v>
      </c>
      <c r="M75" s="4">
        <v>1</v>
      </c>
      <c r="N75" s="10">
        <f>VLOOKUP(D75,RatesProd!$B$2:$F$302,4,)</f>
        <v>1</v>
      </c>
      <c r="O75" s="4" t="str">
        <f t="shared" si="13"/>
        <v>OK</v>
      </c>
      <c r="P75" s="4" t="s">
        <v>169</v>
      </c>
      <c r="Q75" s="10" t="str">
        <f>VLOOKUP(D75,RatesProd!$B$2:$F$302,5,)</f>
        <v>parentid asc INCLUDE (id)</v>
      </c>
      <c r="R75" s="4" t="str">
        <f t="shared" si="14"/>
        <v>OK</v>
      </c>
      <c r="S75" s="10" t="str">
        <f t="shared" si="15"/>
        <v>TRUE</v>
      </c>
      <c r="T75" s="10" t="str">
        <f t="shared" si="16"/>
        <v>TRUE</v>
      </c>
      <c r="U75" s="10" t="str">
        <f t="shared" si="17"/>
        <v>Yes</v>
      </c>
    </row>
    <row r="76" spans="1:21">
      <c r="A76" s="4" t="s">
        <v>170</v>
      </c>
      <c r="B76" s="10" t="str">
        <f>IF(ISERROR(MATCH(A76, RatesProd!$A$2:$A$297,0)),"",A76)</f>
        <v>srf_main.CounterPartyTmp</v>
      </c>
      <c r="C76" s="4" t="str">
        <f t="shared" si="9"/>
        <v>OK</v>
      </c>
      <c r="D76" s="4" t="s">
        <v>161</v>
      </c>
      <c r="E76" s="10" t="str">
        <f>VLOOKUP(D76,RatesProd!$B$2:$F$302,1,)</f>
        <v>IDX_ID</v>
      </c>
      <c r="F76" s="4" t="str">
        <f t="shared" si="10"/>
        <v>OK</v>
      </c>
      <c r="G76" s="4" t="s">
        <v>13</v>
      </c>
      <c r="H76" s="10" t="str">
        <f>VLOOKUP(D76,RatesProd!$B$2:$F$302,2,)</f>
        <v>unique</v>
      </c>
      <c r="I76" s="4" t="str">
        <f t="shared" si="11"/>
        <v>NOTOK</v>
      </c>
      <c r="J76" s="4" t="s">
        <v>14</v>
      </c>
      <c r="K76" s="10" t="str">
        <f>VLOOKUP(D76,RatesProd!$B$2:$F$302,3,)</f>
        <v xml:space="preserve"> nonclustered </v>
      </c>
      <c r="L76" s="4" t="str">
        <f t="shared" si="12"/>
        <v>OK</v>
      </c>
      <c r="M76" s="4">
        <v>1</v>
      </c>
      <c r="N76" s="10">
        <f>VLOOKUP(D76,RatesProd!$B$2:$F$302,4,)</f>
        <v>1</v>
      </c>
      <c r="O76" s="4" t="str">
        <f t="shared" si="13"/>
        <v>OK</v>
      </c>
      <c r="P76" s="4" t="s">
        <v>164</v>
      </c>
      <c r="Q76" s="10" t="str">
        <f>VLOOKUP(D76,RatesProd!$B$2:$F$302,5,)</f>
        <v>id asc INCLUDE (uspersonflag,ReportingDelegation,emirClassification)</v>
      </c>
      <c r="R76" s="4" t="str">
        <f t="shared" si="14"/>
        <v>NOTOK</v>
      </c>
      <c r="S76" s="10" t="str">
        <f t="shared" si="15"/>
        <v>FALSE</v>
      </c>
      <c r="T76" s="10" t="str">
        <f t="shared" si="16"/>
        <v>FALSE</v>
      </c>
      <c r="U76" s="10" t="str">
        <f t="shared" si="17"/>
        <v>No</v>
      </c>
    </row>
    <row r="77" spans="1:21">
      <c r="A77" s="4" t="s">
        <v>171</v>
      </c>
      <c r="B77" s="10" t="str">
        <f>IF(ISERROR(MATCH(A77, RatesProd!$A$2:$A$297,0)),"",A77)</f>
        <v>srf_main.CounterpartyTypeCode</v>
      </c>
      <c r="C77" s="4" t="str">
        <f t="shared" si="9"/>
        <v>OK</v>
      </c>
      <c r="D77" s="4" t="s">
        <v>172</v>
      </c>
      <c r="E77" s="10" t="str">
        <f>VLOOKUP(D77,RatesProd!$B$2:$F$302,1,)</f>
        <v>idx1_CounterpartyTypeCode</v>
      </c>
      <c r="F77" s="4" t="str">
        <f t="shared" si="10"/>
        <v>OK</v>
      </c>
      <c r="G77" s="4" t="s">
        <v>13</v>
      </c>
      <c r="H77" s="10" t="str">
        <f>VLOOKUP(D77,RatesProd!$B$2:$F$302,2,)</f>
        <v>nonunique</v>
      </c>
      <c r="I77" s="4" t="str">
        <f t="shared" si="11"/>
        <v>OK</v>
      </c>
      <c r="J77" s="4" t="s">
        <v>14</v>
      </c>
      <c r="K77" s="10" t="str">
        <f>VLOOKUP(D77,RatesProd!$B$2:$F$302,3,)</f>
        <v xml:space="preserve"> nonclustered </v>
      </c>
      <c r="L77" s="4" t="str">
        <f t="shared" si="12"/>
        <v>OK</v>
      </c>
      <c r="M77" s="4">
        <v>2</v>
      </c>
      <c r="N77" s="10">
        <f>VLOOKUP(D77,RatesProd!$B$2:$F$302,4,)</f>
        <v>2</v>
      </c>
      <c r="O77" s="4" t="str">
        <f t="shared" si="13"/>
        <v>OK</v>
      </c>
      <c r="P77" s="4" t="s">
        <v>173</v>
      </c>
      <c r="Q77" s="10" t="str">
        <f>VLOOKUP(D77,RatesProd!$B$2:$F$302,5,)</f>
        <v>USPersonFlag asc,CategoryCode asc INCLUDE (TypeCode)</v>
      </c>
      <c r="R77" s="4" t="str">
        <f t="shared" si="14"/>
        <v>OK</v>
      </c>
      <c r="S77" s="10" t="str">
        <f t="shared" si="15"/>
        <v>TRUE</v>
      </c>
      <c r="T77" s="10" t="str">
        <f t="shared" si="16"/>
        <v>TRUE</v>
      </c>
      <c r="U77" s="10" t="str">
        <f t="shared" si="17"/>
        <v>Yes</v>
      </c>
    </row>
    <row r="78" spans="1:21">
      <c r="A78" s="4" t="s">
        <v>174</v>
      </c>
      <c r="B78" s="10" t="str">
        <f>IF(ISERROR(MATCH(A78, RatesProd!$A$2:$A$297,0)),"",A78)</f>
        <v>srf_main.CounterPartyWaiver</v>
      </c>
      <c r="C78" s="4" t="str">
        <f t="shared" si="9"/>
        <v>OK</v>
      </c>
      <c r="D78" s="4" t="s">
        <v>175</v>
      </c>
      <c r="E78" s="10" t="str">
        <f>VLOOKUP(D78,RatesProd!$B$2:$F$302,1,)</f>
        <v>idx1_CounterPartyWaiver</v>
      </c>
      <c r="F78" s="4" t="str">
        <f t="shared" si="10"/>
        <v>OK</v>
      </c>
      <c r="G78" s="4" t="s">
        <v>13</v>
      </c>
      <c r="H78" s="10" t="str">
        <f>VLOOKUP(D78,RatesProd!$B$2:$F$302,2,)</f>
        <v>nonunique</v>
      </c>
      <c r="I78" s="4" t="str">
        <f t="shared" si="11"/>
        <v>OK</v>
      </c>
      <c r="J78" s="4" t="s">
        <v>14</v>
      </c>
      <c r="K78" s="10" t="str">
        <f>VLOOKUP(D78,RatesProd!$B$2:$F$302,3,)</f>
        <v xml:space="preserve"> nonclustered </v>
      </c>
      <c r="L78" s="4" t="str">
        <f t="shared" si="12"/>
        <v>OK</v>
      </c>
      <c r="M78" s="4">
        <v>4</v>
      </c>
      <c r="N78" s="10">
        <f>VLOOKUP(D78,RatesProd!$B$2:$F$302,4,)</f>
        <v>4</v>
      </c>
      <c r="O78" s="4" t="str">
        <f t="shared" si="13"/>
        <v>OK</v>
      </c>
      <c r="P78" s="4" t="s">
        <v>176</v>
      </c>
      <c r="Q78" s="10" t="str">
        <f>VLOOKUP(D78,RatesProd!$B$2:$F$302,5,)</f>
        <v>INCLUSION asc,DTCCAssetClass asc,EffectiveToDate asc,CtySdsId asc</v>
      </c>
      <c r="R78" s="4" t="str">
        <f t="shared" si="14"/>
        <v>OK</v>
      </c>
      <c r="S78" s="10" t="str">
        <f t="shared" si="15"/>
        <v>TRUE</v>
      </c>
      <c r="T78" s="10" t="str">
        <f t="shared" si="16"/>
        <v>TRUE</v>
      </c>
      <c r="U78" s="10" t="str">
        <f t="shared" si="17"/>
        <v>Yes</v>
      </c>
    </row>
    <row r="79" spans="1:21">
      <c r="A79" s="4" t="s">
        <v>177</v>
      </c>
      <c r="B79" s="10" t="str">
        <f>IF(ISERROR(MATCH(A79, RatesProd!$A$2:$A$297,0)),"",A79)</f>
        <v>srf_main.CurrencyBasedBlockTradeDetermination</v>
      </c>
      <c r="C79" s="4" t="str">
        <f t="shared" si="9"/>
        <v>OK</v>
      </c>
      <c r="D79" s="4" t="s">
        <v>178</v>
      </c>
      <c r="E79" s="10" t="str">
        <f>VLOOKUP(D79,RatesProd!$B$2:$F$302,1,)</f>
        <v>PK_BlockIndicator</v>
      </c>
      <c r="F79" s="4" t="str">
        <f t="shared" si="10"/>
        <v>OK</v>
      </c>
      <c r="G79" s="4" t="s">
        <v>8</v>
      </c>
      <c r="H79" s="10" t="str">
        <f>VLOOKUP(D79,RatesProd!$B$2:$F$302,2,)</f>
        <v>unique</v>
      </c>
      <c r="I79" s="4" t="str">
        <f t="shared" si="11"/>
        <v>OK</v>
      </c>
      <c r="J79" s="4" t="s">
        <v>9</v>
      </c>
      <c r="K79" s="10" t="str">
        <f>VLOOKUP(D79,RatesProd!$B$2:$F$302,3,)</f>
        <v xml:space="preserve"> clustered </v>
      </c>
      <c r="L79" s="4" t="str">
        <f t="shared" si="12"/>
        <v>OK</v>
      </c>
      <c r="M79" s="4">
        <v>1</v>
      </c>
      <c r="N79" s="10">
        <f>VLOOKUP(D79,RatesProd!$B$2:$F$302,4,)</f>
        <v>1</v>
      </c>
      <c r="O79" s="4" t="str">
        <f t="shared" si="13"/>
        <v>OK</v>
      </c>
      <c r="P79" s="4" t="s">
        <v>32</v>
      </c>
      <c r="Q79" s="10" t="str">
        <f>VLOOKUP(D79,RatesProd!$B$2:$F$302,5,)</f>
        <v>ID asc</v>
      </c>
      <c r="R79" s="4" t="str">
        <f t="shared" si="14"/>
        <v>OK</v>
      </c>
      <c r="S79" s="10" t="str">
        <f t="shared" si="15"/>
        <v>TRUE</v>
      </c>
      <c r="T79" s="10" t="str">
        <f t="shared" si="16"/>
        <v>TRUE</v>
      </c>
      <c r="U79" s="10" t="str">
        <f t="shared" si="17"/>
        <v>Yes</v>
      </c>
    </row>
    <row r="80" spans="1:21">
      <c r="A80" s="4" t="s">
        <v>179</v>
      </c>
      <c r="B80" s="10" t="str">
        <f>IF(ISERROR(MATCH(A80, RatesProd!$A$2:$A$297,0)),"",A80)</f>
        <v>srf_main.CurrencyConfBlockIndicator</v>
      </c>
      <c r="C80" s="4" t="str">
        <f t="shared" si="9"/>
        <v>OK</v>
      </c>
      <c r="D80" s="4" t="s">
        <v>180</v>
      </c>
      <c r="E80" s="10" t="str">
        <f>VLOOKUP(D80,RatesProd!$B$2:$F$302,1,)</f>
        <v>PK_CurrencyConfBlockIndicator</v>
      </c>
      <c r="F80" s="4" t="str">
        <f t="shared" si="10"/>
        <v>OK</v>
      </c>
      <c r="G80" s="4" t="s">
        <v>8</v>
      </c>
      <c r="H80" s="10" t="str">
        <f>VLOOKUP(D80,RatesProd!$B$2:$F$302,2,)</f>
        <v>unique</v>
      </c>
      <c r="I80" s="4" t="str">
        <f t="shared" si="11"/>
        <v>OK</v>
      </c>
      <c r="J80" s="4" t="s">
        <v>9</v>
      </c>
      <c r="K80" s="10" t="str">
        <f>VLOOKUP(D80,RatesProd!$B$2:$F$302,3,)</f>
        <v xml:space="preserve"> clustered </v>
      </c>
      <c r="L80" s="4" t="str">
        <f t="shared" si="12"/>
        <v>OK</v>
      </c>
      <c r="M80" s="4">
        <v>1</v>
      </c>
      <c r="N80" s="10">
        <f>VLOOKUP(D80,RatesProd!$B$2:$F$302,4,)</f>
        <v>1</v>
      </c>
      <c r="O80" s="4" t="str">
        <f t="shared" si="13"/>
        <v>OK</v>
      </c>
      <c r="P80" s="4" t="s">
        <v>181</v>
      </c>
      <c r="Q80" s="10" t="str">
        <f>VLOOKUP(D80,RatesProd!$B$2:$F$302,5,)</f>
        <v>Currency asc</v>
      </c>
      <c r="R80" s="4" t="str">
        <f t="shared" si="14"/>
        <v>OK</v>
      </c>
      <c r="S80" s="10" t="str">
        <f t="shared" si="15"/>
        <v>TRUE</v>
      </c>
      <c r="T80" s="10" t="str">
        <f t="shared" si="16"/>
        <v>TRUE</v>
      </c>
      <c r="U80" s="10" t="str">
        <f t="shared" si="17"/>
        <v>Yes</v>
      </c>
    </row>
    <row r="81" spans="1:21">
      <c r="A81" s="4" t="s">
        <v>182</v>
      </c>
      <c r="B81" s="10" t="str">
        <f>IF(ISERROR(MATCH(A81, RatesProd!$A$2:$A$297,0)),"",A81)</f>
        <v>srf_main.DataArchiveTracking</v>
      </c>
      <c r="C81" s="4" t="str">
        <f t="shared" si="9"/>
        <v>OK</v>
      </c>
      <c r="D81" s="4" t="s">
        <v>183</v>
      </c>
      <c r="E81" s="10" t="str">
        <f>VLOOKUP(D81,RatesProd!$B$2:$F$302,1,)</f>
        <v>NCI_DataArchiveTracking</v>
      </c>
      <c r="F81" s="4" t="str">
        <f t="shared" si="10"/>
        <v>OK</v>
      </c>
      <c r="G81" s="4" t="s">
        <v>13</v>
      </c>
      <c r="H81" s="10" t="str">
        <f>VLOOKUP(D81,RatesProd!$B$2:$F$302,2,)</f>
        <v>nonunique</v>
      </c>
      <c r="I81" s="4" t="str">
        <f t="shared" si="11"/>
        <v>OK</v>
      </c>
      <c r="J81" s="4" t="s">
        <v>14</v>
      </c>
      <c r="K81" s="10" t="str">
        <f>VLOOKUP(D81,RatesProd!$B$2:$F$302,3,)</f>
        <v xml:space="preserve"> nonclustered </v>
      </c>
      <c r="L81" s="4" t="str">
        <f t="shared" si="12"/>
        <v>OK</v>
      </c>
      <c r="M81" s="4">
        <v>3</v>
      </c>
      <c r="N81" s="10">
        <f>VLOOKUP(D81,RatesProd!$B$2:$F$302,4,)</f>
        <v>3</v>
      </c>
      <c r="O81" s="4" t="str">
        <f t="shared" si="13"/>
        <v>OK</v>
      </c>
      <c r="P81" s="4" t="s">
        <v>184</v>
      </c>
      <c r="Q81" s="10" t="str">
        <f>VLOOKUP(D81,RatesProd!$B$2:$F$302,5,)</f>
        <v>PublisherTradeId asc,PublisherTradeVersion asc,Publisher asc</v>
      </c>
      <c r="R81" s="4" t="str">
        <f t="shared" si="14"/>
        <v>OK</v>
      </c>
      <c r="S81" s="10" t="str">
        <f t="shared" si="15"/>
        <v>TRUE</v>
      </c>
      <c r="T81" s="10" t="str">
        <f t="shared" si="16"/>
        <v>TRUE</v>
      </c>
      <c r="U81" s="10" t="str">
        <f t="shared" si="17"/>
        <v>Yes</v>
      </c>
    </row>
    <row r="82" spans="1:21">
      <c r="A82" s="4" t="s">
        <v>185</v>
      </c>
      <c r="B82" s="10" t="str">
        <f>IF(ISERROR(MATCH(A82, RatesProd!$A$2:$A$297,0)),"",A82)</f>
        <v>srf_main.DataArchivingCfg</v>
      </c>
      <c r="C82" s="4" t="str">
        <f t="shared" si="9"/>
        <v>OK</v>
      </c>
      <c r="D82" s="4" t="s">
        <v>186</v>
      </c>
      <c r="E82" s="10" t="str">
        <f>VLOOKUP(D82,RatesProd!$B$2:$F$302,1,)</f>
        <v>PK_DataArchivingCfg</v>
      </c>
      <c r="F82" s="4" t="str">
        <f t="shared" si="10"/>
        <v>OK</v>
      </c>
      <c r="G82" s="4" t="s">
        <v>8</v>
      </c>
      <c r="H82" s="10" t="str">
        <f>VLOOKUP(D82,RatesProd!$B$2:$F$302,2,)</f>
        <v>unique</v>
      </c>
      <c r="I82" s="4" t="str">
        <f t="shared" si="11"/>
        <v>OK</v>
      </c>
      <c r="J82" s="4" t="s">
        <v>9</v>
      </c>
      <c r="K82" s="10" t="str">
        <f>VLOOKUP(D82,RatesProd!$B$2:$F$302,3,)</f>
        <v xml:space="preserve"> clustered </v>
      </c>
      <c r="L82" s="4" t="str">
        <f t="shared" si="12"/>
        <v>OK</v>
      </c>
      <c r="M82" s="4">
        <v>1</v>
      </c>
      <c r="N82" s="10">
        <f>VLOOKUP(D82,RatesProd!$B$2:$F$302,4,)</f>
        <v>1</v>
      </c>
      <c r="O82" s="4" t="str">
        <f t="shared" si="13"/>
        <v>OK</v>
      </c>
      <c r="P82" s="4" t="s">
        <v>164</v>
      </c>
      <c r="Q82" s="10" t="str">
        <f>VLOOKUP(D82,RatesProd!$B$2:$F$302,5,)</f>
        <v>id asc</v>
      </c>
      <c r="R82" s="4" t="str">
        <f t="shared" si="14"/>
        <v>OK</v>
      </c>
      <c r="S82" s="10" t="str">
        <f t="shared" si="15"/>
        <v>TRUE</v>
      </c>
      <c r="T82" s="10" t="str">
        <f t="shared" si="16"/>
        <v>TRUE</v>
      </c>
      <c r="U82" s="10" t="str">
        <f t="shared" si="17"/>
        <v>Yes</v>
      </c>
    </row>
    <row r="83" spans="1:21">
      <c r="A83" s="4" t="s">
        <v>187</v>
      </c>
      <c r="B83" s="10" t="str">
        <f>IF(ISERROR(MATCH(A83, RatesProd!$A$2:$A$297,0)),"",A83)</f>
        <v>srf_main.DataArchivingTblFK</v>
      </c>
      <c r="C83" s="4" t="str">
        <f t="shared" si="9"/>
        <v>OK</v>
      </c>
      <c r="D83" s="4" t="s">
        <v>188</v>
      </c>
      <c r="E83" s="10" t="str">
        <f>VLOOKUP(D83,RatesProd!$B$2:$F$302,1,)</f>
        <v>PK_DataArchivingTblFK</v>
      </c>
      <c r="F83" s="4" t="str">
        <f t="shared" si="10"/>
        <v>OK</v>
      </c>
      <c r="G83" s="4" t="s">
        <v>8</v>
      </c>
      <c r="H83" s="10" t="str">
        <f>VLOOKUP(D83,RatesProd!$B$2:$F$302,2,)</f>
        <v>unique</v>
      </c>
      <c r="I83" s="4" t="str">
        <f t="shared" si="11"/>
        <v>OK</v>
      </c>
      <c r="J83" s="4" t="s">
        <v>9</v>
      </c>
      <c r="K83" s="10" t="str">
        <f>VLOOKUP(D83,RatesProd!$B$2:$F$302,3,)</f>
        <v xml:space="preserve"> clustered </v>
      </c>
      <c r="L83" s="4" t="str">
        <f t="shared" si="12"/>
        <v>OK</v>
      </c>
      <c r="M83" s="4">
        <v>1</v>
      </c>
      <c r="N83" s="10">
        <f>VLOOKUP(D83,RatesProd!$B$2:$F$302,4,)</f>
        <v>1</v>
      </c>
      <c r="O83" s="4" t="str">
        <f t="shared" si="13"/>
        <v>OK</v>
      </c>
      <c r="P83" s="4" t="s">
        <v>164</v>
      </c>
      <c r="Q83" s="10" t="str">
        <f>VLOOKUP(D83,RatesProd!$B$2:$F$302,5,)</f>
        <v>id asc</v>
      </c>
      <c r="R83" s="4" t="str">
        <f t="shared" si="14"/>
        <v>OK</v>
      </c>
      <c r="S83" s="10" t="str">
        <f t="shared" si="15"/>
        <v>TRUE</v>
      </c>
      <c r="T83" s="10" t="str">
        <f t="shared" si="16"/>
        <v>TRUE</v>
      </c>
      <c r="U83" s="10" t="str">
        <f t="shared" si="17"/>
        <v>Yes</v>
      </c>
    </row>
    <row r="84" spans="1:21">
      <c r="A84" s="4" t="s">
        <v>189</v>
      </c>
      <c r="B84" s="10" t="str">
        <f>IF(ISERROR(MATCH(A84, RatesProd!$A$2:$A$297,0)),"",A84)</f>
        <v>srf_main.DataSecrecyMaster</v>
      </c>
      <c r="C84" s="4" t="str">
        <f t="shared" si="9"/>
        <v>OK</v>
      </c>
      <c r="D84" s="4" t="s">
        <v>190</v>
      </c>
      <c r="E84" s="10" t="str">
        <f>VLOOKUP(D84,RatesProd!$B$2:$F$302,1,)</f>
        <v>idx1_DataSecrecyMaster</v>
      </c>
      <c r="F84" s="4" t="str">
        <f t="shared" si="10"/>
        <v>OK</v>
      </c>
      <c r="G84" s="4" t="s">
        <v>13</v>
      </c>
      <c r="H84" s="10" t="str">
        <f>VLOOKUP(D84,RatesProd!$B$2:$F$302,2,)</f>
        <v>nonunique</v>
      </c>
      <c r="I84" s="4" t="str">
        <f t="shared" si="11"/>
        <v>OK</v>
      </c>
      <c r="J84" s="4" t="s">
        <v>14</v>
      </c>
      <c r="K84" s="10" t="str">
        <f>VLOOKUP(D84,RatesProd!$B$2:$F$302,3,)</f>
        <v xml:space="preserve"> nonclustered </v>
      </c>
      <c r="L84" s="4" t="str">
        <f t="shared" si="12"/>
        <v>OK</v>
      </c>
      <c r="M84" s="4">
        <v>2</v>
      </c>
      <c r="N84" s="10">
        <f>VLOOKUP(D84,RatesProd!$B$2:$F$302,4,)</f>
        <v>2</v>
      </c>
      <c r="O84" s="4" t="str">
        <f t="shared" si="13"/>
        <v>OK</v>
      </c>
      <c r="P84" s="4" t="s">
        <v>191</v>
      </c>
      <c r="Q84" s="10" t="str">
        <f>VLOOKUP(D84,RatesProd!$B$2:$F$302,5,)</f>
        <v>Status asc,SecretCPartyID asc INCLUDE (DisclosedCPartyID)</v>
      </c>
      <c r="R84" s="4" t="str">
        <f t="shared" si="14"/>
        <v>OK</v>
      </c>
      <c r="S84" s="10" t="str">
        <f t="shared" si="15"/>
        <v>TRUE</v>
      </c>
      <c r="T84" s="10" t="str">
        <f t="shared" si="16"/>
        <v>TRUE</v>
      </c>
      <c r="U84" s="10" t="str">
        <f t="shared" si="17"/>
        <v>Yes</v>
      </c>
    </row>
    <row r="85" spans="1:21">
      <c r="A85" s="4" t="s">
        <v>192</v>
      </c>
      <c r="B85" s="10" t="str">
        <f>IF(ISERROR(MATCH(A85, RatesProd!$A$2:$A$297,0)),"",A85)</f>
        <v>srf_main.DbArchive_BCPValAgg_FeedFileFragmentId</v>
      </c>
      <c r="C85" s="4" t="str">
        <f t="shared" si="9"/>
        <v>OK</v>
      </c>
      <c r="D85" s="4" t="s">
        <v>193</v>
      </c>
      <c r="E85" s="10" t="str">
        <f>VLOOKUP(D85,RatesProd!$B$2:$F$302,1,)</f>
        <v>NCI_DbArchive_BCPValAgg_FeedFileFragmentId</v>
      </c>
      <c r="F85" s="4" t="str">
        <f t="shared" si="10"/>
        <v>OK</v>
      </c>
      <c r="G85" s="4" t="s">
        <v>8</v>
      </c>
      <c r="H85" s="10" t="str">
        <f>VLOOKUP(D85,RatesProd!$B$2:$F$302,2,)</f>
        <v>unique</v>
      </c>
      <c r="I85" s="4" t="str">
        <f t="shared" si="11"/>
        <v>OK</v>
      </c>
      <c r="J85" s="4" t="s">
        <v>14</v>
      </c>
      <c r="K85" s="10" t="str">
        <f>VLOOKUP(D85,RatesProd!$B$2:$F$302,3,)</f>
        <v xml:space="preserve"> nonclustered </v>
      </c>
      <c r="L85" s="4" t="str">
        <f t="shared" si="12"/>
        <v>OK</v>
      </c>
      <c r="M85" s="4">
        <v>1</v>
      </c>
      <c r="N85" s="10">
        <f>VLOOKUP(D85,RatesProd!$B$2:$F$302,4,)</f>
        <v>1</v>
      </c>
      <c r="O85" s="4" t="str">
        <f t="shared" si="13"/>
        <v>OK</v>
      </c>
      <c r="P85" s="4" t="s">
        <v>194</v>
      </c>
      <c r="Q85" s="10" t="str">
        <f>VLOOKUP(D85,RatesProd!$B$2:$F$302,5,)</f>
        <v>FeedFileFragmentId asc</v>
      </c>
      <c r="R85" s="4" t="str">
        <f t="shared" si="14"/>
        <v>OK</v>
      </c>
      <c r="S85" s="10" t="str">
        <f t="shared" si="15"/>
        <v>TRUE</v>
      </c>
      <c r="T85" s="10" t="str">
        <f t="shared" si="16"/>
        <v>TRUE</v>
      </c>
      <c r="U85" s="10" t="str">
        <f t="shared" si="17"/>
        <v>Yes</v>
      </c>
    </row>
    <row r="86" spans="1:21">
      <c r="A86" s="4" t="s">
        <v>195</v>
      </c>
      <c r="B86" s="10" t="str">
        <f>IF(ISERROR(MATCH(A86, RatesProd!$A$2:$A$297,0)),"",A86)</f>
        <v>srf_main.DbArchive_TradeMessageId</v>
      </c>
      <c r="C86" s="4" t="str">
        <f t="shared" si="9"/>
        <v>OK</v>
      </c>
      <c r="D86" s="4" t="s">
        <v>196</v>
      </c>
      <c r="E86" s="10" t="str">
        <f>VLOOKUP(D86,RatesProd!$B$2:$F$302,1,)</f>
        <v>NC2_DbArchive_TradeMessageId</v>
      </c>
      <c r="F86" s="4" t="str">
        <f t="shared" si="10"/>
        <v>OK</v>
      </c>
      <c r="G86" s="4" t="s">
        <v>13</v>
      </c>
      <c r="H86" s="10" t="str">
        <f>VLOOKUP(D86,RatesProd!$B$2:$F$302,2,)</f>
        <v>nonunique</v>
      </c>
      <c r="I86" s="4" t="str">
        <f t="shared" si="11"/>
        <v>OK</v>
      </c>
      <c r="J86" s="4" t="s">
        <v>14</v>
      </c>
      <c r="K86" s="10" t="str">
        <f>VLOOKUP(D86,RatesProd!$B$2:$F$302,3,)</f>
        <v xml:space="preserve"> nonclustered </v>
      </c>
      <c r="L86" s="4" t="str">
        <f t="shared" si="12"/>
        <v>OK</v>
      </c>
      <c r="M86" s="4">
        <v>1</v>
      </c>
      <c r="N86" s="10">
        <f>VLOOKUP(D86,RatesProd!$B$2:$F$302,4,)</f>
        <v>1</v>
      </c>
      <c r="O86" s="4" t="str">
        <f t="shared" si="13"/>
        <v>OK</v>
      </c>
      <c r="P86" s="4" t="s">
        <v>36</v>
      </c>
      <c r="Q86" s="10" t="str">
        <f>VLOOKUP(D86,RatesProd!$B$2:$F$302,5,)</f>
        <v>TradeId asc</v>
      </c>
      <c r="R86" s="4" t="str">
        <f t="shared" si="14"/>
        <v>OK</v>
      </c>
      <c r="S86" s="10" t="str">
        <f t="shared" si="15"/>
        <v>TRUE</v>
      </c>
      <c r="T86" s="10" t="str">
        <f t="shared" si="16"/>
        <v>TRUE</v>
      </c>
      <c r="U86" s="10" t="str">
        <f t="shared" si="17"/>
        <v>Yes</v>
      </c>
    </row>
    <row r="87" spans="1:21">
      <c r="A87" s="4" t="s">
        <v>195</v>
      </c>
      <c r="B87" s="10" t="str">
        <f>IF(ISERROR(MATCH(A87, RatesProd!$A$2:$A$297,0)),"",A87)</f>
        <v>srf_main.DbArchive_TradeMessageId</v>
      </c>
      <c r="C87" s="4" t="str">
        <f t="shared" si="9"/>
        <v>OK</v>
      </c>
      <c r="D87" s="4" t="s">
        <v>197</v>
      </c>
      <c r="E87" s="10" t="str">
        <f>VLOOKUP(D87,RatesProd!$B$2:$F$302,1,)</f>
        <v>NC1_DbArchive_TradeMessageId</v>
      </c>
      <c r="F87" s="4" t="str">
        <f t="shared" si="10"/>
        <v>OK</v>
      </c>
      <c r="G87" s="4" t="s">
        <v>13</v>
      </c>
      <c r="H87" s="10" t="str">
        <f>VLOOKUP(D87,RatesProd!$B$2:$F$302,2,)</f>
        <v>nonunique</v>
      </c>
      <c r="I87" s="4" t="str">
        <f t="shared" si="11"/>
        <v>OK</v>
      </c>
      <c r="J87" s="4" t="s">
        <v>14</v>
      </c>
      <c r="K87" s="10" t="str">
        <f>VLOOKUP(D87,RatesProd!$B$2:$F$302,3,)</f>
        <v xml:space="preserve"> nonclustered </v>
      </c>
      <c r="L87" s="4" t="str">
        <f t="shared" si="12"/>
        <v>OK</v>
      </c>
      <c r="M87" s="4">
        <v>1</v>
      </c>
      <c r="N87" s="10">
        <f>VLOOKUP(D87,RatesProd!$B$2:$F$302,4,)</f>
        <v>1</v>
      </c>
      <c r="O87" s="4" t="str">
        <f t="shared" si="13"/>
        <v>OK</v>
      </c>
      <c r="P87" s="4" t="s">
        <v>198</v>
      </c>
      <c r="Q87" s="10" t="str">
        <f>VLOOKUP(D87,RatesProd!$B$2:$F$302,5,)</f>
        <v>TradeMessageId asc</v>
      </c>
      <c r="R87" s="4" t="str">
        <f t="shared" si="14"/>
        <v>OK</v>
      </c>
      <c r="S87" s="10" t="str">
        <f t="shared" si="15"/>
        <v>TRUE</v>
      </c>
      <c r="T87" s="10" t="str">
        <f t="shared" si="16"/>
        <v>TRUE</v>
      </c>
      <c r="U87" s="10" t="str">
        <f t="shared" si="17"/>
        <v>Yes</v>
      </c>
    </row>
    <row r="88" spans="1:21">
      <c r="A88" s="4" t="s">
        <v>199</v>
      </c>
      <c r="B88" s="10" t="str">
        <f>IF(ISERROR(MATCH(A88, RatesProd!$A$2:$A$297,0)),"",A88)</f>
        <v>srf_main.DbArchive_TradeMessageTrident_TradeMessageId</v>
      </c>
      <c r="C88" s="4" t="str">
        <f t="shared" si="9"/>
        <v>OK</v>
      </c>
      <c r="D88" s="4" t="s">
        <v>200</v>
      </c>
      <c r="E88" s="10" t="str">
        <f>VLOOKUP(D88,RatesProd!$B$2:$F$302,1,)</f>
        <v>NC1_DbArchive_TradeMessageTrident_TradeMessageId</v>
      </c>
      <c r="F88" s="4" t="str">
        <f t="shared" si="10"/>
        <v>OK</v>
      </c>
      <c r="G88" s="4" t="s">
        <v>13</v>
      </c>
      <c r="H88" s="10" t="str">
        <f>VLOOKUP(D88,RatesProd!$B$2:$F$302,2,)</f>
        <v>nonunique</v>
      </c>
      <c r="I88" s="4" t="str">
        <f t="shared" si="11"/>
        <v>OK</v>
      </c>
      <c r="J88" s="4" t="s">
        <v>14</v>
      </c>
      <c r="K88" s="10" t="str">
        <f>VLOOKUP(D88,RatesProd!$B$2:$F$302,3,)</f>
        <v xml:space="preserve"> nonclustered </v>
      </c>
      <c r="L88" s="4" t="str">
        <f t="shared" si="12"/>
        <v>OK</v>
      </c>
      <c r="M88" s="4">
        <v>1</v>
      </c>
      <c r="N88" s="10">
        <f>VLOOKUP(D88,RatesProd!$B$2:$F$302,4,)</f>
        <v>1</v>
      </c>
      <c r="O88" s="4" t="str">
        <f t="shared" si="13"/>
        <v>OK</v>
      </c>
      <c r="P88" s="4" t="s">
        <v>198</v>
      </c>
      <c r="Q88" s="10" t="str">
        <f>VLOOKUP(D88,RatesProd!$B$2:$F$302,5,)</f>
        <v>TradeMessageId asc</v>
      </c>
      <c r="R88" s="4" t="str">
        <f t="shared" si="14"/>
        <v>OK</v>
      </c>
      <c r="S88" s="10" t="str">
        <f t="shared" si="15"/>
        <v>TRUE</v>
      </c>
      <c r="T88" s="10" t="str">
        <f t="shared" si="16"/>
        <v>TRUE</v>
      </c>
      <c r="U88" s="10" t="str">
        <f t="shared" si="17"/>
        <v>Yes</v>
      </c>
    </row>
    <row r="89" spans="1:21">
      <c r="A89" s="4" t="s">
        <v>201</v>
      </c>
      <c r="B89" s="10" t="str">
        <f>IF(ISERROR(MATCH(A89, RatesProd!$A$2:$A$297,0)),"",A89)</f>
        <v>srf_main.EconomicAmendConfig</v>
      </c>
      <c r="C89" s="4" t="str">
        <f t="shared" si="9"/>
        <v>OK</v>
      </c>
      <c r="D89" s="4" t="s">
        <v>202</v>
      </c>
      <c r="E89" s="10" t="str">
        <f>VLOOKUP(D89,RatesProd!$B$2:$F$302,1,)</f>
        <v>PK_EconomicAmendConfig_1</v>
      </c>
      <c r="F89" s="4" t="str">
        <f t="shared" si="10"/>
        <v>OK</v>
      </c>
      <c r="G89" s="4" t="s">
        <v>8</v>
      </c>
      <c r="H89" s="10" t="str">
        <f>VLOOKUP(D89,RatesProd!$B$2:$F$302,2,)</f>
        <v>unique</v>
      </c>
      <c r="I89" s="4" t="str">
        <f t="shared" si="11"/>
        <v>OK</v>
      </c>
      <c r="J89" s="4" t="s">
        <v>9</v>
      </c>
      <c r="K89" s="10" t="str">
        <f>VLOOKUP(D89,RatesProd!$B$2:$F$302,3,)</f>
        <v xml:space="preserve"> clustered </v>
      </c>
      <c r="L89" s="4" t="str">
        <f t="shared" si="12"/>
        <v>OK</v>
      </c>
      <c r="M89" s="4">
        <v>1</v>
      </c>
      <c r="N89" s="10">
        <f>VLOOKUP(D89,RatesProd!$B$2:$F$302,4,)</f>
        <v>1</v>
      </c>
      <c r="O89" s="4" t="str">
        <f t="shared" si="13"/>
        <v>OK</v>
      </c>
      <c r="P89" s="4" t="s">
        <v>164</v>
      </c>
      <c r="Q89" s="10" t="str">
        <f>VLOOKUP(D89,RatesProd!$B$2:$F$302,5,)</f>
        <v>id asc</v>
      </c>
      <c r="R89" s="4" t="str">
        <f t="shared" si="14"/>
        <v>OK</v>
      </c>
      <c r="S89" s="10" t="str">
        <f t="shared" si="15"/>
        <v>TRUE</v>
      </c>
      <c r="T89" s="10" t="str">
        <f t="shared" si="16"/>
        <v>TRUE</v>
      </c>
      <c r="U89" s="10" t="str">
        <f t="shared" si="17"/>
        <v>Yes</v>
      </c>
    </row>
    <row r="90" spans="1:21">
      <c r="A90" s="4" t="s">
        <v>203</v>
      </c>
      <c r="B90" s="10" t="str">
        <f>IF(ISERROR(MATCH(A90, RatesProd!$A$2:$A$297,0)),"",A90)</f>
        <v>srf_main.EMIRMultiManagerAccount</v>
      </c>
      <c r="C90" s="4" t="str">
        <f t="shared" si="9"/>
        <v>OK</v>
      </c>
      <c r="D90" s="4" t="s">
        <v>204</v>
      </c>
      <c r="E90" s="10" t="str">
        <f>VLOOKUP(D90,RatesProd!$B$2:$F$302,1,)</f>
        <v>idx1_EMIRMultiManagerAccount</v>
      </c>
      <c r="F90" s="4" t="str">
        <f t="shared" si="10"/>
        <v>OK</v>
      </c>
      <c r="G90" s="4" t="s">
        <v>13</v>
      </c>
      <c r="H90" s="10" t="str">
        <f>VLOOKUP(D90,RatesProd!$B$2:$F$302,2,)</f>
        <v>nonunique</v>
      </c>
      <c r="I90" s="4" t="str">
        <f t="shared" si="11"/>
        <v>OK</v>
      </c>
      <c r="J90" s="4" t="s">
        <v>9</v>
      </c>
      <c r="K90" s="10" t="str">
        <f>VLOOKUP(D90,RatesProd!$B$2:$F$302,3,)</f>
        <v xml:space="preserve"> clustered </v>
      </c>
      <c r="L90" s="4" t="str">
        <f t="shared" si="12"/>
        <v>OK</v>
      </c>
      <c r="M90" s="4">
        <v>1</v>
      </c>
      <c r="N90" s="10">
        <f>VLOOKUP(D90,RatesProd!$B$2:$F$302,4,)</f>
        <v>1</v>
      </c>
      <c r="O90" s="4" t="str">
        <f t="shared" si="13"/>
        <v>OK</v>
      </c>
      <c r="P90" s="4" t="s">
        <v>205</v>
      </c>
      <c r="Q90" s="10" t="str">
        <f>VLOOKUP(D90,RatesProd!$B$2:$F$302,5,)</f>
        <v>SubAccountId asc</v>
      </c>
      <c r="R90" s="4" t="str">
        <f t="shared" si="14"/>
        <v>OK</v>
      </c>
      <c r="S90" s="10" t="str">
        <f t="shared" si="15"/>
        <v>TRUE</v>
      </c>
      <c r="T90" s="10" t="str">
        <f t="shared" si="16"/>
        <v>TRUE</v>
      </c>
      <c r="U90" s="10" t="str">
        <f t="shared" si="17"/>
        <v>Yes</v>
      </c>
    </row>
    <row r="91" spans="1:21">
      <c r="A91" s="4" t="s">
        <v>203</v>
      </c>
      <c r="B91" s="10" t="str">
        <f>IF(ISERROR(MATCH(A91, RatesProd!$A$2:$A$297,0)),"",A91)</f>
        <v>srf_main.EMIRMultiManagerAccount</v>
      </c>
      <c r="C91" s="4" t="str">
        <f t="shared" si="9"/>
        <v>OK</v>
      </c>
      <c r="D91" s="4" t="s">
        <v>206</v>
      </c>
      <c r="E91" s="10" t="str">
        <f>VLOOKUP(D91,RatesProd!$B$2:$F$302,1,)</f>
        <v>Idx_EMIR_Multi_SubAccountId</v>
      </c>
      <c r="F91" s="4" t="str">
        <f t="shared" si="10"/>
        <v>OK</v>
      </c>
      <c r="G91" s="4" t="s">
        <v>13</v>
      </c>
      <c r="H91" s="10" t="str">
        <f>VLOOKUP(D91,RatesProd!$B$2:$F$302,2,)</f>
        <v>nonunique</v>
      </c>
      <c r="I91" s="4" t="str">
        <f t="shared" si="11"/>
        <v>OK</v>
      </c>
      <c r="J91" s="4" t="s">
        <v>14</v>
      </c>
      <c r="K91" s="10" t="str">
        <f>VLOOKUP(D91,RatesProd!$B$2:$F$302,3,)</f>
        <v xml:space="preserve"> nonclustered </v>
      </c>
      <c r="L91" s="4" t="str">
        <f t="shared" si="12"/>
        <v>OK</v>
      </c>
      <c r="M91" s="4">
        <v>1</v>
      </c>
      <c r="N91" s="10">
        <f>VLOOKUP(D91,RatesProd!$B$2:$F$302,4,)</f>
        <v>1</v>
      </c>
      <c r="O91" s="4" t="str">
        <f t="shared" si="13"/>
        <v>OK</v>
      </c>
      <c r="P91" s="4" t="s">
        <v>205</v>
      </c>
      <c r="Q91" s="10" t="str">
        <f>VLOOKUP(D91,RatesProd!$B$2:$F$302,5,)</f>
        <v>SubAccountId asc</v>
      </c>
      <c r="R91" s="4" t="str">
        <f t="shared" si="14"/>
        <v>OK</v>
      </c>
      <c r="S91" s="10" t="str">
        <f t="shared" si="15"/>
        <v>TRUE</v>
      </c>
      <c r="T91" s="10" t="str">
        <f t="shared" si="16"/>
        <v>TRUE</v>
      </c>
      <c r="U91" s="10" t="str">
        <f t="shared" si="17"/>
        <v>Yes</v>
      </c>
    </row>
    <row r="92" spans="1:21">
      <c r="A92" s="4" t="s">
        <v>207</v>
      </c>
      <c r="B92" s="10" t="str">
        <f>IF(ISERROR(MATCH(A92, RatesProd!$A$2:$A$297,0)),"",A92)</f>
        <v>srf_main.EODComment</v>
      </c>
      <c r="C92" s="4" t="str">
        <f t="shared" si="9"/>
        <v>OK</v>
      </c>
      <c r="D92" s="4" t="s">
        <v>208</v>
      </c>
      <c r="E92" s="10" t="str">
        <f>VLOOKUP(D92,RatesProd!$B$2:$F$302,1,)</f>
        <v>idx2_EODComment</v>
      </c>
      <c r="F92" s="4" t="str">
        <f t="shared" si="10"/>
        <v>OK</v>
      </c>
      <c r="G92" s="4" t="s">
        <v>13</v>
      </c>
      <c r="H92" s="10" t="str">
        <f>VLOOKUP(D92,RatesProd!$B$2:$F$302,2,)</f>
        <v>nonunique</v>
      </c>
      <c r="I92" s="4" t="str">
        <f t="shared" si="11"/>
        <v>OK</v>
      </c>
      <c r="J92" s="4" t="s">
        <v>14</v>
      </c>
      <c r="K92" s="10" t="str">
        <f>VLOOKUP(D92,RatesProd!$B$2:$F$302,3,)</f>
        <v xml:space="preserve"> nonclustered </v>
      </c>
      <c r="L92" s="4" t="str">
        <f t="shared" si="12"/>
        <v>OK</v>
      </c>
      <c r="M92" s="4">
        <v>2</v>
      </c>
      <c r="N92" s="10">
        <f>VLOOKUP(D92,RatesProd!$B$2:$F$302,4,)</f>
        <v>2</v>
      </c>
      <c r="O92" s="4" t="str">
        <f t="shared" si="13"/>
        <v>OK</v>
      </c>
      <c r="P92" s="4" t="s">
        <v>209</v>
      </c>
      <c r="Q92" s="10" t="str">
        <f>VLOOKUP(D92,RatesProd!$B$2:$F$302,5,)</f>
        <v>CommentCode asc,CommentType asc INCLUDE (CommentId)</v>
      </c>
      <c r="R92" s="4" t="str">
        <f t="shared" si="14"/>
        <v>OK</v>
      </c>
      <c r="S92" s="10" t="str">
        <f t="shared" si="15"/>
        <v>TRUE</v>
      </c>
      <c r="T92" s="10" t="str">
        <f t="shared" si="16"/>
        <v>TRUE</v>
      </c>
      <c r="U92" s="10" t="str">
        <f t="shared" si="17"/>
        <v>Yes</v>
      </c>
    </row>
    <row r="93" spans="1:21">
      <c r="A93" s="4" t="s">
        <v>207</v>
      </c>
      <c r="B93" s="10" t="str">
        <f>IF(ISERROR(MATCH(A93, RatesProd!$A$2:$A$297,0)),"",A93)</f>
        <v>srf_main.EODComment</v>
      </c>
      <c r="C93" s="4" t="str">
        <f t="shared" si="9"/>
        <v>OK</v>
      </c>
      <c r="D93" s="4" t="s">
        <v>210</v>
      </c>
      <c r="E93" s="10" t="str">
        <f>VLOOKUP(D93,RatesProd!$B$2:$F$302,1,)</f>
        <v>idx1_EODComment</v>
      </c>
      <c r="F93" s="4" t="str">
        <f t="shared" si="10"/>
        <v>OK</v>
      </c>
      <c r="G93" s="4" t="s">
        <v>13</v>
      </c>
      <c r="H93" s="10" t="str">
        <f>VLOOKUP(D93,RatesProd!$B$2:$F$302,2,)</f>
        <v>nonunique</v>
      </c>
      <c r="I93" s="4" t="str">
        <f t="shared" si="11"/>
        <v>OK</v>
      </c>
      <c r="J93" s="4" t="s">
        <v>14</v>
      </c>
      <c r="K93" s="10" t="str">
        <f>VLOOKUP(D93,RatesProd!$B$2:$F$302,3,)</f>
        <v xml:space="preserve"> nonclustered </v>
      </c>
      <c r="L93" s="4" t="str">
        <f t="shared" si="12"/>
        <v>OK</v>
      </c>
      <c r="M93" s="4">
        <v>1</v>
      </c>
      <c r="N93" s="10">
        <f>VLOOKUP(D93,RatesProd!$B$2:$F$302,4,)</f>
        <v>1</v>
      </c>
      <c r="O93" s="4" t="str">
        <f t="shared" si="13"/>
        <v>OK</v>
      </c>
      <c r="P93" s="4" t="s">
        <v>211</v>
      </c>
      <c r="Q93" s="10" t="str">
        <f>VLOOKUP(D93,RatesProd!$B$2:$F$302,5,)</f>
        <v>CommentType asc INCLUDE (Comments)</v>
      </c>
      <c r="R93" s="4" t="str">
        <f t="shared" si="14"/>
        <v>OK</v>
      </c>
      <c r="S93" s="10" t="str">
        <f t="shared" si="15"/>
        <v>TRUE</v>
      </c>
      <c r="T93" s="10" t="str">
        <f t="shared" si="16"/>
        <v>TRUE</v>
      </c>
      <c r="U93" s="10" t="str">
        <f t="shared" si="17"/>
        <v>Yes</v>
      </c>
    </row>
    <row r="94" spans="1:21">
      <c r="A94" s="4" t="s">
        <v>207</v>
      </c>
      <c r="B94" s="10" t="str">
        <f>IF(ISERROR(MATCH(A94, RatesProd!$A$2:$A$297,0)),"",A94)</f>
        <v>srf_main.EODComment</v>
      </c>
      <c r="C94" s="4" t="str">
        <f t="shared" si="9"/>
        <v>OK</v>
      </c>
      <c r="D94" s="4" t="s">
        <v>212</v>
      </c>
      <c r="E94" s="10" t="str">
        <f>VLOOKUP(D94,RatesProd!$B$2:$F$302,1,)</f>
        <v>PK_EODComment</v>
      </c>
      <c r="F94" s="4" t="str">
        <f t="shared" si="10"/>
        <v>OK</v>
      </c>
      <c r="G94" s="4" t="s">
        <v>8</v>
      </c>
      <c r="H94" s="10" t="str">
        <f>VLOOKUP(D94,RatesProd!$B$2:$F$302,2,)</f>
        <v>unique</v>
      </c>
      <c r="I94" s="4" t="str">
        <f t="shared" si="11"/>
        <v>OK</v>
      </c>
      <c r="J94" s="4" t="s">
        <v>9</v>
      </c>
      <c r="K94" s="10" t="str">
        <f>VLOOKUP(D94,RatesProd!$B$2:$F$302,3,)</f>
        <v xml:space="preserve"> clustered </v>
      </c>
      <c r="L94" s="4" t="str">
        <f t="shared" si="12"/>
        <v>OK</v>
      </c>
      <c r="M94" s="4">
        <v>1</v>
      </c>
      <c r="N94" s="10">
        <f>VLOOKUP(D94,RatesProd!$B$2:$F$302,4,)</f>
        <v>1</v>
      </c>
      <c r="O94" s="4" t="str">
        <f t="shared" si="13"/>
        <v>OK</v>
      </c>
      <c r="P94" s="4" t="s">
        <v>213</v>
      </c>
      <c r="Q94" s="10" t="str">
        <f>VLOOKUP(D94,RatesProd!$B$2:$F$302,5,)</f>
        <v>CommentId asc</v>
      </c>
      <c r="R94" s="4" t="str">
        <f t="shared" si="14"/>
        <v>OK</v>
      </c>
      <c r="S94" s="10" t="str">
        <f t="shared" si="15"/>
        <v>TRUE</v>
      </c>
      <c r="T94" s="10" t="str">
        <f t="shared" si="16"/>
        <v>TRUE</v>
      </c>
      <c r="U94" s="10" t="str">
        <f t="shared" si="17"/>
        <v>Yes</v>
      </c>
    </row>
    <row r="95" spans="1:21">
      <c r="A95" s="4" t="s">
        <v>214</v>
      </c>
      <c r="B95" s="10" t="str">
        <f>IF(ISERROR(MATCH(A95, RatesProd!$A$2:$A$297,0)),"",A95)</f>
        <v>srf_main.EodDataFormat</v>
      </c>
      <c r="C95" s="4" t="str">
        <f t="shared" si="9"/>
        <v>OK</v>
      </c>
      <c r="D95" s="4" t="s">
        <v>215</v>
      </c>
      <c r="E95" s="10" t="str">
        <f>VLOOKUP(D95,RatesProd!$B$2:$F$302,1,)</f>
        <v>EodDataFormatUniqueKey</v>
      </c>
      <c r="F95" s="4" t="str">
        <f t="shared" si="10"/>
        <v>OK</v>
      </c>
      <c r="G95" s="4" t="s">
        <v>8</v>
      </c>
      <c r="H95" s="10" t="str">
        <f>VLOOKUP(D95,RatesProd!$B$2:$F$302,2,)</f>
        <v>unique</v>
      </c>
      <c r="I95" s="4" t="str">
        <f t="shared" si="11"/>
        <v>OK</v>
      </c>
      <c r="J95" s="4" t="s">
        <v>14</v>
      </c>
      <c r="K95" s="10" t="str">
        <f>VLOOKUP(D95,RatesProd!$B$2:$F$302,3,)</f>
        <v xml:space="preserve"> nonclustered </v>
      </c>
      <c r="L95" s="4" t="str">
        <f t="shared" si="12"/>
        <v>OK</v>
      </c>
      <c r="M95" s="4">
        <v>4</v>
      </c>
      <c r="N95" s="10">
        <f>VLOOKUP(D95,RatesProd!$B$2:$F$302,4,)</f>
        <v>4</v>
      </c>
      <c r="O95" s="4" t="str">
        <f t="shared" si="13"/>
        <v>OK</v>
      </c>
      <c r="P95" s="4" t="s">
        <v>216</v>
      </c>
      <c r="Q95" s="10" t="str">
        <f>VLOOKUP(D95,RatesProd!$B$2:$F$302,5,)</f>
        <v>PublisherSystem asc,FeedType asc,GenericType asc,EsfVersion asc</v>
      </c>
      <c r="R95" s="4" t="str">
        <f t="shared" si="14"/>
        <v>OK</v>
      </c>
      <c r="S95" s="10" t="str">
        <f t="shared" si="15"/>
        <v>TRUE</v>
      </c>
      <c r="T95" s="10" t="str">
        <f t="shared" si="16"/>
        <v>TRUE</v>
      </c>
      <c r="U95" s="10" t="str">
        <f t="shared" si="17"/>
        <v>Yes</v>
      </c>
    </row>
    <row r="96" spans="1:21">
      <c r="A96" s="4" t="s">
        <v>214</v>
      </c>
      <c r="B96" s="10" t="str">
        <f>IF(ISERROR(MATCH(A96, RatesProd!$A$2:$A$297,0)),"",A96)</f>
        <v>srf_main.EodDataFormat</v>
      </c>
      <c r="C96" s="4" t="str">
        <f t="shared" si="9"/>
        <v>OK</v>
      </c>
      <c r="D96" s="4" t="s">
        <v>217</v>
      </c>
      <c r="E96" s="10" t="str">
        <f>VLOOKUP(D96,RatesProd!$B$2:$F$302,1,)</f>
        <v>EodDataFormatPrimaryKey</v>
      </c>
      <c r="F96" s="4" t="str">
        <f t="shared" si="10"/>
        <v>OK</v>
      </c>
      <c r="G96" s="4" t="s">
        <v>8</v>
      </c>
      <c r="H96" s="10" t="str">
        <f>VLOOKUP(D96,RatesProd!$B$2:$F$302,2,)</f>
        <v>unique</v>
      </c>
      <c r="I96" s="4" t="str">
        <f t="shared" si="11"/>
        <v>OK</v>
      </c>
      <c r="J96" s="4" t="s">
        <v>9</v>
      </c>
      <c r="K96" s="10" t="str">
        <f>VLOOKUP(D96,RatesProd!$B$2:$F$302,3,)</f>
        <v xml:space="preserve"> clustered </v>
      </c>
      <c r="L96" s="4" t="str">
        <f t="shared" si="12"/>
        <v>OK</v>
      </c>
      <c r="M96" s="4">
        <v>1</v>
      </c>
      <c r="N96" s="10">
        <f>VLOOKUP(D96,RatesProd!$B$2:$F$302,4,)</f>
        <v>1</v>
      </c>
      <c r="O96" s="4" t="str">
        <f t="shared" si="13"/>
        <v>OK</v>
      </c>
      <c r="P96" s="4" t="s">
        <v>17</v>
      </c>
      <c r="Q96" s="10" t="str">
        <f>VLOOKUP(D96,RatesProd!$B$2:$F$302,5,)</f>
        <v>Id asc</v>
      </c>
      <c r="R96" s="4" t="str">
        <f t="shared" si="14"/>
        <v>OK</v>
      </c>
      <c r="S96" s="10" t="str">
        <f t="shared" si="15"/>
        <v>TRUE</v>
      </c>
      <c r="T96" s="10" t="str">
        <f t="shared" si="16"/>
        <v>TRUE</v>
      </c>
      <c r="U96" s="10" t="str">
        <f t="shared" si="17"/>
        <v>Yes</v>
      </c>
    </row>
    <row r="97" spans="1:21">
      <c r="A97" s="4" t="s">
        <v>218</v>
      </c>
      <c r="B97" s="10" t="str">
        <f>IF(ISERROR(MATCH(A97, RatesProd!$A$2:$A$297,0)),"",A97)</f>
        <v>srf_main.EodFileHeader</v>
      </c>
      <c r="C97" s="4" t="str">
        <f t="shared" si="9"/>
        <v>OK</v>
      </c>
      <c r="D97" s="4" t="s">
        <v>219</v>
      </c>
      <c r="E97" s="10" t="str">
        <f>VLOOKUP(D97,RatesProd!$B$2:$F$302,1,)</f>
        <v>EodFileHeaderUniqueKey</v>
      </c>
      <c r="F97" s="4" t="str">
        <f t="shared" si="10"/>
        <v>OK</v>
      </c>
      <c r="G97" s="4" t="s">
        <v>8</v>
      </c>
      <c r="H97" s="10" t="str">
        <f>VLOOKUP(D97,RatesProd!$B$2:$F$302,2,)</f>
        <v>unique</v>
      </c>
      <c r="I97" s="4" t="str">
        <f t="shared" si="11"/>
        <v>OK</v>
      </c>
      <c r="J97" s="4" t="s">
        <v>14</v>
      </c>
      <c r="K97" s="10" t="str">
        <f>VLOOKUP(D97,RatesProd!$B$2:$F$302,3,)</f>
        <v xml:space="preserve"> nonclustered </v>
      </c>
      <c r="L97" s="4" t="str">
        <f t="shared" si="12"/>
        <v>OK</v>
      </c>
      <c r="M97" s="4">
        <v>1</v>
      </c>
      <c r="N97" s="10">
        <f>VLOOKUP(D97,RatesProd!$B$2:$F$302,4,)</f>
        <v>1</v>
      </c>
      <c r="O97" s="4" t="str">
        <f t="shared" si="13"/>
        <v>OK</v>
      </c>
      <c r="P97" s="4" t="s">
        <v>220</v>
      </c>
      <c r="Q97" s="10" t="str">
        <f>VLOOKUP(D97,RatesProd!$B$2:$F$302,5,)</f>
        <v>MessageType asc</v>
      </c>
      <c r="R97" s="4" t="str">
        <f t="shared" si="14"/>
        <v>OK</v>
      </c>
      <c r="S97" s="10" t="str">
        <f t="shared" si="15"/>
        <v>TRUE</v>
      </c>
      <c r="T97" s="10" t="str">
        <f t="shared" si="16"/>
        <v>TRUE</v>
      </c>
      <c r="U97" s="10" t="str">
        <f t="shared" si="17"/>
        <v>Yes</v>
      </c>
    </row>
    <row r="98" spans="1:21">
      <c r="A98" s="4" t="s">
        <v>218</v>
      </c>
      <c r="B98" s="10" t="str">
        <f>IF(ISERROR(MATCH(A98, RatesProd!$A$2:$A$297,0)),"",A98)</f>
        <v>srf_main.EodFileHeader</v>
      </c>
      <c r="C98" s="4" t="str">
        <f t="shared" si="9"/>
        <v>OK</v>
      </c>
      <c r="D98" s="4" t="s">
        <v>221</v>
      </c>
      <c r="E98" s="10" t="str">
        <f>VLOOKUP(D98,RatesProd!$B$2:$F$302,1,)</f>
        <v>EodFileHeaderPrimaryKey</v>
      </c>
      <c r="F98" s="4" t="str">
        <f t="shared" si="10"/>
        <v>OK</v>
      </c>
      <c r="G98" s="4" t="s">
        <v>8</v>
      </c>
      <c r="H98" s="10" t="str">
        <f>VLOOKUP(D98,RatesProd!$B$2:$F$302,2,)</f>
        <v>unique</v>
      </c>
      <c r="I98" s="4" t="str">
        <f t="shared" si="11"/>
        <v>OK</v>
      </c>
      <c r="J98" s="4" t="s">
        <v>9</v>
      </c>
      <c r="K98" s="10" t="str">
        <f>VLOOKUP(D98,RatesProd!$B$2:$F$302,3,)</f>
        <v xml:space="preserve"> clustered </v>
      </c>
      <c r="L98" s="4" t="str">
        <f t="shared" si="12"/>
        <v>OK</v>
      </c>
      <c r="M98" s="4">
        <v>1</v>
      </c>
      <c r="N98" s="10">
        <f>VLOOKUP(D98,RatesProd!$B$2:$F$302,4,)</f>
        <v>1</v>
      </c>
      <c r="O98" s="4" t="str">
        <f t="shared" si="13"/>
        <v>OK</v>
      </c>
      <c r="P98" s="4" t="s">
        <v>17</v>
      </c>
      <c r="Q98" s="10" t="str">
        <f>VLOOKUP(D98,RatesProd!$B$2:$F$302,5,)</f>
        <v>Id asc</v>
      </c>
      <c r="R98" s="4" t="str">
        <f t="shared" si="14"/>
        <v>OK</v>
      </c>
      <c r="S98" s="10" t="str">
        <f t="shared" si="15"/>
        <v>TRUE</v>
      </c>
      <c r="T98" s="10" t="str">
        <f t="shared" si="16"/>
        <v>TRUE</v>
      </c>
      <c r="U98" s="10" t="str">
        <f t="shared" si="17"/>
        <v>Yes</v>
      </c>
    </row>
    <row r="99" spans="1:21">
      <c r="A99" s="4" t="s">
        <v>222</v>
      </c>
      <c r="B99" s="10" t="str">
        <f>IF(ISERROR(MATCH(A99, RatesProd!$A$2:$A$297,0)),"",A99)</f>
        <v>srf_main.EODTrade</v>
      </c>
      <c r="C99" s="4" t="str">
        <f t="shared" si="9"/>
        <v>OK</v>
      </c>
      <c r="D99" s="4" t="s">
        <v>223</v>
      </c>
      <c r="E99" s="10" t="str">
        <f>VLOOKUP(D99,RatesProd!$B$2:$F$302,1,)</f>
        <v>TradeId_TradeVersionIndex</v>
      </c>
      <c r="F99" s="4" t="str">
        <f t="shared" si="10"/>
        <v>OK</v>
      </c>
      <c r="G99" s="4" t="s">
        <v>13</v>
      </c>
      <c r="H99" s="10" t="str">
        <f>VLOOKUP(D99,RatesProd!$B$2:$F$302,2,)</f>
        <v>nonunique</v>
      </c>
      <c r="I99" s="4" t="str">
        <f t="shared" si="11"/>
        <v>OK</v>
      </c>
      <c r="J99" s="4" t="s">
        <v>14</v>
      </c>
      <c r="K99" s="10" t="str">
        <f>VLOOKUP(D99,RatesProd!$B$2:$F$302,3,)</f>
        <v xml:space="preserve"> nonclustered </v>
      </c>
      <c r="L99" s="4" t="str">
        <f t="shared" si="12"/>
        <v>OK</v>
      </c>
      <c r="M99" s="4">
        <v>3</v>
      </c>
      <c r="N99" s="10">
        <f>VLOOKUP(D99,RatesProd!$B$2:$F$302,4,)</f>
        <v>3</v>
      </c>
      <c r="O99" s="4" t="str">
        <f t="shared" si="13"/>
        <v>OK</v>
      </c>
      <c r="P99" s="4" t="s">
        <v>224</v>
      </c>
      <c r="Q99" s="10" t="str">
        <f>VLOOKUP(D99,RatesProd!$B$2:$F$302,5,)</f>
        <v>COBDate asc,TradeId asc,TradeVersion asc</v>
      </c>
      <c r="R99" s="4" t="str">
        <f t="shared" si="14"/>
        <v>OK</v>
      </c>
      <c r="S99" s="10" t="str">
        <f t="shared" si="15"/>
        <v>TRUE</v>
      </c>
      <c r="T99" s="10" t="str">
        <f t="shared" si="16"/>
        <v>TRUE</v>
      </c>
      <c r="U99" s="10" t="str">
        <f t="shared" si="17"/>
        <v>Yes</v>
      </c>
    </row>
    <row r="100" spans="1:21">
      <c r="A100" s="4" t="s">
        <v>222</v>
      </c>
      <c r="B100" s="10" t="str">
        <f>IF(ISERROR(MATCH(A100, RatesProd!$A$2:$A$297,0)),"",A100)</f>
        <v>srf_main.EODTrade</v>
      </c>
      <c r="C100" s="4" t="str">
        <f t="shared" si="9"/>
        <v>OK</v>
      </c>
      <c r="D100" s="4" t="s">
        <v>225</v>
      </c>
      <c r="E100" s="10" t="str">
        <f>VLOOKUP(D100,RatesProd!$B$2:$F$302,1,)</f>
        <v>EODTradePrimaryKey</v>
      </c>
      <c r="F100" s="4" t="str">
        <f t="shared" si="10"/>
        <v>OK</v>
      </c>
      <c r="G100" s="4" t="s">
        <v>8</v>
      </c>
      <c r="H100" s="10" t="str">
        <f>VLOOKUP(D100,RatesProd!$B$2:$F$302,2,)</f>
        <v>unique</v>
      </c>
      <c r="I100" s="4" t="str">
        <f t="shared" si="11"/>
        <v>OK</v>
      </c>
      <c r="J100" s="4" t="s">
        <v>14</v>
      </c>
      <c r="K100" s="10" t="str">
        <f>VLOOKUP(D100,RatesProd!$B$2:$F$302,3,)</f>
        <v xml:space="preserve"> nonclustered </v>
      </c>
      <c r="L100" s="4" t="str">
        <f t="shared" si="12"/>
        <v>OK</v>
      </c>
      <c r="M100" s="4">
        <v>1</v>
      </c>
      <c r="N100" s="10">
        <f>VLOOKUP(D100,RatesProd!$B$2:$F$302,4,)</f>
        <v>1</v>
      </c>
      <c r="O100" s="4" t="str">
        <f t="shared" si="13"/>
        <v>OK</v>
      </c>
      <c r="P100" s="4" t="s">
        <v>226</v>
      </c>
      <c r="Q100" s="10" t="str">
        <f>VLOOKUP(D100,RatesProd!$B$2:$F$302,5,)</f>
        <v>EODTradeId asc</v>
      </c>
      <c r="R100" s="4" t="str">
        <f t="shared" si="14"/>
        <v>OK</v>
      </c>
      <c r="S100" s="10" t="str">
        <f t="shared" si="15"/>
        <v>TRUE</v>
      </c>
      <c r="T100" s="10" t="str">
        <f t="shared" si="16"/>
        <v>TRUE</v>
      </c>
      <c r="U100" s="10" t="str">
        <f t="shared" si="17"/>
        <v>Yes</v>
      </c>
    </row>
    <row r="101" spans="1:21">
      <c r="A101" s="4" t="s">
        <v>222</v>
      </c>
      <c r="B101" s="10" t="str">
        <f>IF(ISERROR(MATCH(A101, RatesProd!$A$2:$A$297,0)),"",A101)</f>
        <v>srf_main.EODTrade</v>
      </c>
      <c r="C101" s="4" t="str">
        <f t="shared" si="9"/>
        <v>OK</v>
      </c>
      <c r="D101" s="4" t="s">
        <v>227</v>
      </c>
      <c r="E101" s="10" t="str">
        <f>VLOOKUP(D101,RatesProd!$B$2:$F$302,1,)</f>
        <v>idx4_EODTrade</v>
      </c>
      <c r="F101" s="4" t="str">
        <f t="shared" si="10"/>
        <v>OK</v>
      </c>
      <c r="G101" s="4" t="s">
        <v>13</v>
      </c>
      <c r="H101" s="10" t="str">
        <f>VLOOKUP(D101,RatesProd!$B$2:$F$302,2,)</f>
        <v>nonunique</v>
      </c>
      <c r="I101" s="4" t="str">
        <f t="shared" si="11"/>
        <v>OK</v>
      </c>
      <c r="J101" s="4" t="s">
        <v>14</v>
      </c>
      <c r="K101" s="10" t="str">
        <f>VLOOKUP(D101,RatesProd!$B$2:$F$302,3,)</f>
        <v xml:space="preserve"> nonclustered </v>
      </c>
      <c r="L101" s="4" t="str">
        <f t="shared" si="12"/>
        <v>OK</v>
      </c>
      <c r="M101" s="4">
        <v>2</v>
      </c>
      <c r="N101" s="10">
        <f>VLOOKUP(D101,RatesProd!$B$2:$F$302,4,)</f>
        <v>2</v>
      </c>
      <c r="O101" s="4" t="str">
        <f t="shared" si="13"/>
        <v>OK</v>
      </c>
      <c r="P101" s="4" t="s">
        <v>228</v>
      </c>
      <c r="Q101" s="10" t="str">
        <f>VLOOKUP(D101,RatesProd!$B$2:$F$302,5,)</f>
        <v>EODTradeStageId asc,TradeFeedFileFragmentId asc</v>
      </c>
      <c r="R101" s="4" t="str">
        <f t="shared" si="14"/>
        <v>OK</v>
      </c>
      <c r="S101" s="10" t="str">
        <f t="shared" si="15"/>
        <v>TRUE</v>
      </c>
      <c r="T101" s="10" t="str">
        <f t="shared" si="16"/>
        <v>TRUE</v>
      </c>
      <c r="U101" s="10" t="str">
        <f t="shared" si="17"/>
        <v>Yes</v>
      </c>
    </row>
    <row r="102" spans="1:21">
      <c r="A102" s="4" t="s">
        <v>222</v>
      </c>
      <c r="B102" s="10" t="str">
        <f>IF(ISERROR(MATCH(A102, RatesProd!$A$2:$A$297,0)),"",A102)</f>
        <v>srf_main.EODTrade</v>
      </c>
      <c r="C102" s="4" t="str">
        <f t="shared" si="9"/>
        <v>OK</v>
      </c>
      <c r="D102" s="4" t="s">
        <v>229</v>
      </c>
      <c r="E102" s="10" t="str">
        <f>VLOOKUP(D102,RatesProd!$B$2:$F$302,1,)</f>
        <v>idx3_EODTrade</v>
      </c>
      <c r="F102" s="4" t="str">
        <f t="shared" si="10"/>
        <v>OK</v>
      </c>
      <c r="G102" s="4" t="s">
        <v>13</v>
      </c>
      <c r="H102" s="10" t="str">
        <f>VLOOKUP(D102,RatesProd!$B$2:$F$302,2,)</f>
        <v>nonunique</v>
      </c>
      <c r="I102" s="4" t="str">
        <f t="shared" si="11"/>
        <v>OK</v>
      </c>
      <c r="J102" s="4" t="s">
        <v>14</v>
      </c>
      <c r="K102" s="10" t="str">
        <f>VLOOKUP(D102,RatesProd!$B$2:$F$302,3,)</f>
        <v xml:space="preserve"> nonclustered </v>
      </c>
      <c r="L102" s="4" t="str">
        <f t="shared" si="12"/>
        <v>OK</v>
      </c>
      <c r="M102" s="4">
        <v>1</v>
      </c>
      <c r="N102" s="10">
        <f>VLOOKUP(D102,RatesProd!$B$2:$F$302,4,)</f>
        <v>1</v>
      </c>
      <c r="O102" s="4" t="str">
        <f t="shared" si="13"/>
        <v>OK</v>
      </c>
      <c r="P102" s="4" t="s">
        <v>230</v>
      </c>
      <c r="Q102" s="10" t="str">
        <f>VLOOKUP(D102,RatesProd!$B$2:$F$302,5,)</f>
        <v>ValuationFeedFileFragmentId asc</v>
      </c>
      <c r="R102" s="4" t="str">
        <f t="shared" si="14"/>
        <v>OK</v>
      </c>
      <c r="S102" s="10" t="str">
        <f t="shared" si="15"/>
        <v>TRUE</v>
      </c>
      <c r="T102" s="10" t="str">
        <f t="shared" si="16"/>
        <v>TRUE</v>
      </c>
      <c r="U102" s="10" t="str">
        <f t="shared" si="17"/>
        <v>Yes</v>
      </c>
    </row>
    <row r="103" spans="1:21">
      <c r="A103" s="4" t="s">
        <v>222</v>
      </c>
      <c r="B103" s="10" t="str">
        <f>IF(ISERROR(MATCH(A103, RatesProd!$A$2:$A$297,0)),"",A103)</f>
        <v>srf_main.EODTrade</v>
      </c>
      <c r="C103" s="4" t="str">
        <f t="shared" si="9"/>
        <v>OK</v>
      </c>
      <c r="D103" s="4" t="s">
        <v>231</v>
      </c>
      <c r="E103" s="10" t="str">
        <f>VLOOKUP(D103,RatesProd!$B$2:$F$302,1,)</f>
        <v>idx1_EODTrade</v>
      </c>
      <c r="F103" s="4" t="str">
        <f t="shared" si="10"/>
        <v>OK</v>
      </c>
      <c r="G103" s="4" t="s">
        <v>13</v>
      </c>
      <c r="H103" s="10" t="str">
        <f>VLOOKUP(D103,RatesProd!$B$2:$F$302,2,)</f>
        <v>nonunique</v>
      </c>
      <c r="I103" s="4" t="str">
        <f t="shared" si="11"/>
        <v>OK</v>
      </c>
      <c r="J103" s="4" t="s">
        <v>14</v>
      </c>
      <c r="K103" s="10" t="str">
        <f>VLOOKUP(D103,RatesProd!$B$2:$F$302,3,)</f>
        <v xml:space="preserve"> nonclustered </v>
      </c>
      <c r="L103" s="4" t="str">
        <f t="shared" si="12"/>
        <v>OK</v>
      </c>
      <c r="M103" s="4">
        <v>1</v>
      </c>
      <c r="N103" s="10">
        <f>VLOOKUP(D103,RatesProd!$B$2:$F$302,4,)</f>
        <v>1</v>
      </c>
      <c r="O103" s="4" t="str">
        <f t="shared" si="13"/>
        <v>OK</v>
      </c>
      <c r="P103" s="4" t="s">
        <v>70</v>
      </c>
      <c r="Q103" s="10" t="str">
        <f>VLOOKUP(D103,RatesProd!$B$2:$F$302,5,)</f>
        <v>Book asc</v>
      </c>
      <c r="R103" s="4" t="str">
        <f t="shared" si="14"/>
        <v>OK</v>
      </c>
      <c r="S103" s="10" t="str">
        <f t="shared" si="15"/>
        <v>TRUE</v>
      </c>
      <c r="T103" s="10" t="str">
        <f t="shared" si="16"/>
        <v>TRUE</v>
      </c>
      <c r="U103" s="10" t="str">
        <f t="shared" si="17"/>
        <v>Yes</v>
      </c>
    </row>
    <row r="104" spans="1:21">
      <c r="A104" s="4" t="s">
        <v>222</v>
      </c>
      <c r="B104" s="10" t="str">
        <f>IF(ISERROR(MATCH(A104, RatesProd!$A$2:$A$297,0)),"",A104)</f>
        <v>srf_main.EODTrade</v>
      </c>
      <c r="C104" s="4" t="str">
        <f t="shared" si="9"/>
        <v>OK</v>
      </c>
      <c r="D104" s="4" t="s">
        <v>232</v>
      </c>
      <c r="E104" s="10" t="str">
        <f>VLOOKUP(D104,RatesProd!$B$2:$F$302,1,)</f>
        <v>EODTrade_ID_MsgType_Comments</v>
      </c>
      <c r="F104" s="4" t="str">
        <f t="shared" si="10"/>
        <v>OK</v>
      </c>
      <c r="G104" s="4" t="s">
        <v>13</v>
      </c>
      <c r="H104" s="10" t="str">
        <f>VLOOKUP(D104,RatesProd!$B$2:$F$302,2,)</f>
        <v>nonunique</v>
      </c>
      <c r="I104" s="4" t="str">
        <f t="shared" si="11"/>
        <v>OK</v>
      </c>
      <c r="J104" s="4" t="s">
        <v>14</v>
      </c>
      <c r="K104" s="10" t="str">
        <f>VLOOKUP(D104,RatesProd!$B$2:$F$302,3,)</f>
        <v xml:space="preserve"> nonclustered </v>
      </c>
      <c r="L104" s="4" t="str">
        <f t="shared" si="12"/>
        <v>OK</v>
      </c>
      <c r="M104" s="4">
        <v>2</v>
      </c>
      <c r="N104" s="10">
        <f>VLOOKUP(D104,RatesProd!$B$2:$F$302,4,)</f>
        <v>2</v>
      </c>
      <c r="O104" s="4" t="str">
        <f t="shared" si="13"/>
        <v>OK</v>
      </c>
      <c r="P104" s="4" t="s">
        <v>233</v>
      </c>
      <c r="Q104" s="10" t="str">
        <f>VLOOKUP(D104,RatesProd!$B$2:$F$302,5,)</f>
        <v>COBDate asc,TradeFeedFileFragmentId asc INCLUDE (EODTradeId,MessageType,Comments)</v>
      </c>
      <c r="R104" s="4" t="str">
        <f t="shared" si="14"/>
        <v>OK</v>
      </c>
      <c r="S104" s="10" t="str">
        <f t="shared" si="15"/>
        <v>TRUE</v>
      </c>
      <c r="T104" s="10" t="str">
        <f t="shared" si="16"/>
        <v>TRUE</v>
      </c>
      <c r="U104" s="10" t="str">
        <f t="shared" si="17"/>
        <v>Yes</v>
      </c>
    </row>
    <row r="105" spans="1:21">
      <c r="A105" s="4" t="s">
        <v>222</v>
      </c>
      <c r="B105" s="10" t="str">
        <f>IF(ISERROR(MATCH(A105, RatesProd!$A$2:$A$297,0)),"",A105)</f>
        <v>srf_main.EODTrade</v>
      </c>
      <c r="C105" s="4" t="str">
        <f t="shared" si="9"/>
        <v>OK</v>
      </c>
      <c r="D105" s="4" t="s">
        <v>234</v>
      </c>
      <c r="E105" s="10" t="str">
        <f>VLOOKUP(D105,RatesProd!$B$2:$F$302,1,)</f>
        <v>EODTradeTradeIdUniqueKeyIndex</v>
      </c>
      <c r="F105" s="4" t="str">
        <f t="shared" si="10"/>
        <v>OK</v>
      </c>
      <c r="G105" s="4" t="s">
        <v>13</v>
      </c>
      <c r="H105" s="10" t="str">
        <f>VLOOKUP(D105,RatesProd!$B$2:$F$302,2,)</f>
        <v>nonunique</v>
      </c>
      <c r="I105" s="4" t="str">
        <f t="shared" si="11"/>
        <v>OK</v>
      </c>
      <c r="J105" s="4" t="s">
        <v>14</v>
      </c>
      <c r="K105" s="10" t="str">
        <f>VLOOKUP(D105,RatesProd!$B$2:$F$302,3,)</f>
        <v xml:space="preserve"> nonclustered </v>
      </c>
      <c r="L105" s="4" t="str">
        <f t="shared" si="12"/>
        <v>OK</v>
      </c>
      <c r="M105" s="4">
        <v>7</v>
      </c>
      <c r="N105" s="10">
        <f>VLOOKUP(D105,RatesProd!$B$2:$F$302,4,)</f>
        <v>7</v>
      </c>
      <c r="O105" s="4" t="str">
        <f t="shared" si="13"/>
        <v>OK</v>
      </c>
      <c r="P105" s="4" t="s">
        <v>235</v>
      </c>
      <c r="Q105" s="10" t="str">
        <f>VLOOKUP(D105,RatesProd!$B$2:$F$302,5,)</f>
        <v>COBDate asc,EODTradeId asc,TradeFeedFileFragmentId asc,TradeId asc,TradeIdType asc,TradeVersion asc,SRFTradeVersion asc</v>
      </c>
      <c r="R105" s="4" t="str">
        <f t="shared" si="14"/>
        <v>OK</v>
      </c>
      <c r="S105" s="10" t="str">
        <f t="shared" si="15"/>
        <v>TRUE</v>
      </c>
      <c r="T105" s="10" t="str">
        <f t="shared" si="16"/>
        <v>TRUE</v>
      </c>
      <c r="U105" s="10" t="str">
        <f t="shared" si="17"/>
        <v>Yes</v>
      </c>
    </row>
    <row r="106" spans="1:21">
      <c r="A106" s="4" t="s">
        <v>222</v>
      </c>
      <c r="B106" s="10" t="str">
        <f>IF(ISERROR(MATCH(A106, RatesProd!$A$2:$A$297,0)),"",A106)</f>
        <v>srf_main.EODTrade</v>
      </c>
      <c r="C106" s="4" t="str">
        <f t="shared" si="9"/>
        <v>OK</v>
      </c>
      <c r="D106" s="4" t="s">
        <v>236</v>
      </c>
      <c r="E106" s="10" t="str">
        <f>VLOOKUP(D106,RatesProd!$B$2:$F$302,1,)</f>
        <v>Idx_UpdateDate_TradeId_TradeVersion</v>
      </c>
      <c r="F106" s="4" t="str">
        <f t="shared" si="10"/>
        <v>OK</v>
      </c>
      <c r="G106" s="4" t="s">
        <v>13</v>
      </c>
      <c r="H106" s="10" t="str">
        <f>VLOOKUP(D106,RatesProd!$B$2:$F$302,2,)</f>
        <v>nonunique</v>
      </c>
      <c r="I106" s="4" t="str">
        <f t="shared" si="11"/>
        <v>OK</v>
      </c>
      <c r="J106" s="4" t="s">
        <v>14</v>
      </c>
      <c r="K106" s="10" t="str">
        <f>VLOOKUP(D106,RatesProd!$B$2:$F$302,3,)</f>
        <v xml:space="preserve"> nonclustered </v>
      </c>
      <c r="L106" s="4" t="str">
        <f t="shared" si="12"/>
        <v>OK</v>
      </c>
      <c r="M106" s="4">
        <v>5</v>
      </c>
      <c r="N106" s="10">
        <f>VLOOKUP(D106,RatesProd!$B$2:$F$302,4,)</f>
        <v>5</v>
      </c>
      <c r="O106" s="4" t="str">
        <f t="shared" si="13"/>
        <v>OK</v>
      </c>
      <c r="P106" s="4" t="s">
        <v>237</v>
      </c>
      <c r="Q106" s="10" t="str">
        <f>VLOOKUP(D106,RatesProd!$B$2:$F$302,5,)</f>
        <v>UpdateDate desc,TradeId asc,TradeVersion asc,COBDate asc,Book asc INCLUDE (EODTradeStageId)</v>
      </c>
      <c r="R106" s="4" t="str">
        <f t="shared" si="14"/>
        <v>OK</v>
      </c>
      <c r="S106" s="10" t="str">
        <f t="shared" si="15"/>
        <v>TRUE</v>
      </c>
      <c r="T106" s="10" t="str">
        <f t="shared" si="16"/>
        <v>TRUE</v>
      </c>
      <c r="U106" s="10" t="str">
        <f t="shared" si="17"/>
        <v>Yes</v>
      </c>
    </row>
    <row r="107" spans="1:21">
      <c r="A107" s="4" t="s">
        <v>222</v>
      </c>
      <c r="B107" s="10" t="str">
        <f>IF(ISERROR(MATCH(A107, RatesProd!$A$2:$A$297,0)),"",A107)</f>
        <v>srf_main.EODTrade</v>
      </c>
      <c r="C107" s="4" t="str">
        <f t="shared" si="9"/>
        <v>OK</v>
      </c>
      <c r="D107" s="4" t="s">
        <v>238</v>
      </c>
      <c r="E107" s="10" t="str">
        <f>VLOOKUP(D107,RatesProd!$B$2:$F$302,1,)</f>
        <v>Idx_ET_COBDate</v>
      </c>
      <c r="F107" s="4" t="str">
        <f t="shared" si="10"/>
        <v>OK</v>
      </c>
      <c r="G107" s="4" t="s">
        <v>13</v>
      </c>
      <c r="H107" s="10" t="str">
        <f>VLOOKUP(D107,RatesProd!$B$2:$F$302,2,)</f>
        <v>nonunique</v>
      </c>
      <c r="I107" s="4" t="str">
        <f t="shared" si="11"/>
        <v>OK</v>
      </c>
      <c r="J107" s="4" t="s">
        <v>14</v>
      </c>
      <c r="K107" s="10" t="str">
        <f>VLOOKUP(D107,RatesProd!$B$2:$F$302,3,)</f>
        <v xml:space="preserve"> nonclustered </v>
      </c>
      <c r="L107" s="4" t="str">
        <f t="shared" si="12"/>
        <v>OK</v>
      </c>
      <c r="M107" s="4">
        <v>1</v>
      </c>
      <c r="N107" s="10">
        <f>VLOOKUP(D107,RatesProd!$B$2:$F$302,4,)</f>
        <v>1</v>
      </c>
      <c r="O107" s="4" t="str">
        <f t="shared" si="13"/>
        <v>OK</v>
      </c>
      <c r="P107" s="4" t="s">
        <v>80</v>
      </c>
      <c r="Q107" s="10" t="str">
        <f>VLOOKUP(D107,RatesProd!$B$2:$F$302,5,)</f>
        <v>COBDate asc</v>
      </c>
      <c r="R107" s="4" t="str">
        <f t="shared" si="14"/>
        <v>OK</v>
      </c>
      <c r="S107" s="10" t="str">
        <f t="shared" si="15"/>
        <v>TRUE</v>
      </c>
      <c r="T107" s="10" t="str">
        <f t="shared" si="16"/>
        <v>TRUE</v>
      </c>
      <c r="U107" s="10" t="str">
        <f t="shared" si="17"/>
        <v>Yes</v>
      </c>
    </row>
    <row r="108" spans="1:21">
      <c r="A108" s="4" t="s">
        <v>222</v>
      </c>
      <c r="B108" s="10" t="str">
        <f>IF(ISERROR(MATCH(A108, RatesProd!$A$2:$A$297,0)),"",A108)</f>
        <v>srf_main.EODTrade</v>
      </c>
      <c r="C108" s="4" t="str">
        <f t="shared" si="9"/>
        <v>OK</v>
      </c>
      <c r="D108" s="4" t="s">
        <v>239</v>
      </c>
      <c r="E108" s="10" t="str">
        <f>VLOOKUP(D108,RatesProd!$B$2:$F$302,1,)</f>
        <v>idx2_EODTrade</v>
      </c>
      <c r="F108" s="4" t="str">
        <f t="shared" si="10"/>
        <v>OK</v>
      </c>
      <c r="G108" s="4" t="s">
        <v>13</v>
      </c>
      <c r="H108" s="10" t="str">
        <f>VLOOKUP(D108,RatesProd!$B$2:$F$302,2,)</f>
        <v>nonunique</v>
      </c>
      <c r="I108" s="4" t="str">
        <f t="shared" si="11"/>
        <v>OK</v>
      </c>
      <c r="J108" s="4" t="s">
        <v>14</v>
      </c>
      <c r="K108" s="10" t="str">
        <f>VLOOKUP(D108,RatesProd!$B$2:$F$302,3,)</f>
        <v xml:space="preserve"> nonclustered </v>
      </c>
      <c r="L108" s="4" t="str">
        <f t="shared" si="12"/>
        <v>OK</v>
      </c>
      <c r="M108" s="4">
        <v>1</v>
      </c>
      <c r="N108" s="10">
        <f>VLOOKUP(D108,RatesProd!$B$2:$F$302,4,)</f>
        <v>1</v>
      </c>
      <c r="O108" s="4" t="str">
        <f t="shared" si="13"/>
        <v>OK</v>
      </c>
      <c r="P108" s="4" t="s">
        <v>240</v>
      </c>
      <c r="Q108" s="10" t="str">
        <f>VLOOKUP(D108,RatesProd!$B$2:$F$302,5,)</f>
        <v>TradeFeedFileFragmentId asc</v>
      </c>
      <c r="R108" s="4" t="str">
        <f t="shared" si="14"/>
        <v>OK</v>
      </c>
      <c r="S108" s="10" t="str">
        <f t="shared" si="15"/>
        <v>TRUE</v>
      </c>
      <c r="T108" s="10" t="str">
        <f t="shared" si="16"/>
        <v>TRUE</v>
      </c>
      <c r="U108" s="10" t="str">
        <f t="shared" si="17"/>
        <v>Yes</v>
      </c>
    </row>
    <row r="109" spans="1:21">
      <c r="A109" s="4" t="s">
        <v>222</v>
      </c>
      <c r="B109" s="10" t="str">
        <f>IF(ISERROR(MATCH(A109, RatesProd!$A$2:$A$297,0)),"",A109)</f>
        <v>srf_main.EODTrade</v>
      </c>
      <c r="C109" s="4" t="str">
        <f t="shared" si="9"/>
        <v>OK</v>
      </c>
      <c r="D109" s="4" t="s">
        <v>241</v>
      </c>
      <c r="E109" s="10" t="str">
        <f>VLOOKUP(D109,RatesProd!$B$2:$F$302,1,)</f>
        <v>EODTradeTT</v>
      </c>
      <c r="F109" s="4" t="str">
        <f t="shared" si="10"/>
        <v>OK</v>
      </c>
      <c r="G109" s="4" t="s">
        <v>13</v>
      </c>
      <c r="H109" s="10" t="str">
        <f>VLOOKUP(D109,RatesProd!$B$2:$F$302,2,)</f>
        <v>nonunique</v>
      </c>
      <c r="I109" s="4" t="str">
        <f t="shared" si="11"/>
        <v>OK</v>
      </c>
      <c r="J109" s="4" t="s">
        <v>14</v>
      </c>
      <c r="K109" s="10" t="str">
        <f>VLOOKUP(D109,RatesProd!$B$2:$F$302,3,)</f>
        <v xml:space="preserve"> nonclustered </v>
      </c>
      <c r="L109" s="4" t="str">
        <f t="shared" si="12"/>
        <v>OK</v>
      </c>
      <c r="M109" s="4">
        <v>2</v>
      </c>
      <c r="N109" s="10">
        <f>VLOOKUP(D109,RatesProd!$B$2:$F$302,4,)</f>
        <v>2</v>
      </c>
      <c r="O109" s="4" t="str">
        <f t="shared" si="13"/>
        <v>OK</v>
      </c>
      <c r="P109" s="4" t="s">
        <v>242</v>
      </c>
      <c r="Q109" s="10" t="str">
        <f>VLOOKUP(D109,RatesProd!$B$2:$F$302,5,)</f>
        <v>TradeId asc,TradeFeedFileFragmentId asc INCLUDE (EODTradeId,ValuationFeedFileFragmentId,MessageType,TradeVersion,Comments,SRFReportingDecision )</v>
      </c>
      <c r="R109" s="4" t="str">
        <f t="shared" si="14"/>
        <v>OK</v>
      </c>
      <c r="S109" s="10" t="str">
        <f t="shared" si="15"/>
        <v>TRUE</v>
      </c>
      <c r="T109" s="10" t="str">
        <f t="shared" si="16"/>
        <v>TRUE</v>
      </c>
      <c r="U109" s="10" t="str">
        <f t="shared" si="17"/>
        <v>Yes</v>
      </c>
    </row>
    <row r="110" spans="1:21">
      <c r="A110" s="4" t="s">
        <v>222</v>
      </c>
      <c r="B110" s="10" t="str">
        <f>IF(ISERROR(MATCH(A110, RatesProd!$A$2:$A$297,0)),"",A110)</f>
        <v>srf_main.EODTrade</v>
      </c>
      <c r="C110" s="4" t="str">
        <f t="shared" si="9"/>
        <v>OK</v>
      </c>
      <c r="D110" s="4" t="s">
        <v>243</v>
      </c>
      <c r="E110" s="10" t="str">
        <f>VLOOKUP(D110,RatesProd!$B$2:$F$302,1,)</f>
        <v>idx_Book</v>
      </c>
      <c r="F110" s="4" t="str">
        <f t="shared" si="10"/>
        <v>OK</v>
      </c>
      <c r="G110" s="4" t="s">
        <v>13</v>
      </c>
      <c r="H110" s="10" t="str">
        <f>VLOOKUP(D110,RatesProd!$B$2:$F$302,2,)</f>
        <v>unique</v>
      </c>
      <c r="I110" s="4" t="str">
        <f t="shared" si="11"/>
        <v>NOTOK</v>
      </c>
      <c r="J110" s="4" t="s">
        <v>14</v>
      </c>
      <c r="K110" s="10" t="str">
        <f>VLOOKUP(D110,RatesProd!$B$2:$F$302,3,)</f>
        <v xml:space="preserve"> nonclustered </v>
      </c>
      <c r="L110" s="4" t="str">
        <f t="shared" si="12"/>
        <v>OK</v>
      </c>
      <c r="M110" s="4">
        <v>2</v>
      </c>
      <c r="N110" s="10">
        <f>VLOOKUP(D110,RatesProd!$B$2:$F$302,4,)</f>
        <v>1</v>
      </c>
      <c r="O110" s="4" t="str">
        <f t="shared" si="13"/>
        <v>NOTOK</v>
      </c>
      <c r="P110" s="4" t="s">
        <v>244</v>
      </c>
      <c r="Q110" s="10" t="str">
        <f>VLOOKUP(D110,RatesProd!$B$2:$F$302,5,)</f>
        <v>Book asc</v>
      </c>
      <c r="R110" s="4" t="str">
        <f t="shared" si="14"/>
        <v>NOTOK</v>
      </c>
      <c r="S110" s="10" t="str">
        <f t="shared" si="15"/>
        <v>FALSE</v>
      </c>
      <c r="T110" s="10" t="str">
        <f t="shared" si="16"/>
        <v>FALSE</v>
      </c>
      <c r="U110" s="10" t="str">
        <f t="shared" si="17"/>
        <v>No</v>
      </c>
    </row>
    <row r="111" spans="1:21">
      <c r="A111" s="4" t="s">
        <v>222</v>
      </c>
      <c r="B111" s="10" t="str">
        <f>IF(ISERROR(MATCH(A111, RatesProd!$A$2:$A$297,0)),"",A111)</f>
        <v>srf_main.EODTrade</v>
      </c>
      <c r="C111" s="4" t="str">
        <f t="shared" si="9"/>
        <v>OK</v>
      </c>
      <c r="D111" s="4" t="s">
        <v>245</v>
      </c>
      <c r="E111" s="10" t="str">
        <f>VLOOKUP(D111,RatesProd!$B$2:$F$302,1,)</f>
        <v>EODTradeCOBDateIndex</v>
      </c>
      <c r="F111" s="4" t="str">
        <f t="shared" si="10"/>
        <v>OK</v>
      </c>
      <c r="G111" s="4" t="s">
        <v>8</v>
      </c>
      <c r="H111" s="10" t="str">
        <f>VLOOKUP(D111,RatesProd!$B$2:$F$302,2,)</f>
        <v>unique</v>
      </c>
      <c r="I111" s="4" t="str">
        <f t="shared" si="11"/>
        <v>OK</v>
      </c>
      <c r="J111" s="4" t="s">
        <v>9</v>
      </c>
      <c r="K111" s="10" t="str">
        <f>VLOOKUP(D111,RatesProd!$B$2:$F$302,3,)</f>
        <v xml:space="preserve"> clustered </v>
      </c>
      <c r="L111" s="4" t="str">
        <f t="shared" si="12"/>
        <v>OK</v>
      </c>
      <c r="M111" s="4">
        <v>2</v>
      </c>
      <c r="N111" s="10">
        <f>VLOOKUP(D111,RatesProd!$B$2:$F$302,4,)</f>
        <v>2</v>
      </c>
      <c r="O111" s="4" t="str">
        <f t="shared" si="13"/>
        <v>OK</v>
      </c>
      <c r="P111" s="4" t="s">
        <v>246</v>
      </c>
      <c r="Q111" s="10" t="str">
        <f>VLOOKUP(D111,RatesProd!$B$2:$F$302,5,)</f>
        <v>EODTradeId asc,COBDate asc</v>
      </c>
      <c r="R111" s="4" t="str">
        <f t="shared" si="14"/>
        <v>OK</v>
      </c>
      <c r="S111" s="10" t="str">
        <f t="shared" si="15"/>
        <v>TRUE</v>
      </c>
      <c r="T111" s="10" t="str">
        <f t="shared" si="16"/>
        <v>TRUE</v>
      </c>
      <c r="U111" s="10" t="str">
        <f t="shared" si="17"/>
        <v>Yes</v>
      </c>
    </row>
    <row r="112" spans="1:21">
      <c r="A112" s="4" t="s">
        <v>247</v>
      </c>
      <c r="B112" s="10" t="str">
        <f>IF(ISERROR(MATCH(A112, RatesProd!$A$2:$A$297,0)),"",A112)</f>
        <v>srf_main.EODTrade_OFC</v>
      </c>
      <c r="C112" s="4" t="str">
        <f t="shared" si="9"/>
        <v>OK</v>
      </c>
      <c r="D112" s="4" t="s">
        <v>248</v>
      </c>
      <c r="E112" s="10" t="str">
        <f>VLOOKUP(D112,RatesProd!$B$2:$F$302,1,)</f>
        <v>EODTradeUSIUniqueKey_OFC</v>
      </c>
      <c r="F112" s="4" t="str">
        <f t="shared" si="10"/>
        <v>OK</v>
      </c>
      <c r="G112" s="4" t="s">
        <v>8</v>
      </c>
      <c r="H112" s="10" t="str">
        <f>VLOOKUP(D112,RatesProd!$B$2:$F$302,2,)</f>
        <v>unique</v>
      </c>
      <c r="I112" s="4" t="str">
        <f t="shared" si="11"/>
        <v>OK</v>
      </c>
      <c r="J112" s="4" t="s">
        <v>14</v>
      </c>
      <c r="K112" s="10" t="str">
        <f>VLOOKUP(D112,RatesProd!$B$2:$F$302,3,)</f>
        <v xml:space="preserve"> nonclustered </v>
      </c>
      <c r="L112" s="4" t="str">
        <f t="shared" si="12"/>
        <v>OK</v>
      </c>
      <c r="M112" s="4">
        <v>7</v>
      </c>
      <c r="N112" s="10">
        <f>VLOOKUP(D112,RatesProd!$B$2:$F$302,4,)</f>
        <v>7</v>
      </c>
      <c r="O112" s="4" t="str">
        <f t="shared" si="13"/>
        <v>OK</v>
      </c>
      <c r="P112" s="4" t="s">
        <v>249</v>
      </c>
      <c r="Q112" s="10" t="str">
        <f>VLOOKUP(D112,RatesProd!$B$2:$F$302,5,)</f>
        <v>COBDate asc,MessageType asc,TradeFeedFileFragmentId asc,USI asc,TradeIdType asc,TradeVersion asc,SRFTradeVersion asc</v>
      </c>
      <c r="R112" s="4" t="str">
        <f t="shared" si="14"/>
        <v>OK</v>
      </c>
      <c r="S112" s="10" t="str">
        <f t="shared" si="15"/>
        <v>TRUE</v>
      </c>
      <c r="T112" s="10" t="str">
        <f t="shared" si="16"/>
        <v>TRUE</v>
      </c>
      <c r="U112" s="10" t="str">
        <f t="shared" si="17"/>
        <v>Yes</v>
      </c>
    </row>
    <row r="113" spans="1:21">
      <c r="A113" s="4" t="s">
        <v>247</v>
      </c>
      <c r="B113" s="10" t="str">
        <f>IF(ISERROR(MATCH(A113, RatesProd!$A$2:$A$297,0)),"",A113)</f>
        <v>srf_main.EODTrade_OFC</v>
      </c>
      <c r="C113" s="4" t="str">
        <f t="shared" si="9"/>
        <v>OK</v>
      </c>
      <c r="D113" s="4" t="s">
        <v>250</v>
      </c>
      <c r="E113" s="10" t="str">
        <f>VLOOKUP(D113,RatesProd!$B$2:$F$302,1,)</f>
        <v>EODTradeTradeIdUniqueKey_OFC</v>
      </c>
      <c r="F113" s="4" t="str">
        <f t="shared" si="10"/>
        <v>OK</v>
      </c>
      <c r="G113" s="4" t="s">
        <v>8</v>
      </c>
      <c r="H113" s="10" t="str">
        <f>VLOOKUP(D113,RatesProd!$B$2:$F$302,2,)</f>
        <v>unique</v>
      </c>
      <c r="I113" s="4" t="str">
        <f t="shared" si="11"/>
        <v>OK</v>
      </c>
      <c r="J113" s="4" t="s">
        <v>14</v>
      </c>
      <c r="K113" s="10" t="str">
        <f>VLOOKUP(D113,RatesProd!$B$2:$F$302,3,)</f>
        <v xml:space="preserve"> nonclustered </v>
      </c>
      <c r="L113" s="4" t="str">
        <f t="shared" si="12"/>
        <v>OK</v>
      </c>
      <c r="M113" s="4">
        <v>7</v>
      </c>
      <c r="N113" s="10">
        <f>VLOOKUP(D113,RatesProd!$B$2:$F$302,4,)</f>
        <v>7</v>
      </c>
      <c r="O113" s="4" t="str">
        <f t="shared" si="13"/>
        <v>OK</v>
      </c>
      <c r="P113" s="4" t="s">
        <v>251</v>
      </c>
      <c r="Q113" s="10" t="str">
        <f>VLOOKUP(D113,RatesProd!$B$2:$F$302,5,)</f>
        <v>COBDate asc,MessageType asc,TradeFeedFileFragmentId asc,TradeId asc,TradeIdType asc,TradeVersion asc,SRFTradeVersion asc</v>
      </c>
      <c r="R113" s="4" t="str">
        <f t="shared" si="14"/>
        <v>OK</v>
      </c>
      <c r="S113" s="10" t="str">
        <f t="shared" si="15"/>
        <v>TRUE</v>
      </c>
      <c r="T113" s="10" t="str">
        <f t="shared" si="16"/>
        <v>TRUE</v>
      </c>
      <c r="U113" s="10" t="str">
        <f t="shared" si="17"/>
        <v>Yes</v>
      </c>
    </row>
    <row r="114" spans="1:21">
      <c r="A114" s="4" t="s">
        <v>247</v>
      </c>
      <c r="B114" s="10" t="str">
        <f>IF(ISERROR(MATCH(A114, RatesProd!$A$2:$A$297,0)),"",A114)</f>
        <v>srf_main.EODTrade_OFC</v>
      </c>
      <c r="C114" s="4" t="str">
        <f t="shared" si="9"/>
        <v>OK</v>
      </c>
      <c r="D114" s="4" t="s">
        <v>252</v>
      </c>
      <c r="E114" s="10" t="str">
        <f>VLOOKUP(D114,RatesProd!$B$2:$F$302,1,)</f>
        <v>EODTradePrimaryKey_OFC</v>
      </c>
      <c r="F114" s="4" t="str">
        <f t="shared" si="10"/>
        <v>OK</v>
      </c>
      <c r="G114" s="4" t="s">
        <v>8</v>
      </c>
      <c r="H114" s="10" t="str">
        <f>VLOOKUP(D114,RatesProd!$B$2:$F$302,2,)</f>
        <v>unique</v>
      </c>
      <c r="I114" s="4" t="str">
        <f t="shared" si="11"/>
        <v>OK</v>
      </c>
      <c r="J114" s="4" t="s">
        <v>14</v>
      </c>
      <c r="K114" s="10" t="str">
        <f>VLOOKUP(D114,RatesProd!$B$2:$F$302,3,)</f>
        <v xml:space="preserve"> nonclustered </v>
      </c>
      <c r="L114" s="4" t="str">
        <f t="shared" si="12"/>
        <v>OK</v>
      </c>
      <c r="M114" s="4">
        <v>1</v>
      </c>
      <c r="N114" s="10">
        <f>VLOOKUP(D114,RatesProd!$B$2:$F$302,4,)</f>
        <v>1</v>
      </c>
      <c r="O114" s="4" t="str">
        <f t="shared" si="13"/>
        <v>OK</v>
      </c>
      <c r="P114" s="4" t="s">
        <v>226</v>
      </c>
      <c r="Q114" s="10" t="str">
        <f>VLOOKUP(D114,RatesProd!$B$2:$F$302,5,)</f>
        <v>EODTradeId asc</v>
      </c>
      <c r="R114" s="4" t="str">
        <f t="shared" si="14"/>
        <v>OK</v>
      </c>
      <c r="S114" s="10" t="str">
        <f t="shared" si="15"/>
        <v>TRUE</v>
      </c>
      <c r="T114" s="10" t="str">
        <f t="shared" si="16"/>
        <v>TRUE</v>
      </c>
      <c r="U114" s="10" t="str">
        <f t="shared" si="17"/>
        <v>Yes</v>
      </c>
    </row>
    <row r="115" spans="1:21">
      <c r="A115" s="4" t="s">
        <v>253</v>
      </c>
      <c r="B115" s="10" t="str">
        <f>IF(ISERROR(MATCH(A115, RatesProd!$A$2:$A$297,0)),"",A115)</f>
        <v>srf_main.EODTradeJurisdiction</v>
      </c>
      <c r="C115" s="4" t="str">
        <f t="shared" si="9"/>
        <v>OK</v>
      </c>
      <c r="D115" s="4" t="s">
        <v>254</v>
      </c>
      <c r="E115" s="10" t="str">
        <f>VLOOKUP(D115,RatesProd!$B$2:$F$302,1,)</f>
        <v>PK_EODTradeJurisdiction</v>
      </c>
      <c r="F115" s="4" t="str">
        <f t="shared" si="10"/>
        <v>OK</v>
      </c>
      <c r="G115" s="4" t="s">
        <v>8</v>
      </c>
      <c r="H115" s="10" t="str">
        <f>VLOOKUP(D115,RatesProd!$B$2:$F$302,2,)</f>
        <v>unique</v>
      </c>
      <c r="I115" s="4" t="str">
        <f t="shared" si="11"/>
        <v>OK</v>
      </c>
      <c r="J115" s="4" t="s">
        <v>14</v>
      </c>
      <c r="K115" s="10" t="str">
        <f>VLOOKUP(D115,RatesProd!$B$2:$F$302,3,)</f>
        <v xml:space="preserve"> nonclustered </v>
      </c>
      <c r="L115" s="4" t="str">
        <f t="shared" si="12"/>
        <v>OK</v>
      </c>
      <c r="M115" s="4">
        <v>1</v>
      </c>
      <c r="N115" s="10">
        <f>VLOOKUP(D115,RatesProd!$B$2:$F$302,4,)</f>
        <v>1</v>
      </c>
      <c r="O115" s="4" t="str">
        <f t="shared" si="13"/>
        <v>OK</v>
      </c>
      <c r="P115" s="4" t="s">
        <v>255</v>
      </c>
      <c r="Q115" s="10" t="str">
        <f>VLOOKUP(D115,RatesProd!$B$2:$F$302,5,)</f>
        <v>EODTradeJurisdictionId asc</v>
      </c>
      <c r="R115" s="4" t="str">
        <f t="shared" si="14"/>
        <v>OK</v>
      </c>
      <c r="S115" s="10" t="str">
        <f t="shared" si="15"/>
        <v>TRUE</v>
      </c>
      <c r="T115" s="10" t="str">
        <f t="shared" si="16"/>
        <v>TRUE</v>
      </c>
      <c r="U115" s="10" t="str">
        <f t="shared" si="17"/>
        <v>Yes</v>
      </c>
    </row>
    <row r="116" spans="1:21">
      <c r="A116" s="4" t="s">
        <v>253</v>
      </c>
      <c r="B116" s="10" t="str">
        <f>IF(ISERROR(MATCH(A116, RatesProd!$A$2:$A$297,0)),"",A116)</f>
        <v>srf_main.EODTradeJurisdiction</v>
      </c>
      <c r="C116" s="4" t="str">
        <f t="shared" si="9"/>
        <v>OK</v>
      </c>
      <c r="D116" s="4" t="s">
        <v>256</v>
      </c>
      <c r="E116" s="10" t="str">
        <f>VLOOKUP(D116,RatesProd!$B$2:$F$302,1,)</f>
        <v>idx2_EODTradeJurisdiction</v>
      </c>
      <c r="F116" s="4" t="str">
        <f t="shared" si="10"/>
        <v>OK</v>
      </c>
      <c r="G116" s="4" t="s">
        <v>8</v>
      </c>
      <c r="H116" s="10" t="str">
        <f>VLOOKUP(D116,RatesProd!$B$2:$F$302,2,)</f>
        <v>unique</v>
      </c>
      <c r="I116" s="4" t="str">
        <f t="shared" si="11"/>
        <v>OK</v>
      </c>
      <c r="J116" s="4" t="s">
        <v>14</v>
      </c>
      <c r="K116" s="10" t="str">
        <f>VLOOKUP(D116,RatesProd!$B$2:$F$302,3,)</f>
        <v xml:space="preserve"> nonclustered </v>
      </c>
      <c r="L116" s="4" t="str">
        <f t="shared" si="12"/>
        <v>OK</v>
      </c>
      <c r="M116" s="4">
        <v>3</v>
      </c>
      <c r="N116" s="10">
        <f>VLOOKUP(D116,RatesProd!$B$2:$F$302,4,)</f>
        <v>3</v>
      </c>
      <c r="O116" s="4" t="str">
        <f t="shared" si="13"/>
        <v>OK</v>
      </c>
      <c r="P116" s="4" t="s">
        <v>257</v>
      </c>
      <c r="Q116" s="10" t="str">
        <f>VLOOKUP(D116,RatesProd!$B$2:$F$302,5,)</f>
        <v>EODTradeStageId asc,Jurisdiction asc,MessageTypeId asc</v>
      </c>
      <c r="R116" s="4" t="str">
        <f t="shared" si="14"/>
        <v>OK</v>
      </c>
      <c r="S116" s="10" t="str">
        <f t="shared" si="15"/>
        <v>TRUE</v>
      </c>
      <c r="T116" s="10" t="str">
        <f t="shared" si="16"/>
        <v>TRUE</v>
      </c>
      <c r="U116" s="10" t="str">
        <f t="shared" si="17"/>
        <v>Yes</v>
      </c>
    </row>
    <row r="117" spans="1:21">
      <c r="A117" s="4" t="s">
        <v>253</v>
      </c>
      <c r="B117" s="10" t="str">
        <f>IF(ISERROR(MATCH(A117, RatesProd!$A$2:$A$297,0)),"",A117)</f>
        <v>srf_main.EODTradeJurisdiction</v>
      </c>
      <c r="C117" s="4" t="str">
        <f t="shared" si="9"/>
        <v>OK</v>
      </c>
      <c r="D117" s="4" t="s">
        <v>258</v>
      </c>
      <c r="E117" s="10" t="str">
        <f>VLOOKUP(D117,RatesProd!$B$2:$F$302,1,)</f>
        <v>idx3_EODTradeJurisdiction</v>
      </c>
      <c r="F117" s="4" t="str">
        <f t="shared" si="10"/>
        <v>OK</v>
      </c>
      <c r="G117" s="4" t="s">
        <v>13</v>
      </c>
      <c r="H117" s="10" t="str">
        <f>VLOOKUP(D117,RatesProd!$B$2:$F$302,2,)</f>
        <v>nonunique</v>
      </c>
      <c r="I117" s="4" t="str">
        <f t="shared" si="11"/>
        <v>OK</v>
      </c>
      <c r="J117" s="4" t="s">
        <v>14</v>
      </c>
      <c r="K117" s="10" t="str">
        <f>VLOOKUP(D117,RatesProd!$B$2:$F$302,3,)</f>
        <v xml:space="preserve"> nonclustered </v>
      </c>
      <c r="L117" s="4" t="str">
        <f t="shared" si="12"/>
        <v>OK</v>
      </c>
      <c r="M117" s="4">
        <v>2</v>
      </c>
      <c r="N117" s="10">
        <f>VLOOKUP(D117,RatesProd!$B$2:$F$302,4,)</f>
        <v>2</v>
      </c>
      <c r="O117" s="4" t="str">
        <f t="shared" si="13"/>
        <v>OK</v>
      </c>
      <c r="P117" s="4" t="s">
        <v>259</v>
      </c>
      <c r="Q117" s="10" t="str">
        <f>VLOOKUP(D117,RatesProd!$B$2:$F$302,5,)</f>
        <v>EODTradeStageId asc,Jurisdiction asc INCLUDE (MessageTypeId,IsReportable,IsMaskingRequired)</v>
      </c>
      <c r="R117" s="4" t="str">
        <f t="shared" si="14"/>
        <v>OK</v>
      </c>
      <c r="S117" s="10" t="str">
        <f t="shared" si="15"/>
        <v>TRUE</v>
      </c>
      <c r="T117" s="10" t="str">
        <f t="shared" si="16"/>
        <v>TRUE</v>
      </c>
      <c r="U117" s="10" t="str">
        <f t="shared" si="17"/>
        <v>Yes</v>
      </c>
    </row>
    <row r="118" spans="1:21">
      <c r="A118" s="4" t="s">
        <v>253</v>
      </c>
      <c r="B118" s="10" t="str">
        <f>IF(ISERROR(MATCH(A118, RatesProd!$A$2:$A$297,0)),"",A118)</f>
        <v>srf_main.EODTradeJurisdiction</v>
      </c>
      <c r="C118" s="4" t="str">
        <f t="shared" si="9"/>
        <v>OK</v>
      </c>
      <c r="D118" s="4" t="s">
        <v>260</v>
      </c>
      <c r="E118" s="10" t="str">
        <f>VLOOKUP(D118,RatesProd!$B$2:$F$302,1,)</f>
        <v>idx1_EODTradeJurisdiction</v>
      </c>
      <c r="F118" s="4" t="str">
        <f t="shared" si="10"/>
        <v>OK</v>
      </c>
      <c r="G118" s="4" t="s">
        <v>8</v>
      </c>
      <c r="H118" s="10" t="str">
        <f>VLOOKUP(D118,RatesProd!$B$2:$F$302,2,)</f>
        <v>unique</v>
      </c>
      <c r="I118" s="4" t="str">
        <f t="shared" si="11"/>
        <v>OK</v>
      </c>
      <c r="J118" s="4" t="s">
        <v>9</v>
      </c>
      <c r="K118" s="10" t="str">
        <f>VLOOKUP(D118,RatesProd!$B$2:$F$302,3,)</f>
        <v xml:space="preserve"> clustered </v>
      </c>
      <c r="L118" s="4" t="str">
        <f t="shared" si="12"/>
        <v>OK</v>
      </c>
      <c r="M118" s="4">
        <v>2</v>
      </c>
      <c r="N118" s="10">
        <f>VLOOKUP(D118,RatesProd!$B$2:$F$302,4,)</f>
        <v>2</v>
      </c>
      <c r="O118" s="4" t="str">
        <f t="shared" si="13"/>
        <v>OK</v>
      </c>
      <c r="P118" s="4" t="s">
        <v>261</v>
      </c>
      <c r="Q118" s="10" t="str">
        <f>VLOOKUP(D118,RatesProd!$B$2:$F$302,5,)</f>
        <v>EODTradeJurisdictionId asc,EODTradeStageId asc</v>
      </c>
      <c r="R118" s="4" t="str">
        <f t="shared" si="14"/>
        <v>OK</v>
      </c>
      <c r="S118" s="10" t="str">
        <f t="shared" si="15"/>
        <v>TRUE</v>
      </c>
      <c r="T118" s="10" t="str">
        <f t="shared" si="16"/>
        <v>TRUE</v>
      </c>
      <c r="U118" s="10" t="str">
        <f t="shared" si="17"/>
        <v>Yes</v>
      </c>
    </row>
    <row r="119" spans="1:21">
      <c r="A119" s="4" t="s">
        <v>262</v>
      </c>
      <c r="B119" s="10" t="str">
        <f>IF(ISERROR(MATCH(A119, RatesProd!$A$2:$A$297,0)),"",A119)</f>
        <v>srf_main.EODTradeStage</v>
      </c>
      <c r="C119" s="4" t="str">
        <f t="shared" si="9"/>
        <v>OK</v>
      </c>
      <c r="D119" s="4" t="s">
        <v>263</v>
      </c>
      <c r="E119" s="10" t="str">
        <f>VLOOKUP(D119,RatesProd!$B$2:$F$302,1,)</f>
        <v>idx2_EODTradeStage</v>
      </c>
      <c r="F119" s="4" t="str">
        <f t="shared" si="10"/>
        <v>OK</v>
      </c>
      <c r="G119" s="4" t="s">
        <v>13</v>
      </c>
      <c r="H119" s="10" t="str">
        <f>VLOOKUP(D119,RatesProd!$B$2:$F$302,2,)</f>
        <v>nonunique</v>
      </c>
      <c r="I119" s="4" t="str">
        <f t="shared" si="11"/>
        <v>OK</v>
      </c>
      <c r="J119" s="4" t="s">
        <v>14</v>
      </c>
      <c r="K119" s="10" t="str">
        <f>VLOOKUP(D119,RatesProd!$B$2:$F$302,3,)</f>
        <v xml:space="preserve"> nonclustered </v>
      </c>
      <c r="L119" s="4" t="str">
        <f t="shared" si="12"/>
        <v>OK</v>
      </c>
      <c r="M119" s="4">
        <v>3</v>
      </c>
      <c r="N119" s="10">
        <f>VLOOKUP(D119,RatesProd!$B$2:$F$302,4,)</f>
        <v>3</v>
      </c>
      <c r="O119" s="4" t="str">
        <f t="shared" si="13"/>
        <v>OK</v>
      </c>
      <c r="P119" s="4" t="s">
        <v>264</v>
      </c>
      <c r="Q119" s="10" t="str">
        <f>VLOOKUP(D119,RatesProd!$B$2:$F$302,5,)</f>
        <v>feedFileFragmentId asc,cobDate asc,DealGroupId asc INCLUDE (tradeId,tradeVersion,productType,subProductType,irSwapPayOrReceive)</v>
      </c>
      <c r="R119" s="4" t="str">
        <f t="shared" si="14"/>
        <v>OK</v>
      </c>
      <c r="S119" s="10" t="str">
        <f t="shared" si="15"/>
        <v>TRUE</v>
      </c>
      <c r="T119" s="10" t="str">
        <f t="shared" si="16"/>
        <v>TRUE</v>
      </c>
      <c r="U119" s="10" t="str">
        <f t="shared" si="17"/>
        <v>Yes</v>
      </c>
    </row>
    <row r="120" spans="1:21">
      <c r="A120" s="4" t="s">
        <v>262</v>
      </c>
      <c r="B120" s="10" t="str">
        <f>IF(ISERROR(MATCH(A120, RatesProd!$A$2:$A$297,0)),"",A120)</f>
        <v>srf_main.EODTradeStage</v>
      </c>
      <c r="C120" s="4" t="str">
        <f t="shared" si="9"/>
        <v>OK</v>
      </c>
      <c r="D120" s="4" t="s">
        <v>265</v>
      </c>
      <c r="E120" s="10" t="str">
        <f>VLOOKUP(D120,RatesProd!$B$2:$F$302,1,)</f>
        <v>idx6_EODTradeStage</v>
      </c>
      <c r="F120" s="4" t="str">
        <f t="shared" si="10"/>
        <v>OK</v>
      </c>
      <c r="G120" s="4" t="s">
        <v>8</v>
      </c>
      <c r="H120" s="10" t="str">
        <f>VLOOKUP(D120,RatesProd!$B$2:$F$302,2,)</f>
        <v>unique</v>
      </c>
      <c r="I120" s="4" t="str">
        <f t="shared" si="11"/>
        <v>OK</v>
      </c>
      <c r="J120" s="4" t="s">
        <v>14</v>
      </c>
      <c r="K120" s="10" t="str">
        <f>VLOOKUP(D120,RatesProd!$B$2:$F$302,3,)</f>
        <v xml:space="preserve"> nonclustered </v>
      </c>
      <c r="L120" s="4" t="str">
        <f t="shared" si="12"/>
        <v>OK</v>
      </c>
      <c r="M120" s="4">
        <v>6</v>
      </c>
      <c r="N120" s="10">
        <f>VLOOKUP(D120,RatesProd!$B$2:$F$302,4,)</f>
        <v>3</v>
      </c>
      <c r="O120" s="4" t="str">
        <f t="shared" si="13"/>
        <v>NOTOK</v>
      </c>
      <c r="P120" s="4" t="s">
        <v>266</v>
      </c>
      <c r="Q120" s="10" t="str">
        <f>VLOOKUP(D120,RatesProd!$B$2:$F$302,5,)</f>
        <v>cobDate asc,feedFileFragmentId asc,id asc</v>
      </c>
      <c r="R120" s="4" t="str">
        <f t="shared" si="14"/>
        <v>NOTOK</v>
      </c>
      <c r="S120" s="10" t="str">
        <f t="shared" si="15"/>
        <v>TRUE</v>
      </c>
      <c r="T120" s="10" t="str">
        <f t="shared" si="16"/>
        <v>FALSE</v>
      </c>
      <c r="U120" s="10" t="str">
        <f t="shared" si="17"/>
        <v>No</v>
      </c>
    </row>
    <row r="121" spans="1:21">
      <c r="A121" s="4" t="s">
        <v>262</v>
      </c>
      <c r="B121" s="10" t="str">
        <f>IF(ISERROR(MATCH(A121, RatesProd!$A$2:$A$297,0)),"",A121)</f>
        <v>srf_main.EODTradeStage</v>
      </c>
      <c r="C121" s="4" t="str">
        <f t="shared" si="9"/>
        <v>OK</v>
      </c>
      <c r="D121" s="4" t="s">
        <v>267</v>
      </c>
      <c r="E121" s="10" t="str">
        <f>VLOOKUP(D121,RatesProd!$B$2:$F$302,1,)</f>
        <v>idx1_EODTradeStage</v>
      </c>
      <c r="F121" s="4" t="str">
        <f t="shared" si="10"/>
        <v>OK</v>
      </c>
      <c r="G121" s="4" t="s">
        <v>13</v>
      </c>
      <c r="H121" s="10" t="str">
        <f>VLOOKUP(D121,RatesProd!$B$2:$F$302,2,)</f>
        <v>nonunique</v>
      </c>
      <c r="I121" s="4" t="str">
        <f t="shared" si="11"/>
        <v>OK</v>
      </c>
      <c r="J121" s="4" t="s">
        <v>14</v>
      </c>
      <c r="K121" s="10" t="str">
        <f>VLOOKUP(D121,RatesProd!$B$2:$F$302,3,)</f>
        <v xml:space="preserve"> nonclustered </v>
      </c>
      <c r="L121" s="4" t="str">
        <f t="shared" si="12"/>
        <v>OK</v>
      </c>
      <c r="M121" s="4">
        <v>3</v>
      </c>
      <c r="N121" s="10">
        <f>VLOOKUP(D121,RatesProd!$B$2:$F$302,4,)</f>
        <v>3</v>
      </c>
      <c r="O121" s="4" t="str">
        <f t="shared" si="13"/>
        <v>OK</v>
      </c>
      <c r="P121" s="4" t="s">
        <v>268</v>
      </c>
      <c r="Q121" s="10" t="str">
        <f>VLOOKUP(D121,RatesProd!$B$2:$F$302,5,)</f>
        <v>cobDate asc,FeedType asc,FeedIdVersion asc INCLUDE (usi,IsReportable,SRFReportDecision,tradeId)</v>
      </c>
      <c r="R121" s="4" t="str">
        <f t="shared" si="14"/>
        <v>OK</v>
      </c>
      <c r="S121" s="10" t="str">
        <f t="shared" si="15"/>
        <v>TRUE</v>
      </c>
      <c r="T121" s="10" t="str">
        <f t="shared" si="16"/>
        <v>TRUE</v>
      </c>
      <c r="U121" s="10" t="str">
        <f t="shared" si="17"/>
        <v>Yes</v>
      </c>
    </row>
    <row r="122" spans="1:21">
      <c r="A122" s="4" t="s">
        <v>262</v>
      </c>
      <c r="B122" s="10" t="str">
        <f>IF(ISERROR(MATCH(A122, RatesProd!$A$2:$A$297,0)),"",A122)</f>
        <v>srf_main.EODTradeStage</v>
      </c>
      <c r="C122" s="4" t="str">
        <f t="shared" si="9"/>
        <v>OK</v>
      </c>
      <c r="D122" s="4" t="s">
        <v>269</v>
      </c>
      <c r="E122" s="10" t="str">
        <f>VLOOKUP(D122,RatesProd!$B$2:$F$302,1,)</f>
        <v>EODTradeStage_PerfImp</v>
      </c>
      <c r="F122" s="4" t="str">
        <f t="shared" si="10"/>
        <v>OK</v>
      </c>
      <c r="G122" s="4" t="s">
        <v>13</v>
      </c>
      <c r="H122" s="10" t="str">
        <f>VLOOKUP(D122,RatesProd!$B$2:$F$302,2,)</f>
        <v>nonunique</v>
      </c>
      <c r="I122" s="4" t="str">
        <f t="shared" si="11"/>
        <v>OK</v>
      </c>
      <c r="J122" s="4" t="s">
        <v>14</v>
      </c>
      <c r="K122" s="10" t="str">
        <f>VLOOKUP(D122,RatesProd!$B$2:$F$302,3,)</f>
        <v xml:space="preserve"> nonclustered </v>
      </c>
      <c r="L122" s="4" t="str">
        <f t="shared" si="12"/>
        <v>OK</v>
      </c>
      <c r="M122" s="4">
        <v>6</v>
      </c>
      <c r="N122" s="10">
        <f>VLOOKUP(D122,RatesProd!$B$2:$F$302,4,)</f>
        <v>6</v>
      </c>
      <c r="O122" s="4" t="str">
        <f t="shared" si="13"/>
        <v>OK</v>
      </c>
      <c r="P122" s="5" t="s">
        <v>270</v>
      </c>
      <c r="Q122" s="10" t="str">
        <f>VLOOKUP(D122,RatesProd!$B$2:$F$302,5,)</f>
        <v>feedFileFragmentId asc,cobDate asc,publisherSystem asc,FeedId asc,FeedIdVersion asc,IsReportable asc INCLUDE (tradeId,tradeVersion,assetClass,usi,dataSubmitterUCI,party1UCI,party2UCI,tradeRepresentation,tradeIdType,productType,subProductType,contractSubType,eventName,party1DtccId,party2DtccId,upi,buyOrSell,independentAmount,irSwapFixedRate1,irSwapFixedRate2,irCapFloorFixedRate,irSwapPayOrReceive,irCapFloorPayOrReceive,irSwapFixedRateCount,irSwapfloatingRateIndexCount,isFIXEDLegPay,ReportingJurisdiction,ConfirmationReportingType,isOIS,submittedForUCI)</v>
      </c>
      <c r="R122" s="4" t="str">
        <f t="shared" si="14"/>
        <v>OK</v>
      </c>
      <c r="S122" s="10" t="str">
        <f t="shared" si="15"/>
        <v>TRUE</v>
      </c>
      <c r="T122" s="10" t="str">
        <f t="shared" si="16"/>
        <v>TRUE</v>
      </c>
      <c r="U122" s="10" t="str">
        <f t="shared" si="17"/>
        <v>Yes</v>
      </c>
    </row>
    <row r="123" spans="1:21">
      <c r="A123" s="4" t="s">
        <v>262</v>
      </c>
      <c r="B123" s="10" t="str">
        <f>IF(ISERROR(MATCH(A123, RatesProd!$A$2:$A$297,0)),"",A123)</f>
        <v>srf_main.EODTradeStage</v>
      </c>
      <c r="C123" s="4" t="str">
        <f t="shared" si="9"/>
        <v>OK</v>
      </c>
      <c r="D123" s="4" t="s">
        <v>271</v>
      </c>
      <c r="E123" s="10" t="e">
        <f>VLOOKUP(D123,RatesProd!$B$2:$F$302,1,)</f>
        <v>#N/A</v>
      </c>
      <c r="F123" s="4" t="e">
        <f t="shared" si="10"/>
        <v>#N/A</v>
      </c>
      <c r="G123" s="4" t="s">
        <v>13</v>
      </c>
      <c r="H123" s="10" t="e">
        <f>VLOOKUP(D123,RatesProd!$B$2:$F$302,2,)</f>
        <v>#N/A</v>
      </c>
      <c r="I123" s="4" t="e">
        <f t="shared" si="11"/>
        <v>#N/A</v>
      </c>
      <c r="J123" s="4" t="s">
        <v>14</v>
      </c>
      <c r="K123" s="10" t="e">
        <f>VLOOKUP(D123,RatesProd!$B$2:$F$302,3,)</f>
        <v>#N/A</v>
      </c>
      <c r="L123" s="4" t="e">
        <f t="shared" si="12"/>
        <v>#N/A</v>
      </c>
      <c r="M123" s="4">
        <v>1</v>
      </c>
      <c r="N123" s="10" t="e">
        <f>VLOOKUP(D123,RatesProd!$B$2:$F$302,4,)</f>
        <v>#N/A</v>
      </c>
      <c r="O123" s="4" t="e">
        <f t="shared" si="13"/>
        <v>#N/A</v>
      </c>
      <c r="P123" s="4" t="s">
        <v>272</v>
      </c>
      <c r="Q123" s="10" t="e">
        <f>VLOOKUP(D123,RatesProd!$B$2:$F$302,5,)</f>
        <v>#N/A</v>
      </c>
      <c r="R123" s="4" t="e">
        <f t="shared" si="14"/>
        <v>#N/A</v>
      </c>
      <c r="S123" s="10" t="e">
        <f t="shared" si="15"/>
        <v>#N/A</v>
      </c>
      <c r="T123" s="10" t="e">
        <f t="shared" si="16"/>
        <v>#N/A</v>
      </c>
      <c r="U123" s="10" t="e">
        <f t="shared" si="17"/>
        <v>#N/A</v>
      </c>
    </row>
    <row r="124" spans="1:21">
      <c r="A124" s="4" t="s">
        <v>262</v>
      </c>
      <c r="B124" s="10" t="str">
        <f>IF(ISERROR(MATCH(A124, RatesProd!$A$2:$A$297,0)),"",A124)</f>
        <v>srf_main.EODTradeStage</v>
      </c>
      <c r="C124" s="4" t="str">
        <f t="shared" si="9"/>
        <v>OK</v>
      </c>
      <c r="D124" s="4" t="s">
        <v>273</v>
      </c>
      <c r="E124" s="10" t="str">
        <f>VLOOKUP(D124,RatesProd!$B$2:$F$302,1,)</f>
        <v>EODTradeStage_id</v>
      </c>
      <c r="F124" s="4" t="str">
        <f t="shared" si="10"/>
        <v>OK</v>
      </c>
      <c r="G124" s="4" t="s">
        <v>8</v>
      </c>
      <c r="H124" s="10" t="str">
        <f>VLOOKUP(D124,RatesProd!$B$2:$F$302,2,)</f>
        <v>unique</v>
      </c>
      <c r="I124" s="4" t="str">
        <f t="shared" si="11"/>
        <v>OK</v>
      </c>
      <c r="J124" s="4" t="s">
        <v>14</v>
      </c>
      <c r="K124" s="10" t="str">
        <f>VLOOKUP(D124,RatesProd!$B$2:$F$302,3,)</f>
        <v xml:space="preserve"> nonclustered </v>
      </c>
      <c r="L124" s="4" t="str">
        <f t="shared" si="12"/>
        <v>OK</v>
      </c>
      <c r="M124" s="4">
        <v>1</v>
      </c>
      <c r="N124" s="10">
        <f>VLOOKUP(D124,RatesProd!$B$2:$F$302,4,)</f>
        <v>1</v>
      </c>
      <c r="O124" s="4" t="str">
        <f t="shared" si="13"/>
        <v>OK</v>
      </c>
      <c r="P124" s="4" t="s">
        <v>164</v>
      </c>
      <c r="Q124" s="10" t="str">
        <f>VLOOKUP(D124,RatesProd!$B$2:$F$302,5,)</f>
        <v>id asc</v>
      </c>
      <c r="R124" s="4" t="str">
        <f t="shared" si="14"/>
        <v>OK</v>
      </c>
      <c r="S124" s="10" t="str">
        <f t="shared" si="15"/>
        <v>TRUE</v>
      </c>
      <c r="T124" s="10" t="str">
        <f t="shared" si="16"/>
        <v>TRUE</v>
      </c>
      <c r="U124" s="10" t="str">
        <f t="shared" si="17"/>
        <v>Yes</v>
      </c>
    </row>
    <row r="125" spans="1:21">
      <c r="A125" s="4" t="s">
        <v>262</v>
      </c>
      <c r="B125" s="10" t="str">
        <f>IF(ISERROR(MATCH(A125, RatesProd!$A$2:$A$297,0)),"",A125)</f>
        <v>srf_main.EODTradeStage</v>
      </c>
      <c r="C125" s="4" t="str">
        <f t="shared" si="9"/>
        <v>OK</v>
      </c>
      <c r="D125" s="4" t="s">
        <v>274</v>
      </c>
      <c r="E125" s="10" t="str">
        <f>VLOOKUP(D125,RatesProd!$B$2:$F$302,1,)</f>
        <v>idx7_EODTradeStage</v>
      </c>
      <c r="F125" s="4" t="str">
        <f t="shared" si="10"/>
        <v>OK</v>
      </c>
      <c r="G125" s="4" t="s">
        <v>8</v>
      </c>
      <c r="H125" s="10" t="str">
        <f>VLOOKUP(D125,RatesProd!$B$2:$F$302,2,)</f>
        <v>unique</v>
      </c>
      <c r="I125" s="4" t="str">
        <f t="shared" si="11"/>
        <v>OK</v>
      </c>
      <c r="J125" s="4" t="s">
        <v>14</v>
      </c>
      <c r="K125" s="10" t="str">
        <f>VLOOKUP(D125,RatesProd!$B$2:$F$302,3,)</f>
        <v xml:space="preserve"> nonclustered </v>
      </c>
      <c r="L125" s="4" t="str">
        <f t="shared" si="12"/>
        <v>OK</v>
      </c>
      <c r="M125" s="4">
        <v>3</v>
      </c>
      <c r="N125" s="10">
        <f>VLOOKUP(D125,RatesProd!$B$2:$F$302,4,)</f>
        <v>3</v>
      </c>
      <c r="O125" s="4" t="str">
        <f t="shared" si="13"/>
        <v>OK</v>
      </c>
      <c r="P125" s="4" t="s">
        <v>275</v>
      </c>
      <c r="Q125" s="10" t="str">
        <f>VLOOKUP(D125,RatesProd!$B$2:$F$302,5,)</f>
        <v>MasterAgreementId asc,cobDate asc,id asc</v>
      </c>
      <c r="R125" s="4" t="str">
        <f t="shared" si="14"/>
        <v>OK</v>
      </c>
      <c r="S125" s="10" t="str">
        <f t="shared" si="15"/>
        <v>TRUE</v>
      </c>
      <c r="T125" s="10" t="str">
        <f t="shared" si="16"/>
        <v>TRUE</v>
      </c>
      <c r="U125" s="10" t="str">
        <f t="shared" si="17"/>
        <v>Yes</v>
      </c>
    </row>
    <row r="126" spans="1:21">
      <c r="A126" s="4" t="s">
        <v>262</v>
      </c>
      <c r="B126" s="10" t="str">
        <f>IF(ISERROR(MATCH(A126, RatesProd!$A$2:$A$297,0)),"",A126)</f>
        <v>srf_main.EODTradeStage</v>
      </c>
      <c r="C126" s="4" t="str">
        <f t="shared" si="9"/>
        <v>OK</v>
      </c>
      <c r="D126" s="4" t="s">
        <v>276</v>
      </c>
      <c r="E126" s="10" t="str">
        <f>VLOOKUP(D126,RatesProd!$B$2:$F$302,1,)</f>
        <v>idx5_EODTradeStage</v>
      </c>
      <c r="F126" s="4" t="str">
        <f t="shared" si="10"/>
        <v>OK</v>
      </c>
      <c r="G126" s="4" t="s">
        <v>13</v>
      </c>
      <c r="H126" s="10" t="str">
        <f>VLOOKUP(D126,RatesProd!$B$2:$F$302,2,)</f>
        <v>nonunique</v>
      </c>
      <c r="I126" s="4" t="str">
        <f t="shared" si="11"/>
        <v>OK</v>
      </c>
      <c r="J126" s="4" t="s">
        <v>14</v>
      </c>
      <c r="K126" s="10" t="str">
        <f>VLOOKUP(D126,RatesProd!$B$2:$F$302,3,)</f>
        <v xml:space="preserve"> nonclustered </v>
      </c>
      <c r="L126" s="4" t="str">
        <f t="shared" si="12"/>
        <v>OK</v>
      </c>
      <c r="M126" s="4">
        <v>1</v>
      </c>
      <c r="N126" s="10">
        <f>VLOOKUP(D126,RatesProd!$B$2:$F$302,4,)</f>
        <v>1</v>
      </c>
      <c r="O126" s="4" t="str">
        <f t="shared" si="13"/>
        <v>OK</v>
      </c>
      <c r="P126" s="4" t="s">
        <v>277</v>
      </c>
      <c r="Q126" s="10" t="str">
        <f>VLOOKUP(D126,RatesProd!$B$2:$F$302,5,)</f>
        <v>cobDate asc</v>
      </c>
      <c r="R126" s="4" t="str">
        <f t="shared" si="14"/>
        <v>OK</v>
      </c>
      <c r="S126" s="10" t="str">
        <f t="shared" si="15"/>
        <v>TRUE</v>
      </c>
      <c r="T126" s="10" t="str">
        <f t="shared" si="16"/>
        <v>TRUE</v>
      </c>
      <c r="U126" s="10" t="str">
        <f t="shared" si="17"/>
        <v>Yes</v>
      </c>
    </row>
    <row r="127" spans="1:21">
      <c r="A127" s="4" t="s">
        <v>262</v>
      </c>
      <c r="B127" s="10" t="str">
        <f>IF(ISERROR(MATCH(A127, RatesProd!$A$2:$A$297,0)),"",A127)</f>
        <v>srf_main.EODTradeStage</v>
      </c>
      <c r="C127" s="4" t="str">
        <f t="shared" si="9"/>
        <v>OK</v>
      </c>
      <c r="D127" s="4" t="s">
        <v>278</v>
      </c>
      <c r="E127" s="10" t="str">
        <f>VLOOKUP(D127,RatesProd!$B$2:$F$302,1,)</f>
        <v>PK_EODTradeStage</v>
      </c>
      <c r="F127" s="4" t="str">
        <f t="shared" si="10"/>
        <v>OK</v>
      </c>
      <c r="G127" s="4" t="s">
        <v>8</v>
      </c>
      <c r="H127" s="10" t="str">
        <f>VLOOKUP(D127,RatesProd!$B$2:$F$302,2,)</f>
        <v>unique</v>
      </c>
      <c r="I127" s="4" t="str">
        <f t="shared" si="11"/>
        <v>OK</v>
      </c>
      <c r="J127" s="4" t="s">
        <v>9</v>
      </c>
      <c r="K127" s="10" t="str">
        <f>VLOOKUP(D127,RatesProd!$B$2:$F$302,3,)</f>
        <v xml:space="preserve"> clustered </v>
      </c>
      <c r="L127" s="4" t="str">
        <f t="shared" si="12"/>
        <v>OK</v>
      </c>
      <c r="M127" s="4">
        <v>1</v>
      </c>
      <c r="N127" s="10">
        <f>VLOOKUP(D127,RatesProd!$B$2:$F$302,4,)</f>
        <v>1</v>
      </c>
      <c r="O127" s="4" t="str">
        <f t="shared" si="13"/>
        <v>OK</v>
      </c>
      <c r="P127" s="4" t="s">
        <v>164</v>
      </c>
      <c r="Q127" s="10" t="str">
        <f>VLOOKUP(D127,RatesProd!$B$2:$F$302,5,)</f>
        <v>id asc</v>
      </c>
      <c r="R127" s="4" t="str">
        <f t="shared" si="14"/>
        <v>OK</v>
      </c>
      <c r="S127" s="10" t="str">
        <f t="shared" si="15"/>
        <v>TRUE</v>
      </c>
      <c r="T127" s="10" t="str">
        <f t="shared" si="16"/>
        <v>TRUE</v>
      </c>
      <c r="U127" s="10" t="str">
        <f t="shared" si="17"/>
        <v>Yes</v>
      </c>
    </row>
    <row r="128" spans="1:21">
      <c r="A128" s="4" t="s">
        <v>279</v>
      </c>
      <c r="B128" s="10" t="str">
        <f>IF(ISERROR(MATCH(A128, RatesProd!$A$2:$A$297,0)),"",A128)</f>
        <v>srf_main.EODTradeStatus_OFC</v>
      </c>
      <c r="C128" s="4" t="str">
        <f t="shared" si="9"/>
        <v>OK</v>
      </c>
      <c r="D128" s="4" t="s">
        <v>280</v>
      </c>
      <c r="E128" s="10" t="str">
        <f>VLOOKUP(D128,RatesProd!$B$2:$F$302,1,)</f>
        <v>EODTradeStatusCOBDateUniqueKey_OFC</v>
      </c>
      <c r="F128" s="4" t="str">
        <f t="shared" si="10"/>
        <v>OK</v>
      </c>
      <c r="G128" s="4" t="s">
        <v>8</v>
      </c>
      <c r="H128" s="10" t="str">
        <f>VLOOKUP(D128,RatesProd!$B$2:$F$302,2,)</f>
        <v>unique</v>
      </c>
      <c r="I128" s="4" t="str">
        <f t="shared" si="11"/>
        <v>OK</v>
      </c>
      <c r="J128" s="4" t="s">
        <v>14</v>
      </c>
      <c r="K128" s="10" t="str">
        <f>VLOOKUP(D128,RatesProd!$B$2:$F$302,3,)</f>
        <v xml:space="preserve"> nonclustered </v>
      </c>
      <c r="L128" s="4" t="str">
        <f t="shared" si="12"/>
        <v>OK</v>
      </c>
      <c r="M128" s="4">
        <v>2</v>
      </c>
      <c r="N128" s="10">
        <f>VLOOKUP(D128,RatesProd!$B$2:$F$302,4,)</f>
        <v>2</v>
      </c>
      <c r="O128" s="4" t="str">
        <f t="shared" si="13"/>
        <v>OK</v>
      </c>
      <c r="P128" s="4" t="s">
        <v>281</v>
      </c>
      <c r="Q128" s="10" t="str">
        <f>VLOOKUP(D128,RatesProd!$B$2:$F$302,5,)</f>
        <v>COBDate asc,EODTradeStatusId asc</v>
      </c>
      <c r="R128" s="4" t="str">
        <f t="shared" si="14"/>
        <v>OK</v>
      </c>
      <c r="S128" s="10" t="str">
        <f t="shared" si="15"/>
        <v>TRUE</v>
      </c>
      <c r="T128" s="10" t="str">
        <f t="shared" si="16"/>
        <v>TRUE</v>
      </c>
      <c r="U128" s="10" t="str">
        <f t="shared" si="17"/>
        <v>Yes</v>
      </c>
    </row>
    <row r="129" spans="1:21">
      <c r="A129" s="4" t="s">
        <v>279</v>
      </c>
      <c r="B129" s="10" t="str">
        <f>IF(ISERROR(MATCH(A129, RatesProd!$A$2:$A$297,0)),"",A129)</f>
        <v>srf_main.EODTradeStatus_OFC</v>
      </c>
      <c r="C129" s="4" t="str">
        <f t="shared" si="9"/>
        <v>OK</v>
      </c>
      <c r="D129" s="4" t="s">
        <v>282</v>
      </c>
      <c r="E129" s="10" t="str">
        <f>VLOOKUP(D129,RatesProd!$B$2:$F$302,1,)</f>
        <v>EODTradeStatusPrimaryKey_OFC</v>
      </c>
      <c r="F129" s="4" t="str">
        <f t="shared" si="10"/>
        <v>OK</v>
      </c>
      <c r="G129" s="4" t="s">
        <v>8</v>
      </c>
      <c r="H129" s="10" t="str">
        <f>VLOOKUP(D129,RatesProd!$B$2:$F$302,2,)</f>
        <v>unique</v>
      </c>
      <c r="I129" s="4" t="str">
        <f t="shared" si="11"/>
        <v>OK</v>
      </c>
      <c r="J129" s="4" t="s">
        <v>14</v>
      </c>
      <c r="K129" s="10" t="str">
        <f>VLOOKUP(D129,RatesProd!$B$2:$F$302,3,)</f>
        <v xml:space="preserve"> nonclustered </v>
      </c>
      <c r="L129" s="4" t="str">
        <f t="shared" si="12"/>
        <v>OK</v>
      </c>
      <c r="M129" s="4">
        <v>1</v>
      </c>
      <c r="N129" s="10">
        <f>VLOOKUP(D129,RatesProd!$B$2:$F$302,4,)</f>
        <v>1</v>
      </c>
      <c r="O129" s="4" t="str">
        <f t="shared" si="13"/>
        <v>OK</v>
      </c>
      <c r="P129" s="4" t="s">
        <v>283</v>
      </c>
      <c r="Q129" s="10" t="str">
        <f>VLOOKUP(D129,RatesProd!$B$2:$F$302,5,)</f>
        <v>EODTradeStatusId asc</v>
      </c>
      <c r="R129" s="4" t="str">
        <f t="shared" si="14"/>
        <v>OK</v>
      </c>
      <c r="S129" s="10" t="str">
        <f t="shared" si="15"/>
        <v>TRUE</v>
      </c>
      <c r="T129" s="10" t="str">
        <f t="shared" si="16"/>
        <v>TRUE</v>
      </c>
      <c r="U129" s="10" t="str">
        <f t="shared" si="17"/>
        <v>Yes</v>
      </c>
    </row>
    <row r="130" spans="1:21">
      <c r="A130" s="4" t="s">
        <v>284</v>
      </c>
      <c r="B130" s="10" t="str">
        <f>IF(ISERROR(MATCH(A130, RatesProd!$A$2:$A$297,0)),"",A130)</f>
        <v>srf_main.EODValuationFeedData</v>
      </c>
      <c r="C130" s="4" t="str">
        <f t="shared" si="9"/>
        <v>OK</v>
      </c>
      <c r="D130" s="4" t="s">
        <v>285</v>
      </c>
      <c r="E130" s="10" t="str">
        <f>VLOOKUP(D130,RatesProd!$B$2:$F$302,1,)</f>
        <v>EODValuationFeedData_TradeId_ValuationDatetime</v>
      </c>
      <c r="F130" s="4" t="str">
        <f t="shared" si="10"/>
        <v>OK</v>
      </c>
      <c r="G130" s="4" t="s">
        <v>13</v>
      </c>
      <c r="H130" s="10" t="str">
        <f>VLOOKUP(D130,RatesProd!$B$2:$F$302,2,)</f>
        <v>nonunique</v>
      </c>
      <c r="I130" s="4" t="str">
        <f t="shared" si="11"/>
        <v>OK</v>
      </c>
      <c r="J130" s="4" t="s">
        <v>14</v>
      </c>
      <c r="K130" s="10" t="str">
        <f>VLOOKUP(D130,RatesProd!$B$2:$F$302,3,)</f>
        <v xml:space="preserve"> nonclustered </v>
      </c>
      <c r="L130" s="4" t="str">
        <f t="shared" si="12"/>
        <v>OK</v>
      </c>
      <c r="M130" s="4">
        <v>2</v>
      </c>
      <c r="N130" s="10">
        <f>VLOOKUP(D130,RatesProd!$B$2:$F$302,4,)</f>
        <v>2</v>
      </c>
      <c r="O130" s="4" t="str">
        <f t="shared" si="13"/>
        <v>OK</v>
      </c>
      <c r="P130" s="4" t="s">
        <v>286</v>
      </c>
      <c r="Q130" s="10" t="str">
        <f>VLOOKUP(D130,RatesProd!$B$2:$F$302,5,)</f>
        <v>TradeId asc,ValuationDatetime asc</v>
      </c>
      <c r="R130" s="4" t="str">
        <f t="shared" si="14"/>
        <v>OK</v>
      </c>
      <c r="S130" s="10" t="str">
        <f t="shared" si="15"/>
        <v>TRUE</v>
      </c>
      <c r="T130" s="10" t="str">
        <f t="shared" si="16"/>
        <v>TRUE</v>
      </c>
      <c r="U130" s="10" t="str">
        <f t="shared" si="17"/>
        <v>Yes</v>
      </c>
    </row>
    <row r="131" spans="1:21">
      <c r="A131" s="4" t="s">
        <v>284</v>
      </c>
      <c r="B131" s="10" t="str">
        <f>IF(ISERROR(MATCH(A131, RatesProd!$A$2:$A$297,0)),"",A131)</f>
        <v>srf_main.EODValuationFeedData</v>
      </c>
      <c r="C131" s="4" t="str">
        <f t="shared" ref="C131:C194" si="18">IF(A131=B131,"OK","NOTOK")</f>
        <v>OK</v>
      </c>
      <c r="D131" s="4" t="s">
        <v>287</v>
      </c>
      <c r="E131" s="10" t="e">
        <f>VLOOKUP(D131,RatesProd!$B$2:$F$302,1,)</f>
        <v>#N/A</v>
      </c>
      <c r="F131" s="4" t="e">
        <f t="shared" ref="F131:F194" si="19">IF(D131=E131,"OK","NOTOK")</f>
        <v>#N/A</v>
      </c>
      <c r="G131" s="4" t="s">
        <v>8</v>
      </c>
      <c r="H131" s="10" t="e">
        <f>VLOOKUP(D131,RatesProd!$B$2:$F$302,2,)</f>
        <v>#N/A</v>
      </c>
      <c r="I131" s="4" t="e">
        <f t="shared" ref="I131:I194" si="20">IF(G131=H131,"OK","NOTOK")</f>
        <v>#N/A</v>
      </c>
      <c r="J131" s="4" t="s">
        <v>14</v>
      </c>
      <c r="K131" s="10" t="e">
        <f>VLOOKUP(D131,RatesProd!$B$2:$F$302,3,)</f>
        <v>#N/A</v>
      </c>
      <c r="L131" s="4" t="e">
        <f t="shared" ref="L131:L194" si="21">IF(J131=K131,"OK","NOTOK")</f>
        <v>#N/A</v>
      </c>
      <c r="M131" s="4">
        <v>1</v>
      </c>
      <c r="N131" s="10" t="e">
        <f>VLOOKUP(D131,RatesProd!$B$2:$F$302,4,)</f>
        <v>#N/A</v>
      </c>
      <c r="O131" s="4" t="e">
        <f t="shared" ref="O131:O194" si="22">IF(M131=N131,"OK","NOTOK")</f>
        <v>#N/A</v>
      </c>
      <c r="P131" s="4" t="s">
        <v>17</v>
      </c>
      <c r="Q131" s="10" t="e">
        <f>VLOOKUP(D131,RatesProd!$B$2:$F$302,5,)</f>
        <v>#N/A</v>
      </c>
      <c r="R131" s="4" t="e">
        <f t="shared" ref="R131:R194" si="23">IF(P131=Q131,"OK","NOTOK")</f>
        <v>#N/A</v>
      </c>
      <c r="S131" s="10" t="e">
        <f t="shared" ref="S131:S194" si="24">IF(AND(C131="OK", F131="OK",I131="OK"),"TRUE", "FALSE" )</f>
        <v>#N/A</v>
      </c>
      <c r="T131" s="10" t="e">
        <f t="shared" ref="T131:T194" si="25">IF(AND(L131="OK", O131="OK",R131="OK"),"TRUE", "FALSE" )</f>
        <v>#N/A</v>
      </c>
      <c r="U131" s="10" t="e">
        <f t="shared" ref="U131:U194" si="26">IF(OR(S131="False", T131="False"),"No", "Yes")</f>
        <v>#N/A</v>
      </c>
    </row>
    <row r="132" spans="1:21">
      <c r="A132" s="4" t="s">
        <v>284</v>
      </c>
      <c r="B132" s="10" t="str">
        <f>IF(ISERROR(MATCH(A132, RatesProd!$A$2:$A$297,0)),"",A132)</f>
        <v>srf_main.EODValuationFeedData</v>
      </c>
      <c r="C132" s="4" t="str">
        <f t="shared" si="18"/>
        <v>OK</v>
      </c>
      <c r="D132" s="4" t="s">
        <v>288</v>
      </c>
      <c r="E132" s="10" t="str">
        <f>VLOOKUP(D132,RatesProd!$B$2:$F$302,1,)</f>
        <v>idx3_EODValuationFeedData</v>
      </c>
      <c r="F132" s="4" t="str">
        <f t="shared" si="19"/>
        <v>OK</v>
      </c>
      <c r="G132" s="4" t="s">
        <v>13</v>
      </c>
      <c r="H132" s="10" t="str">
        <f>VLOOKUP(D132,RatesProd!$B$2:$F$302,2,)</f>
        <v>nonunique</v>
      </c>
      <c r="I132" s="4" t="str">
        <f t="shared" si="20"/>
        <v>OK</v>
      </c>
      <c r="J132" s="4" t="s">
        <v>14</v>
      </c>
      <c r="K132" s="10" t="str">
        <f>VLOOKUP(D132,RatesProd!$B$2:$F$302,3,)</f>
        <v xml:space="preserve"> nonclustered </v>
      </c>
      <c r="L132" s="4" t="str">
        <f t="shared" si="21"/>
        <v>OK</v>
      </c>
      <c r="M132" s="4">
        <v>1</v>
      </c>
      <c r="N132" s="10">
        <f>VLOOKUP(D132,RatesProd!$B$2:$F$302,4,)</f>
        <v>1</v>
      </c>
      <c r="O132" s="4" t="str">
        <f t="shared" si="22"/>
        <v>OK</v>
      </c>
      <c r="P132" s="4" t="s">
        <v>289</v>
      </c>
      <c r="Q132" s="10" t="str">
        <f>VLOOKUP(D132,RatesProd!$B$2:$F$302,5,)</f>
        <v>EODTradeStageId asc INCLUDE (Id)</v>
      </c>
      <c r="R132" s="4" t="str">
        <f t="shared" si="23"/>
        <v>OK</v>
      </c>
      <c r="S132" s="10" t="str">
        <f t="shared" si="24"/>
        <v>TRUE</v>
      </c>
      <c r="T132" s="10" t="str">
        <f t="shared" si="25"/>
        <v>TRUE</v>
      </c>
      <c r="U132" s="10" t="str">
        <f t="shared" si="26"/>
        <v>Yes</v>
      </c>
    </row>
    <row r="133" spans="1:21">
      <c r="A133" s="4" t="s">
        <v>284</v>
      </c>
      <c r="B133" s="10" t="str">
        <f>IF(ISERROR(MATCH(A133, RatesProd!$A$2:$A$297,0)),"",A133)</f>
        <v>srf_main.EODValuationFeedData</v>
      </c>
      <c r="C133" s="4" t="str">
        <f t="shared" si="18"/>
        <v>OK</v>
      </c>
      <c r="D133" s="4" t="s">
        <v>290</v>
      </c>
      <c r="E133" s="10" t="str">
        <f>VLOOKUP(D133,RatesProd!$B$2:$F$302,1,)</f>
        <v>idx1_EODValuationFeedData</v>
      </c>
      <c r="F133" s="4" t="str">
        <f t="shared" si="19"/>
        <v>OK</v>
      </c>
      <c r="G133" s="4" t="s">
        <v>13</v>
      </c>
      <c r="H133" s="10" t="str">
        <f>VLOOKUP(D133,RatesProd!$B$2:$F$302,2,)</f>
        <v>nonunique</v>
      </c>
      <c r="I133" s="4" t="str">
        <f t="shared" si="20"/>
        <v>OK</v>
      </c>
      <c r="J133" s="4" t="s">
        <v>14</v>
      </c>
      <c r="K133" s="10" t="str">
        <f>VLOOKUP(D133,RatesProd!$B$2:$F$302,3,)</f>
        <v xml:space="preserve"> nonclustered </v>
      </c>
      <c r="L133" s="4" t="str">
        <f t="shared" si="21"/>
        <v>OK</v>
      </c>
      <c r="M133" s="4">
        <v>1</v>
      </c>
      <c r="N133" s="10">
        <f>VLOOKUP(D133,RatesProd!$B$2:$F$302,4,)</f>
        <v>1</v>
      </c>
      <c r="O133" s="4" t="str">
        <f t="shared" si="22"/>
        <v>OK</v>
      </c>
      <c r="P133" s="4" t="s">
        <v>194</v>
      </c>
      <c r="Q133" s="10" t="str">
        <f>VLOOKUP(D133,RatesProd!$B$2:$F$302,5,)</f>
        <v>FeedFileFragmentId asc</v>
      </c>
      <c r="R133" s="4" t="str">
        <f t="shared" si="23"/>
        <v>OK</v>
      </c>
      <c r="S133" s="10" t="str">
        <f t="shared" si="24"/>
        <v>TRUE</v>
      </c>
      <c r="T133" s="10" t="str">
        <f t="shared" si="25"/>
        <v>TRUE</v>
      </c>
      <c r="U133" s="10" t="str">
        <f t="shared" si="26"/>
        <v>Yes</v>
      </c>
    </row>
    <row r="134" spans="1:21">
      <c r="A134" s="4" t="s">
        <v>291</v>
      </c>
      <c r="B134" s="10" t="str">
        <f>IF(ISERROR(MATCH(A134, RatesProd!$A$2:$A$297,0)),"",A134)</f>
        <v>srf_main.ErrorWorkFlow</v>
      </c>
      <c r="C134" s="4" t="str">
        <f t="shared" si="18"/>
        <v>OK</v>
      </c>
      <c r="D134" s="4" t="s">
        <v>292</v>
      </c>
      <c r="E134" s="10" t="str">
        <f>VLOOKUP(D134,RatesProd!$B$2:$F$302,1,)</f>
        <v>IDX_EW_TradeId</v>
      </c>
      <c r="F134" s="4" t="str">
        <f t="shared" si="19"/>
        <v>OK</v>
      </c>
      <c r="G134" s="4" t="s">
        <v>13</v>
      </c>
      <c r="H134" s="10" t="str">
        <f>VLOOKUP(D134,RatesProd!$B$2:$F$302,2,)</f>
        <v>nonunique</v>
      </c>
      <c r="I134" s="4" t="str">
        <f t="shared" si="20"/>
        <v>OK</v>
      </c>
      <c r="J134" s="4" t="s">
        <v>14</v>
      </c>
      <c r="K134" s="10" t="str">
        <f>VLOOKUP(D134,RatesProd!$B$2:$F$302,3,)</f>
        <v xml:space="preserve"> nonclustered </v>
      </c>
      <c r="L134" s="4" t="str">
        <f t="shared" si="21"/>
        <v>OK</v>
      </c>
      <c r="M134" s="4">
        <v>1</v>
      </c>
      <c r="N134" s="10">
        <f>VLOOKUP(D134,RatesProd!$B$2:$F$302,4,)</f>
        <v>1</v>
      </c>
      <c r="O134" s="4" t="str">
        <f t="shared" si="22"/>
        <v>OK</v>
      </c>
      <c r="P134" s="4" t="s">
        <v>293</v>
      </c>
      <c r="Q134" s="10" t="str">
        <f>VLOOKUP(D134,RatesProd!$B$2:$F$302,5,)</f>
        <v>TradeId asc INCLUDE (TradeVersion)</v>
      </c>
      <c r="R134" s="4" t="str">
        <f t="shared" si="23"/>
        <v>OK</v>
      </c>
      <c r="S134" s="10" t="str">
        <f t="shared" si="24"/>
        <v>TRUE</v>
      </c>
      <c r="T134" s="10" t="str">
        <f t="shared" si="25"/>
        <v>TRUE</v>
      </c>
      <c r="U134" s="10" t="str">
        <f t="shared" si="26"/>
        <v>Yes</v>
      </c>
    </row>
    <row r="135" spans="1:21">
      <c r="A135" s="4" t="s">
        <v>291</v>
      </c>
      <c r="B135" s="10" t="str">
        <f>IF(ISERROR(MATCH(A135, RatesProd!$A$2:$A$297,0)),"",A135)</f>
        <v>srf_main.ErrorWorkFlow</v>
      </c>
      <c r="C135" s="4" t="str">
        <f t="shared" si="18"/>
        <v>OK</v>
      </c>
      <c r="D135" s="4" t="s">
        <v>294</v>
      </c>
      <c r="E135" s="10" t="str">
        <f>VLOOKUP(D135,RatesProd!$B$2:$F$302,1,)</f>
        <v>IDX_EW_COBDate</v>
      </c>
      <c r="F135" s="4" t="str">
        <f t="shared" si="19"/>
        <v>OK</v>
      </c>
      <c r="G135" s="4" t="s">
        <v>13</v>
      </c>
      <c r="H135" s="10" t="str">
        <f>VLOOKUP(D135,RatesProd!$B$2:$F$302,2,)</f>
        <v>nonunique</v>
      </c>
      <c r="I135" s="4" t="str">
        <f t="shared" si="20"/>
        <v>OK</v>
      </c>
      <c r="J135" s="4" t="s">
        <v>14</v>
      </c>
      <c r="K135" s="10" t="str">
        <f>VLOOKUP(D135,RatesProd!$B$2:$F$302,3,)</f>
        <v xml:space="preserve"> nonclustered </v>
      </c>
      <c r="L135" s="4" t="str">
        <f t="shared" si="21"/>
        <v>OK</v>
      </c>
      <c r="M135" s="4">
        <v>1</v>
      </c>
      <c r="N135" s="10">
        <f>VLOOKUP(D135,RatesProd!$B$2:$F$302,4,)</f>
        <v>1</v>
      </c>
      <c r="O135" s="4" t="str">
        <f t="shared" si="22"/>
        <v>OK</v>
      </c>
      <c r="P135" s="4" t="s">
        <v>80</v>
      </c>
      <c r="Q135" s="10" t="str">
        <f>VLOOKUP(D135,RatesProd!$B$2:$F$302,5,)</f>
        <v>COBDate asc</v>
      </c>
      <c r="R135" s="4" t="str">
        <f t="shared" si="23"/>
        <v>OK</v>
      </c>
      <c r="S135" s="10" t="str">
        <f t="shared" si="24"/>
        <v>TRUE</v>
      </c>
      <c r="T135" s="10" t="str">
        <f t="shared" si="25"/>
        <v>TRUE</v>
      </c>
      <c r="U135" s="10" t="str">
        <f t="shared" si="26"/>
        <v>Yes</v>
      </c>
    </row>
    <row r="136" spans="1:21">
      <c r="A136" s="4" t="s">
        <v>291</v>
      </c>
      <c r="B136" s="10" t="str">
        <f>IF(ISERROR(MATCH(A136, RatesProd!$A$2:$A$297,0)),"",A136)</f>
        <v>srf_main.ErrorWorkFlow</v>
      </c>
      <c r="C136" s="4" t="str">
        <f t="shared" si="18"/>
        <v>OK</v>
      </c>
      <c r="D136" s="4" t="s">
        <v>295</v>
      </c>
      <c r="E136" s="10" t="str">
        <f>VLOOKUP(D136,RatesProd!$B$2:$F$302,1,)</f>
        <v>Idx_ErrorWorkFlow_ErrorBlotter2</v>
      </c>
      <c r="F136" s="4" t="str">
        <f t="shared" si="19"/>
        <v>OK</v>
      </c>
      <c r="G136" s="4" t="s">
        <v>13</v>
      </c>
      <c r="H136" s="10" t="str">
        <f>VLOOKUP(D136,RatesProd!$B$2:$F$302,2,)</f>
        <v>nonunique</v>
      </c>
      <c r="I136" s="4" t="str">
        <f t="shared" si="20"/>
        <v>OK</v>
      </c>
      <c r="J136" s="4" t="s">
        <v>14</v>
      </c>
      <c r="K136" s="10" t="str">
        <f>VLOOKUP(D136,RatesProd!$B$2:$F$302,3,)</f>
        <v xml:space="preserve"> nonclustered </v>
      </c>
      <c r="L136" s="4" t="str">
        <f t="shared" si="21"/>
        <v>OK</v>
      </c>
      <c r="M136" s="4">
        <v>2</v>
      </c>
      <c r="N136" s="10">
        <f>VLOOKUP(D136,RatesProd!$B$2:$F$302,4,)</f>
        <v>2</v>
      </c>
      <c r="O136" s="4" t="str">
        <f t="shared" si="22"/>
        <v>OK</v>
      </c>
      <c r="P136" s="4" t="s">
        <v>296</v>
      </c>
      <c r="Q136" s="10" t="str">
        <f>VLOOKUP(D136,RatesProd!$B$2:$F$302,5,)</f>
        <v>TradeId asc,TradeMessageID asc INCLUDE (ErrorWorkflowID)</v>
      </c>
      <c r="R136" s="4" t="str">
        <f t="shared" si="23"/>
        <v>OK</v>
      </c>
      <c r="S136" s="10" t="str">
        <f t="shared" si="24"/>
        <v>TRUE</v>
      </c>
      <c r="T136" s="10" t="str">
        <f t="shared" si="25"/>
        <v>TRUE</v>
      </c>
      <c r="U136" s="10" t="str">
        <f t="shared" si="26"/>
        <v>Yes</v>
      </c>
    </row>
    <row r="137" spans="1:21">
      <c r="A137" s="4" t="s">
        <v>291</v>
      </c>
      <c r="B137" s="10" t="str">
        <f>IF(ISERROR(MATCH(A137, RatesProd!$A$2:$A$297,0)),"",A137)</f>
        <v>srf_main.ErrorWorkFlow</v>
      </c>
      <c r="C137" s="4" t="str">
        <f t="shared" si="18"/>
        <v>OK</v>
      </c>
      <c r="D137" s="4" t="s">
        <v>297</v>
      </c>
      <c r="E137" s="10" t="str">
        <f>VLOOKUP(D137,RatesProd!$B$2:$F$302,1,)</f>
        <v>Idx_Errorworkflow_ErrorDashboard1</v>
      </c>
      <c r="F137" s="4" t="str">
        <f t="shared" si="19"/>
        <v>OK</v>
      </c>
      <c r="G137" s="4" t="s">
        <v>13</v>
      </c>
      <c r="H137" s="10" t="str">
        <f>VLOOKUP(D137,RatesProd!$B$2:$F$302,2,)</f>
        <v>nonunique</v>
      </c>
      <c r="I137" s="4" t="str">
        <f t="shared" si="20"/>
        <v>OK</v>
      </c>
      <c r="J137" s="4" t="s">
        <v>14</v>
      </c>
      <c r="K137" s="10" t="str">
        <f>VLOOKUP(D137,RatesProd!$B$2:$F$302,3,)</f>
        <v xml:space="preserve"> nonclustered </v>
      </c>
      <c r="L137" s="4" t="str">
        <f t="shared" si="21"/>
        <v>OK</v>
      </c>
      <c r="M137" s="4">
        <v>1</v>
      </c>
      <c r="N137" s="10">
        <f>VLOOKUP(D137,RatesProd!$B$2:$F$302,4,)</f>
        <v>1</v>
      </c>
      <c r="O137" s="4" t="str">
        <f t="shared" si="22"/>
        <v>OK</v>
      </c>
      <c r="P137" s="4" t="s">
        <v>298</v>
      </c>
      <c r="Q137" s="10" t="str">
        <f>VLOOKUP(D137,RatesProd!$B$2:$F$302,5,)</f>
        <v>WorkflowErrorCategory asc INCLUDE (ErrorWorkflowID,TradeId,TradeMessageID)</v>
      </c>
      <c r="R137" s="4" t="str">
        <f t="shared" si="23"/>
        <v>OK</v>
      </c>
      <c r="S137" s="10" t="str">
        <f t="shared" si="24"/>
        <v>TRUE</v>
      </c>
      <c r="T137" s="10" t="str">
        <f t="shared" si="25"/>
        <v>TRUE</v>
      </c>
      <c r="U137" s="10" t="str">
        <f t="shared" si="26"/>
        <v>Yes</v>
      </c>
    </row>
    <row r="138" spans="1:21">
      <c r="A138" s="4" t="s">
        <v>291</v>
      </c>
      <c r="B138" s="10" t="str">
        <f>IF(ISERROR(MATCH(A138, RatesProd!$A$2:$A$297,0)),"",A138)</f>
        <v>srf_main.ErrorWorkFlow</v>
      </c>
      <c r="C138" s="4" t="str">
        <f t="shared" si="18"/>
        <v>OK</v>
      </c>
      <c r="D138" s="4" t="s">
        <v>299</v>
      </c>
      <c r="E138" s="10" t="str">
        <f>VLOOKUP(D138,RatesProd!$B$2:$F$302,1,)</f>
        <v>IDX_EW_Workflowstate</v>
      </c>
      <c r="F138" s="4" t="str">
        <f t="shared" si="19"/>
        <v>OK</v>
      </c>
      <c r="G138" s="4" t="s">
        <v>13</v>
      </c>
      <c r="H138" s="10" t="str">
        <f>VLOOKUP(D138,RatesProd!$B$2:$F$302,2,)</f>
        <v>nonunique</v>
      </c>
      <c r="I138" s="4" t="str">
        <f t="shared" si="20"/>
        <v>OK</v>
      </c>
      <c r="J138" s="4" t="s">
        <v>14</v>
      </c>
      <c r="K138" s="10" t="str">
        <f>VLOOKUP(D138,RatesProd!$B$2:$F$302,3,)</f>
        <v xml:space="preserve"> nonclustered </v>
      </c>
      <c r="L138" s="4" t="str">
        <f t="shared" si="21"/>
        <v>OK</v>
      </c>
      <c r="M138" s="4">
        <v>1</v>
      </c>
      <c r="N138" s="10">
        <f>VLOOKUP(D138,RatesProd!$B$2:$F$302,4,)</f>
        <v>1</v>
      </c>
      <c r="O138" s="4" t="str">
        <f t="shared" si="22"/>
        <v>OK</v>
      </c>
      <c r="P138" s="4" t="s">
        <v>300</v>
      </c>
      <c r="Q138" s="10" t="str">
        <f>VLOOKUP(D138,RatesProd!$B$2:$F$302,5,)</f>
        <v>ErrorWorkflowState asc</v>
      </c>
      <c r="R138" s="4" t="str">
        <f t="shared" si="23"/>
        <v>OK</v>
      </c>
      <c r="S138" s="10" t="str">
        <f t="shared" si="24"/>
        <v>TRUE</v>
      </c>
      <c r="T138" s="10" t="str">
        <f t="shared" si="25"/>
        <v>TRUE</v>
      </c>
      <c r="U138" s="10" t="str">
        <f t="shared" si="26"/>
        <v>Yes</v>
      </c>
    </row>
    <row r="139" spans="1:21">
      <c r="A139" s="4" t="s">
        <v>291</v>
      </c>
      <c r="B139" s="10" t="str">
        <f>IF(ISERROR(MATCH(A139, RatesProd!$A$2:$A$297,0)),"",A139)</f>
        <v>srf_main.ErrorWorkFlow</v>
      </c>
      <c r="C139" s="4" t="str">
        <f t="shared" si="18"/>
        <v>OK</v>
      </c>
      <c r="D139" s="4" t="s">
        <v>301</v>
      </c>
      <c r="E139" s="10" t="str">
        <f>VLOOKUP(D139,RatesProd!$B$2:$F$302,1,)</f>
        <v>idx2_ErrorWorkFlow</v>
      </c>
      <c r="F139" s="4" t="str">
        <f t="shared" si="19"/>
        <v>OK</v>
      </c>
      <c r="G139" s="4" t="s">
        <v>13</v>
      </c>
      <c r="H139" s="10" t="str">
        <f>VLOOKUP(D139,RatesProd!$B$2:$F$302,2,)</f>
        <v>nonunique</v>
      </c>
      <c r="I139" s="4" t="str">
        <f t="shared" si="20"/>
        <v>OK</v>
      </c>
      <c r="J139" s="4" t="s">
        <v>14</v>
      </c>
      <c r="K139" s="10" t="str">
        <f>VLOOKUP(D139,RatesProd!$B$2:$F$302,3,)</f>
        <v xml:space="preserve"> nonclustered </v>
      </c>
      <c r="L139" s="4" t="str">
        <f t="shared" si="21"/>
        <v>OK</v>
      </c>
      <c r="M139" s="4">
        <v>4</v>
      </c>
      <c r="N139" s="10">
        <f>VLOOKUP(D139,RatesProd!$B$2:$F$302,4,)</f>
        <v>4</v>
      </c>
      <c r="O139" s="4" t="str">
        <f t="shared" si="22"/>
        <v>OK</v>
      </c>
      <c r="P139" s="4" t="s">
        <v>302</v>
      </c>
      <c r="Q139" s="10" t="str">
        <f>VLOOKUP(D139,RatesProd!$B$2:$F$302,5,)</f>
        <v>CreateDate asc,WorkflowErrorCategory asc,TradeId asc,TradeMessageID asc INCLUDE (ErrorWorkflowID,TradeVersion,MessageType,Jurisdiction)</v>
      </c>
      <c r="R139" s="4" t="str">
        <f t="shared" si="23"/>
        <v>OK</v>
      </c>
      <c r="S139" s="10" t="str">
        <f t="shared" si="24"/>
        <v>TRUE</v>
      </c>
      <c r="T139" s="10" t="str">
        <f t="shared" si="25"/>
        <v>TRUE</v>
      </c>
      <c r="U139" s="10" t="str">
        <f t="shared" si="26"/>
        <v>Yes</v>
      </c>
    </row>
    <row r="140" spans="1:21">
      <c r="A140" s="4" t="s">
        <v>291</v>
      </c>
      <c r="B140" s="10" t="str">
        <f>IF(ISERROR(MATCH(A140, RatesProd!$A$2:$A$297,0)),"",A140)</f>
        <v>srf_main.ErrorWorkFlow</v>
      </c>
      <c r="C140" s="4" t="str">
        <f t="shared" si="18"/>
        <v>OK</v>
      </c>
      <c r="D140" s="4" t="s">
        <v>303</v>
      </c>
      <c r="E140" s="10" t="str">
        <f>VLOOKUP(D140,RatesProd!$B$2:$F$302,1,)</f>
        <v>Idx_Errorworkflow_ErrorDashboard2</v>
      </c>
      <c r="F140" s="4" t="str">
        <f t="shared" si="19"/>
        <v>OK</v>
      </c>
      <c r="G140" s="4" t="s">
        <v>13</v>
      </c>
      <c r="H140" s="10" t="str">
        <f>VLOOKUP(D140,RatesProd!$B$2:$F$302,2,)</f>
        <v>nonunique</v>
      </c>
      <c r="I140" s="4" t="str">
        <f t="shared" si="20"/>
        <v>OK</v>
      </c>
      <c r="J140" s="4" t="s">
        <v>14</v>
      </c>
      <c r="K140" s="10" t="str">
        <f>VLOOKUP(D140,RatesProd!$B$2:$F$302,3,)</f>
        <v xml:space="preserve"> nonclustered </v>
      </c>
      <c r="L140" s="4" t="str">
        <f t="shared" si="21"/>
        <v>OK</v>
      </c>
      <c r="M140" s="4">
        <v>2</v>
      </c>
      <c r="N140" s="10">
        <f>VLOOKUP(D140,RatesProd!$B$2:$F$302,4,)</f>
        <v>2</v>
      </c>
      <c r="O140" s="4" t="str">
        <f t="shared" si="22"/>
        <v>OK</v>
      </c>
      <c r="P140" s="4" t="s">
        <v>304</v>
      </c>
      <c r="Q140" s="10" t="str">
        <f>VLOOKUP(D140,RatesProd!$B$2:$F$302,5,)</f>
        <v>ApplicationName asc,WorkflowErrorCategory asc INCLUDE (ErrorWorkflowID,TradeId,TradeMessageID,ErrorWorkflowState,Jurisdiction)</v>
      </c>
      <c r="R140" s="4" t="str">
        <f t="shared" si="23"/>
        <v>OK</v>
      </c>
      <c r="S140" s="10" t="str">
        <f t="shared" si="24"/>
        <v>TRUE</v>
      </c>
      <c r="T140" s="10" t="str">
        <f t="shared" si="25"/>
        <v>TRUE</v>
      </c>
      <c r="U140" s="10" t="str">
        <f t="shared" si="26"/>
        <v>Yes</v>
      </c>
    </row>
    <row r="141" spans="1:21">
      <c r="A141" s="4" t="s">
        <v>291</v>
      </c>
      <c r="B141" s="10" t="str">
        <f>IF(ISERROR(MATCH(A141, RatesProd!$A$2:$A$297,0)),"",A141)</f>
        <v>srf_main.ErrorWorkFlow</v>
      </c>
      <c r="C141" s="4" t="str">
        <f t="shared" si="18"/>
        <v>OK</v>
      </c>
      <c r="D141" s="4" t="s">
        <v>305</v>
      </c>
      <c r="E141" s="10" t="str">
        <f>VLOOKUP(D141,RatesProd!$B$2:$F$302,1,)</f>
        <v>ErrorWorkflow_CreateDate</v>
      </c>
      <c r="F141" s="4" t="str">
        <f t="shared" si="19"/>
        <v>OK</v>
      </c>
      <c r="G141" s="4" t="s">
        <v>13</v>
      </c>
      <c r="H141" s="10" t="str">
        <f>VLOOKUP(D141,RatesProd!$B$2:$F$302,2,)</f>
        <v>nonunique</v>
      </c>
      <c r="I141" s="4" t="str">
        <f t="shared" si="20"/>
        <v>OK</v>
      </c>
      <c r="J141" s="4" t="s">
        <v>14</v>
      </c>
      <c r="K141" s="10" t="str">
        <f>VLOOKUP(D141,RatesProd!$B$2:$F$302,3,)</f>
        <v xml:space="preserve"> nonclustered </v>
      </c>
      <c r="L141" s="4" t="str">
        <f t="shared" si="21"/>
        <v>OK</v>
      </c>
      <c r="M141" s="4">
        <v>1</v>
      </c>
      <c r="N141" s="10">
        <f>VLOOKUP(D141,RatesProd!$B$2:$F$302,4,)</f>
        <v>1</v>
      </c>
      <c r="O141" s="4" t="str">
        <f t="shared" si="22"/>
        <v>OK</v>
      </c>
      <c r="P141" s="4" t="s">
        <v>306</v>
      </c>
      <c r="Q141" s="10" t="str">
        <f>VLOOKUP(D141,RatesProd!$B$2:$F$302,5,)</f>
        <v>CreateDate asc</v>
      </c>
      <c r="R141" s="4" t="str">
        <f t="shared" si="23"/>
        <v>OK</v>
      </c>
      <c r="S141" s="10" t="str">
        <f t="shared" si="24"/>
        <v>TRUE</v>
      </c>
      <c r="T141" s="10" t="str">
        <f t="shared" si="25"/>
        <v>TRUE</v>
      </c>
      <c r="U141" s="10" t="str">
        <f t="shared" si="26"/>
        <v>Yes</v>
      </c>
    </row>
    <row r="142" spans="1:21">
      <c r="A142" s="4" t="s">
        <v>291</v>
      </c>
      <c r="B142" s="10" t="str">
        <f>IF(ISERROR(MATCH(A142, RatesProd!$A$2:$A$297,0)),"",A142)</f>
        <v>srf_main.ErrorWorkFlow</v>
      </c>
      <c r="C142" s="4" t="str">
        <f t="shared" si="18"/>
        <v>OK</v>
      </c>
      <c r="D142" s="4" t="s">
        <v>307</v>
      </c>
      <c r="E142" s="10" t="str">
        <f>VLOOKUP(D142,RatesProd!$B$2:$F$302,1,)</f>
        <v>idx1_ErrorWorkFlow</v>
      </c>
      <c r="F142" s="4" t="str">
        <f t="shared" si="19"/>
        <v>OK</v>
      </c>
      <c r="G142" s="4" t="s">
        <v>13</v>
      </c>
      <c r="H142" s="10" t="str">
        <f>VLOOKUP(D142,RatesProd!$B$2:$F$302,2,)</f>
        <v>nonunique</v>
      </c>
      <c r="I142" s="4" t="str">
        <f t="shared" si="20"/>
        <v>OK</v>
      </c>
      <c r="J142" s="4" t="s">
        <v>14</v>
      </c>
      <c r="K142" s="10" t="str">
        <f>VLOOKUP(D142,RatesProd!$B$2:$F$302,3,)</f>
        <v xml:space="preserve"> nonclustered </v>
      </c>
      <c r="L142" s="4" t="str">
        <f t="shared" si="21"/>
        <v>OK</v>
      </c>
      <c r="M142" s="4">
        <v>3</v>
      </c>
      <c r="N142" s="10">
        <f>VLOOKUP(D142,RatesProd!$B$2:$F$302,4,)</f>
        <v>3</v>
      </c>
      <c r="O142" s="4" t="str">
        <f t="shared" si="22"/>
        <v>OK</v>
      </c>
      <c r="P142" s="4" t="s">
        <v>308</v>
      </c>
      <c r="Q142" s="10" t="str">
        <f>VLOOKUP(D142,RatesProd!$B$2:$F$302,5,)</f>
        <v>ApplicationName asc,ErrorCategory asc,WorkflowErrorCategory asc INCLUDE (ErrorWorkflowID,TradeMessageID,Jurisdiction)</v>
      </c>
      <c r="R142" s="4" t="str">
        <f t="shared" si="23"/>
        <v>OK</v>
      </c>
      <c r="S142" s="10" t="str">
        <f t="shared" si="24"/>
        <v>TRUE</v>
      </c>
      <c r="T142" s="10" t="str">
        <f t="shared" si="25"/>
        <v>TRUE</v>
      </c>
      <c r="U142" s="10" t="str">
        <f t="shared" si="26"/>
        <v>Yes</v>
      </c>
    </row>
    <row r="143" spans="1:21">
      <c r="A143" s="4" t="s">
        <v>291</v>
      </c>
      <c r="B143" s="10" t="str">
        <f>IF(ISERROR(MATCH(A143, RatesProd!$A$2:$A$297,0)),"",A143)</f>
        <v>srf_main.ErrorWorkFlow</v>
      </c>
      <c r="C143" s="4" t="str">
        <f t="shared" si="18"/>
        <v>OK</v>
      </c>
      <c r="D143" s="4" t="s">
        <v>309</v>
      </c>
      <c r="E143" s="10" t="str">
        <f>VLOOKUP(D143,RatesProd!$B$2:$F$302,1,)</f>
        <v>IDX_ErrorWorkflowId</v>
      </c>
      <c r="F143" s="4" t="str">
        <f t="shared" si="19"/>
        <v>OK</v>
      </c>
      <c r="G143" s="4" t="s">
        <v>13</v>
      </c>
      <c r="H143" s="10" t="str">
        <f>VLOOKUP(D143,RatesProd!$B$2:$F$302,2,)</f>
        <v>nonunique</v>
      </c>
      <c r="I143" s="4" t="str">
        <f t="shared" si="20"/>
        <v>OK</v>
      </c>
      <c r="J143" s="4" t="s">
        <v>9</v>
      </c>
      <c r="K143" s="10" t="str">
        <f>VLOOKUP(D143,RatesProd!$B$2:$F$302,3,)</f>
        <v xml:space="preserve"> clustered </v>
      </c>
      <c r="L143" s="4" t="str">
        <f t="shared" si="21"/>
        <v>OK</v>
      </c>
      <c r="M143" s="4">
        <v>1</v>
      </c>
      <c r="N143" s="10">
        <f>VLOOKUP(D143,RatesProd!$B$2:$F$302,4,)</f>
        <v>1</v>
      </c>
      <c r="O143" s="4" t="str">
        <f t="shared" si="22"/>
        <v>OK</v>
      </c>
      <c r="P143" s="4" t="s">
        <v>310</v>
      </c>
      <c r="Q143" s="10" t="str">
        <f>VLOOKUP(D143,RatesProd!$B$2:$F$302,5,)</f>
        <v>ErrorWorkflowID asc</v>
      </c>
      <c r="R143" s="4" t="str">
        <f t="shared" si="23"/>
        <v>OK</v>
      </c>
      <c r="S143" s="10" t="str">
        <f t="shared" si="24"/>
        <v>TRUE</v>
      </c>
      <c r="T143" s="10" t="str">
        <f t="shared" si="25"/>
        <v>TRUE</v>
      </c>
      <c r="U143" s="10" t="str">
        <f t="shared" si="26"/>
        <v>Yes</v>
      </c>
    </row>
    <row r="144" spans="1:21">
      <c r="A144" s="4" t="s">
        <v>291</v>
      </c>
      <c r="B144" s="10" t="str">
        <f>IF(ISERROR(MATCH(A144, RatesProd!$A$2:$A$297,0)),"",A144)</f>
        <v>srf_main.ErrorWorkFlow</v>
      </c>
      <c r="C144" s="4" t="str">
        <f t="shared" si="18"/>
        <v>OK</v>
      </c>
      <c r="D144" s="4" t="s">
        <v>311</v>
      </c>
      <c r="E144" s="10" t="str">
        <f>VLOOKUP(D144,RatesProd!$B$2:$F$302,1,)</f>
        <v>IDX_EW_TradeMessageId</v>
      </c>
      <c r="F144" s="4" t="str">
        <f t="shared" si="19"/>
        <v>OK</v>
      </c>
      <c r="G144" s="4" t="s">
        <v>13</v>
      </c>
      <c r="H144" s="10" t="str">
        <f>VLOOKUP(D144,RatesProd!$B$2:$F$302,2,)</f>
        <v>nonunique</v>
      </c>
      <c r="I144" s="4" t="str">
        <f t="shared" si="20"/>
        <v>OK</v>
      </c>
      <c r="J144" s="4" t="s">
        <v>14</v>
      </c>
      <c r="K144" s="10" t="str">
        <f>VLOOKUP(D144,RatesProd!$B$2:$F$302,3,)</f>
        <v xml:space="preserve"> nonclustered </v>
      </c>
      <c r="L144" s="4" t="str">
        <f t="shared" si="21"/>
        <v>OK</v>
      </c>
      <c r="M144" s="4">
        <v>1</v>
      </c>
      <c r="N144" s="10">
        <f>VLOOKUP(D144,RatesProd!$B$2:$F$302,4,)</f>
        <v>1</v>
      </c>
      <c r="O144" s="4" t="str">
        <f t="shared" si="22"/>
        <v>OK</v>
      </c>
      <c r="P144" s="4" t="s">
        <v>312</v>
      </c>
      <c r="Q144" s="10" t="str">
        <f>VLOOKUP(D144,RatesProd!$B$2:$F$302,5,)</f>
        <v>TradeMessageID asc</v>
      </c>
      <c r="R144" s="4" t="str">
        <f t="shared" si="23"/>
        <v>OK</v>
      </c>
      <c r="S144" s="10" t="str">
        <f t="shared" si="24"/>
        <v>TRUE</v>
      </c>
      <c r="T144" s="10" t="str">
        <f t="shared" si="25"/>
        <v>TRUE</v>
      </c>
      <c r="U144" s="10" t="str">
        <f t="shared" si="26"/>
        <v>Yes</v>
      </c>
    </row>
    <row r="145" spans="1:21">
      <c r="A145" s="4" t="s">
        <v>313</v>
      </c>
      <c r="B145" s="10" t="str">
        <f>IF(ISERROR(MATCH(A145, RatesProd!$A$2:$A$297,0)),"",A145)</f>
        <v>srf_main.ErrorWorkFlow_Archive</v>
      </c>
      <c r="C145" s="4" t="str">
        <f t="shared" si="18"/>
        <v>OK</v>
      </c>
      <c r="D145" s="4" t="s">
        <v>309</v>
      </c>
      <c r="E145" s="10" t="str">
        <f>VLOOKUP(D145,RatesProd!$B$2:$F$302,1,)</f>
        <v>IDX_ErrorWorkflowId</v>
      </c>
      <c r="F145" s="4" t="str">
        <f t="shared" si="19"/>
        <v>OK</v>
      </c>
      <c r="G145" s="4" t="s">
        <v>13</v>
      </c>
      <c r="H145" s="10" t="str">
        <f>VLOOKUP(D145,RatesProd!$B$2:$F$302,2,)</f>
        <v>nonunique</v>
      </c>
      <c r="I145" s="4" t="str">
        <f t="shared" si="20"/>
        <v>OK</v>
      </c>
      <c r="J145" s="4" t="s">
        <v>9</v>
      </c>
      <c r="K145" s="10" t="str">
        <f>VLOOKUP(D145,RatesProd!$B$2:$F$302,3,)</f>
        <v xml:space="preserve"> clustered </v>
      </c>
      <c r="L145" s="4" t="str">
        <f t="shared" si="21"/>
        <v>OK</v>
      </c>
      <c r="M145" s="4">
        <v>1</v>
      </c>
      <c r="N145" s="10">
        <f>VLOOKUP(D145,RatesProd!$B$2:$F$302,4,)</f>
        <v>1</v>
      </c>
      <c r="O145" s="4" t="str">
        <f t="shared" si="22"/>
        <v>OK</v>
      </c>
      <c r="P145" s="4" t="s">
        <v>310</v>
      </c>
      <c r="Q145" s="10" t="str">
        <f>VLOOKUP(D145,RatesProd!$B$2:$F$302,5,)</f>
        <v>ErrorWorkflowID asc</v>
      </c>
      <c r="R145" s="4" t="str">
        <f t="shared" si="23"/>
        <v>OK</v>
      </c>
      <c r="S145" s="10" t="str">
        <f t="shared" si="24"/>
        <v>TRUE</v>
      </c>
      <c r="T145" s="10" t="str">
        <f t="shared" si="25"/>
        <v>TRUE</v>
      </c>
      <c r="U145" s="10" t="str">
        <f t="shared" si="26"/>
        <v>Yes</v>
      </c>
    </row>
    <row r="146" spans="1:21">
      <c r="A146" s="4" t="s">
        <v>313</v>
      </c>
      <c r="B146" s="10" t="str">
        <f>IF(ISERROR(MATCH(A146, RatesProd!$A$2:$A$297,0)),"",A146)</f>
        <v>srf_main.ErrorWorkFlow_Archive</v>
      </c>
      <c r="C146" s="4" t="str">
        <f t="shared" si="18"/>
        <v>OK</v>
      </c>
      <c r="D146" s="4" t="s">
        <v>295</v>
      </c>
      <c r="E146" s="10" t="str">
        <f>VLOOKUP(D146,RatesProd!$B$2:$F$302,1,)</f>
        <v>Idx_ErrorWorkFlow_ErrorBlotter2</v>
      </c>
      <c r="F146" s="4" t="str">
        <f t="shared" si="19"/>
        <v>OK</v>
      </c>
      <c r="G146" s="4" t="s">
        <v>13</v>
      </c>
      <c r="H146" s="10" t="str">
        <f>VLOOKUP(D146,RatesProd!$B$2:$F$302,2,)</f>
        <v>nonunique</v>
      </c>
      <c r="I146" s="4" t="str">
        <f t="shared" si="20"/>
        <v>OK</v>
      </c>
      <c r="J146" s="4" t="s">
        <v>14</v>
      </c>
      <c r="K146" s="10" t="str">
        <f>VLOOKUP(D146,RatesProd!$B$2:$F$302,3,)</f>
        <v xml:space="preserve"> nonclustered </v>
      </c>
      <c r="L146" s="4" t="str">
        <f t="shared" si="21"/>
        <v>OK</v>
      </c>
      <c r="M146" s="4">
        <v>2</v>
      </c>
      <c r="N146" s="10">
        <f>VLOOKUP(D146,RatesProd!$B$2:$F$302,4,)</f>
        <v>2</v>
      </c>
      <c r="O146" s="4" t="str">
        <f t="shared" si="22"/>
        <v>OK</v>
      </c>
      <c r="P146" s="4" t="s">
        <v>296</v>
      </c>
      <c r="Q146" s="10" t="str">
        <f>VLOOKUP(D146,RatesProd!$B$2:$F$302,5,)</f>
        <v>TradeId asc,TradeMessageID asc INCLUDE (ErrorWorkflowID)</v>
      </c>
      <c r="R146" s="4" t="str">
        <f t="shared" si="23"/>
        <v>OK</v>
      </c>
      <c r="S146" s="10" t="str">
        <f t="shared" si="24"/>
        <v>TRUE</v>
      </c>
      <c r="T146" s="10" t="str">
        <f t="shared" si="25"/>
        <v>TRUE</v>
      </c>
      <c r="U146" s="10" t="str">
        <f t="shared" si="26"/>
        <v>Yes</v>
      </c>
    </row>
    <row r="147" spans="1:21">
      <c r="A147" s="4" t="s">
        <v>313</v>
      </c>
      <c r="B147" s="10" t="str">
        <f>IF(ISERROR(MATCH(A147, RatesProd!$A$2:$A$297,0)),"",A147)</f>
        <v>srf_main.ErrorWorkFlow_Archive</v>
      </c>
      <c r="C147" s="4" t="str">
        <f t="shared" si="18"/>
        <v>OK</v>
      </c>
      <c r="D147" s="4" t="s">
        <v>297</v>
      </c>
      <c r="E147" s="10" t="str">
        <f>VLOOKUP(D147,RatesProd!$B$2:$F$302,1,)</f>
        <v>Idx_Errorworkflow_ErrorDashboard1</v>
      </c>
      <c r="F147" s="4" t="str">
        <f t="shared" si="19"/>
        <v>OK</v>
      </c>
      <c r="G147" s="4" t="s">
        <v>13</v>
      </c>
      <c r="H147" s="10" t="str">
        <f>VLOOKUP(D147,RatesProd!$B$2:$F$302,2,)</f>
        <v>nonunique</v>
      </c>
      <c r="I147" s="4" t="str">
        <f t="shared" si="20"/>
        <v>OK</v>
      </c>
      <c r="J147" s="4" t="s">
        <v>14</v>
      </c>
      <c r="K147" s="10" t="str">
        <f>VLOOKUP(D147,RatesProd!$B$2:$F$302,3,)</f>
        <v xml:space="preserve"> nonclustered </v>
      </c>
      <c r="L147" s="4" t="str">
        <f t="shared" si="21"/>
        <v>OK</v>
      </c>
      <c r="M147" s="4">
        <v>1</v>
      </c>
      <c r="N147" s="10">
        <f>VLOOKUP(D147,RatesProd!$B$2:$F$302,4,)</f>
        <v>1</v>
      </c>
      <c r="O147" s="4" t="str">
        <f t="shared" si="22"/>
        <v>OK</v>
      </c>
      <c r="P147" s="4" t="s">
        <v>298</v>
      </c>
      <c r="Q147" s="10" t="str">
        <f>VLOOKUP(D147,RatesProd!$B$2:$F$302,5,)</f>
        <v>WorkflowErrorCategory asc INCLUDE (ErrorWorkflowID,TradeId,TradeMessageID)</v>
      </c>
      <c r="R147" s="4" t="str">
        <f t="shared" si="23"/>
        <v>OK</v>
      </c>
      <c r="S147" s="10" t="str">
        <f t="shared" si="24"/>
        <v>TRUE</v>
      </c>
      <c r="T147" s="10" t="str">
        <f t="shared" si="25"/>
        <v>TRUE</v>
      </c>
      <c r="U147" s="10" t="str">
        <f t="shared" si="26"/>
        <v>Yes</v>
      </c>
    </row>
    <row r="148" spans="1:21">
      <c r="A148" s="4" t="s">
        <v>313</v>
      </c>
      <c r="B148" s="10" t="str">
        <f>IF(ISERROR(MATCH(A148, RatesProd!$A$2:$A$297,0)),"",A148)</f>
        <v>srf_main.ErrorWorkFlow_Archive</v>
      </c>
      <c r="C148" s="4" t="str">
        <f t="shared" si="18"/>
        <v>OK</v>
      </c>
      <c r="D148" s="4" t="s">
        <v>303</v>
      </c>
      <c r="E148" s="10" t="str">
        <f>VLOOKUP(D148,RatesProd!$B$2:$F$302,1,)</f>
        <v>Idx_Errorworkflow_ErrorDashboard2</v>
      </c>
      <c r="F148" s="4" t="str">
        <f t="shared" si="19"/>
        <v>OK</v>
      </c>
      <c r="G148" s="4" t="s">
        <v>13</v>
      </c>
      <c r="H148" s="10" t="str">
        <f>VLOOKUP(D148,RatesProd!$B$2:$F$302,2,)</f>
        <v>nonunique</v>
      </c>
      <c r="I148" s="4" t="str">
        <f t="shared" si="20"/>
        <v>OK</v>
      </c>
      <c r="J148" s="4" t="s">
        <v>14</v>
      </c>
      <c r="K148" s="10" t="str">
        <f>VLOOKUP(D148,RatesProd!$B$2:$F$302,3,)</f>
        <v xml:space="preserve"> nonclustered </v>
      </c>
      <c r="L148" s="4" t="str">
        <f t="shared" si="21"/>
        <v>OK</v>
      </c>
      <c r="M148" s="4">
        <v>2</v>
      </c>
      <c r="N148" s="10">
        <f>VLOOKUP(D148,RatesProd!$B$2:$F$302,4,)</f>
        <v>2</v>
      </c>
      <c r="O148" s="4" t="str">
        <f t="shared" si="22"/>
        <v>OK</v>
      </c>
      <c r="P148" s="4" t="s">
        <v>304</v>
      </c>
      <c r="Q148" s="10" t="str">
        <f>VLOOKUP(D148,RatesProd!$B$2:$F$302,5,)</f>
        <v>ApplicationName asc,WorkflowErrorCategory asc INCLUDE (ErrorWorkflowID,TradeId,TradeMessageID,ErrorWorkflowState,Jurisdiction)</v>
      </c>
      <c r="R148" s="4" t="str">
        <f t="shared" si="23"/>
        <v>OK</v>
      </c>
      <c r="S148" s="10" t="str">
        <f t="shared" si="24"/>
        <v>TRUE</v>
      </c>
      <c r="T148" s="10" t="str">
        <f t="shared" si="25"/>
        <v>TRUE</v>
      </c>
      <c r="U148" s="10" t="str">
        <f t="shared" si="26"/>
        <v>Yes</v>
      </c>
    </row>
    <row r="149" spans="1:21">
      <c r="A149" s="4" t="s">
        <v>313</v>
      </c>
      <c r="B149" s="10" t="str">
        <f>IF(ISERROR(MATCH(A149, RatesProd!$A$2:$A$297,0)),"",A149)</f>
        <v>srf_main.ErrorWorkFlow_Archive</v>
      </c>
      <c r="C149" s="4" t="str">
        <f t="shared" si="18"/>
        <v>OK</v>
      </c>
      <c r="D149" s="4" t="s">
        <v>294</v>
      </c>
      <c r="E149" s="10" t="str">
        <f>VLOOKUP(D149,RatesProd!$B$2:$F$302,1,)</f>
        <v>IDX_EW_COBDate</v>
      </c>
      <c r="F149" s="4" t="str">
        <f t="shared" si="19"/>
        <v>OK</v>
      </c>
      <c r="G149" s="4" t="s">
        <v>13</v>
      </c>
      <c r="H149" s="10" t="str">
        <f>VLOOKUP(D149,RatesProd!$B$2:$F$302,2,)</f>
        <v>nonunique</v>
      </c>
      <c r="I149" s="4" t="str">
        <f t="shared" si="20"/>
        <v>OK</v>
      </c>
      <c r="J149" s="4" t="s">
        <v>14</v>
      </c>
      <c r="K149" s="10" t="str">
        <f>VLOOKUP(D149,RatesProd!$B$2:$F$302,3,)</f>
        <v xml:space="preserve"> nonclustered </v>
      </c>
      <c r="L149" s="4" t="str">
        <f t="shared" si="21"/>
        <v>OK</v>
      </c>
      <c r="M149" s="4">
        <v>1</v>
      </c>
      <c r="N149" s="10">
        <f>VLOOKUP(D149,RatesProd!$B$2:$F$302,4,)</f>
        <v>1</v>
      </c>
      <c r="O149" s="4" t="str">
        <f t="shared" si="22"/>
        <v>OK</v>
      </c>
      <c r="P149" s="4" t="s">
        <v>80</v>
      </c>
      <c r="Q149" s="10" t="str">
        <f>VLOOKUP(D149,RatesProd!$B$2:$F$302,5,)</f>
        <v>COBDate asc</v>
      </c>
      <c r="R149" s="4" t="str">
        <f t="shared" si="23"/>
        <v>OK</v>
      </c>
      <c r="S149" s="10" t="str">
        <f t="shared" si="24"/>
        <v>TRUE</v>
      </c>
      <c r="T149" s="10" t="str">
        <f t="shared" si="25"/>
        <v>TRUE</v>
      </c>
      <c r="U149" s="10" t="str">
        <f t="shared" si="26"/>
        <v>Yes</v>
      </c>
    </row>
    <row r="150" spans="1:21">
      <c r="A150" s="4" t="s">
        <v>313</v>
      </c>
      <c r="B150" s="10" t="str">
        <f>IF(ISERROR(MATCH(A150, RatesProd!$A$2:$A$297,0)),"",A150)</f>
        <v>srf_main.ErrorWorkFlow_Archive</v>
      </c>
      <c r="C150" s="4" t="str">
        <f t="shared" si="18"/>
        <v>OK</v>
      </c>
      <c r="D150" s="4" t="s">
        <v>292</v>
      </c>
      <c r="E150" s="10" t="str">
        <f>VLOOKUP(D150,RatesProd!$B$2:$F$302,1,)</f>
        <v>IDX_EW_TradeId</v>
      </c>
      <c r="F150" s="4" t="str">
        <f t="shared" si="19"/>
        <v>OK</v>
      </c>
      <c r="G150" s="4" t="s">
        <v>13</v>
      </c>
      <c r="H150" s="10" t="str">
        <f>VLOOKUP(D150,RatesProd!$B$2:$F$302,2,)</f>
        <v>nonunique</v>
      </c>
      <c r="I150" s="4" t="str">
        <f t="shared" si="20"/>
        <v>OK</v>
      </c>
      <c r="J150" s="4" t="s">
        <v>14</v>
      </c>
      <c r="K150" s="10" t="str">
        <f>VLOOKUP(D150,RatesProd!$B$2:$F$302,3,)</f>
        <v xml:space="preserve"> nonclustered </v>
      </c>
      <c r="L150" s="4" t="str">
        <f t="shared" si="21"/>
        <v>OK</v>
      </c>
      <c r="M150" s="4">
        <v>1</v>
      </c>
      <c r="N150" s="10">
        <f>VLOOKUP(D150,RatesProd!$B$2:$F$302,4,)</f>
        <v>1</v>
      </c>
      <c r="O150" s="4" t="str">
        <f t="shared" si="22"/>
        <v>OK</v>
      </c>
      <c r="P150" s="4" t="s">
        <v>293</v>
      </c>
      <c r="Q150" s="10" t="str">
        <f>VLOOKUP(D150,RatesProd!$B$2:$F$302,5,)</f>
        <v>TradeId asc INCLUDE (TradeVersion)</v>
      </c>
      <c r="R150" s="4" t="str">
        <f t="shared" si="23"/>
        <v>OK</v>
      </c>
      <c r="S150" s="10" t="str">
        <f t="shared" si="24"/>
        <v>TRUE</v>
      </c>
      <c r="T150" s="10" t="str">
        <f t="shared" si="25"/>
        <v>TRUE</v>
      </c>
      <c r="U150" s="10" t="str">
        <f t="shared" si="26"/>
        <v>Yes</v>
      </c>
    </row>
    <row r="151" spans="1:21">
      <c r="A151" s="4" t="s">
        <v>313</v>
      </c>
      <c r="B151" s="10" t="str">
        <f>IF(ISERROR(MATCH(A151, RatesProd!$A$2:$A$297,0)),"",A151)</f>
        <v>srf_main.ErrorWorkFlow_Archive</v>
      </c>
      <c r="C151" s="4" t="str">
        <f t="shared" si="18"/>
        <v>OK</v>
      </c>
      <c r="D151" s="4" t="s">
        <v>311</v>
      </c>
      <c r="E151" s="10" t="str">
        <f>VLOOKUP(D151,RatesProd!$B$2:$F$302,1,)</f>
        <v>IDX_EW_TradeMessageId</v>
      </c>
      <c r="F151" s="4" t="str">
        <f t="shared" si="19"/>
        <v>OK</v>
      </c>
      <c r="G151" s="4" t="s">
        <v>13</v>
      </c>
      <c r="H151" s="10" t="str">
        <f>VLOOKUP(D151,RatesProd!$B$2:$F$302,2,)</f>
        <v>nonunique</v>
      </c>
      <c r="I151" s="4" t="str">
        <f t="shared" si="20"/>
        <v>OK</v>
      </c>
      <c r="J151" s="4" t="s">
        <v>14</v>
      </c>
      <c r="K151" s="10" t="str">
        <f>VLOOKUP(D151,RatesProd!$B$2:$F$302,3,)</f>
        <v xml:space="preserve"> nonclustered </v>
      </c>
      <c r="L151" s="4" t="str">
        <f t="shared" si="21"/>
        <v>OK</v>
      </c>
      <c r="M151" s="4">
        <v>1</v>
      </c>
      <c r="N151" s="10">
        <f>VLOOKUP(D151,RatesProd!$B$2:$F$302,4,)</f>
        <v>1</v>
      </c>
      <c r="O151" s="4" t="str">
        <f t="shared" si="22"/>
        <v>OK</v>
      </c>
      <c r="P151" s="4" t="s">
        <v>312</v>
      </c>
      <c r="Q151" s="10" t="str">
        <f>VLOOKUP(D151,RatesProd!$B$2:$F$302,5,)</f>
        <v>TradeMessageID asc</v>
      </c>
      <c r="R151" s="4" t="str">
        <f t="shared" si="23"/>
        <v>OK</v>
      </c>
      <c r="S151" s="10" t="str">
        <f t="shared" si="24"/>
        <v>TRUE</v>
      </c>
      <c r="T151" s="10" t="str">
        <f t="shared" si="25"/>
        <v>TRUE</v>
      </c>
      <c r="U151" s="10" t="str">
        <f t="shared" si="26"/>
        <v>Yes</v>
      </c>
    </row>
    <row r="152" spans="1:21">
      <c r="A152" s="4" t="s">
        <v>313</v>
      </c>
      <c r="B152" s="10" t="str">
        <f>IF(ISERROR(MATCH(A152, RatesProd!$A$2:$A$297,0)),"",A152)</f>
        <v>srf_main.ErrorWorkFlow_Archive</v>
      </c>
      <c r="C152" s="4" t="str">
        <f t="shared" si="18"/>
        <v>OK</v>
      </c>
      <c r="D152" s="4" t="s">
        <v>299</v>
      </c>
      <c r="E152" s="10" t="str">
        <f>VLOOKUP(D152,RatesProd!$B$2:$F$302,1,)</f>
        <v>IDX_EW_Workflowstate</v>
      </c>
      <c r="F152" s="4" t="str">
        <f t="shared" si="19"/>
        <v>OK</v>
      </c>
      <c r="G152" s="4" t="s">
        <v>13</v>
      </c>
      <c r="H152" s="10" t="str">
        <f>VLOOKUP(D152,RatesProd!$B$2:$F$302,2,)</f>
        <v>nonunique</v>
      </c>
      <c r="I152" s="4" t="str">
        <f t="shared" si="20"/>
        <v>OK</v>
      </c>
      <c r="J152" s="4" t="s">
        <v>14</v>
      </c>
      <c r="K152" s="10" t="str">
        <f>VLOOKUP(D152,RatesProd!$B$2:$F$302,3,)</f>
        <v xml:space="preserve"> nonclustered </v>
      </c>
      <c r="L152" s="4" t="str">
        <f t="shared" si="21"/>
        <v>OK</v>
      </c>
      <c r="M152" s="4">
        <v>1</v>
      </c>
      <c r="N152" s="10">
        <f>VLOOKUP(D152,RatesProd!$B$2:$F$302,4,)</f>
        <v>1</v>
      </c>
      <c r="O152" s="4" t="str">
        <f t="shared" si="22"/>
        <v>OK</v>
      </c>
      <c r="P152" s="4" t="s">
        <v>300</v>
      </c>
      <c r="Q152" s="10" t="str">
        <f>VLOOKUP(D152,RatesProd!$B$2:$F$302,5,)</f>
        <v>ErrorWorkflowState asc</v>
      </c>
      <c r="R152" s="4" t="str">
        <f t="shared" si="23"/>
        <v>OK</v>
      </c>
      <c r="S152" s="10" t="str">
        <f t="shared" si="24"/>
        <v>TRUE</v>
      </c>
      <c r="T152" s="10" t="str">
        <f t="shared" si="25"/>
        <v>TRUE</v>
      </c>
      <c r="U152" s="10" t="str">
        <f t="shared" si="26"/>
        <v>Yes</v>
      </c>
    </row>
    <row r="153" spans="1:21">
      <c r="A153" s="4" t="s">
        <v>314</v>
      </c>
      <c r="B153" s="10" t="str">
        <f>IF(ISERROR(MATCH(A153, RatesProd!$A$2:$A$297,0)),"",A153)</f>
        <v>srf_main.Exception</v>
      </c>
      <c r="C153" s="4" t="str">
        <f t="shared" si="18"/>
        <v>OK</v>
      </c>
      <c r="D153" s="4" t="s">
        <v>315</v>
      </c>
      <c r="E153" s="10" t="str">
        <f>VLOOKUP(D153,RatesProd!$B$2:$F$302,1,)</f>
        <v>ExceptionIndex</v>
      </c>
      <c r="F153" s="4" t="str">
        <f t="shared" si="19"/>
        <v>OK</v>
      </c>
      <c r="G153" s="4" t="s">
        <v>13</v>
      </c>
      <c r="H153" s="10" t="str">
        <f>VLOOKUP(D153,RatesProd!$B$2:$F$302,2,)</f>
        <v>nonunique</v>
      </c>
      <c r="I153" s="4" t="str">
        <f t="shared" si="20"/>
        <v>OK</v>
      </c>
      <c r="J153" s="4" t="s">
        <v>14</v>
      </c>
      <c r="K153" s="10" t="str">
        <f>VLOOKUP(D153,RatesProd!$B$2:$F$302,3,)</f>
        <v xml:space="preserve"> nonclustered </v>
      </c>
      <c r="L153" s="4" t="str">
        <f t="shared" si="21"/>
        <v>OK</v>
      </c>
      <c r="M153" s="4">
        <v>2</v>
      </c>
      <c r="N153" s="10">
        <f>VLOOKUP(D153,RatesProd!$B$2:$F$302,4,)</f>
        <v>2</v>
      </c>
      <c r="O153" s="4" t="str">
        <f t="shared" si="22"/>
        <v>OK</v>
      </c>
      <c r="P153" s="4" t="s">
        <v>316</v>
      </c>
      <c r="Q153" s="10" t="str">
        <f>VLOOKUP(D153,RatesProd!$B$2:$F$302,5,)</f>
        <v>ExceptionCode asc,TradeFeedFileFragmentId asc</v>
      </c>
      <c r="R153" s="4" t="str">
        <f t="shared" si="23"/>
        <v>OK</v>
      </c>
      <c r="S153" s="10" t="str">
        <f t="shared" si="24"/>
        <v>TRUE</v>
      </c>
      <c r="T153" s="10" t="str">
        <f t="shared" si="25"/>
        <v>TRUE</v>
      </c>
      <c r="U153" s="10" t="str">
        <f t="shared" si="26"/>
        <v>Yes</v>
      </c>
    </row>
    <row r="154" spans="1:21">
      <c r="A154" s="4" t="s">
        <v>314</v>
      </c>
      <c r="B154" s="10" t="str">
        <f>IF(ISERROR(MATCH(A154, RatesProd!$A$2:$A$297,0)),"",A154)</f>
        <v>srf_main.Exception</v>
      </c>
      <c r="C154" s="4" t="str">
        <f t="shared" si="18"/>
        <v>OK</v>
      </c>
      <c r="D154" s="4" t="s">
        <v>317</v>
      </c>
      <c r="E154" s="10" t="str">
        <f>VLOOKUP(D154,RatesProd!$B$2:$F$302,1,)</f>
        <v>NCI_Exception</v>
      </c>
      <c r="F154" s="4" t="str">
        <f t="shared" si="19"/>
        <v>OK</v>
      </c>
      <c r="G154" s="4" t="s">
        <v>13</v>
      </c>
      <c r="H154" s="10" t="str">
        <f>VLOOKUP(D154,RatesProd!$B$2:$F$302,2,)</f>
        <v>nonunique</v>
      </c>
      <c r="I154" s="4" t="str">
        <f t="shared" si="20"/>
        <v>OK</v>
      </c>
      <c r="J154" s="4" t="s">
        <v>14</v>
      </c>
      <c r="K154" s="10" t="str">
        <f>VLOOKUP(D154,RatesProd!$B$2:$F$302,3,)</f>
        <v xml:space="preserve"> nonclustered </v>
      </c>
      <c r="L154" s="4" t="str">
        <f t="shared" si="21"/>
        <v>OK</v>
      </c>
      <c r="M154" s="4">
        <v>1</v>
      </c>
      <c r="N154" s="10">
        <f>VLOOKUP(D154,RatesProd!$B$2:$F$302,4,)</f>
        <v>1</v>
      </c>
      <c r="O154" s="4" t="str">
        <f t="shared" si="22"/>
        <v>OK</v>
      </c>
      <c r="P154" s="4" t="s">
        <v>80</v>
      </c>
      <c r="Q154" s="10" t="str">
        <f>VLOOKUP(D154,RatesProd!$B$2:$F$302,5,)</f>
        <v>COBDate asc</v>
      </c>
      <c r="R154" s="4" t="str">
        <f t="shared" si="23"/>
        <v>OK</v>
      </c>
      <c r="S154" s="10" t="str">
        <f t="shared" si="24"/>
        <v>TRUE</v>
      </c>
      <c r="T154" s="10" t="str">
        <f t="shared" si="25"/>
        <v>TRUE</v>
      </c>
      <c r="U154" s="10" t="str">
        <f t="shared" si="26"/>
        <v>Yes</v>
      </c>
    </row>
    <row r="155" spans="1:21">
      <c r="A155" s="4" t="s">
        <v>314</v>
      </c>
      <c r="B155" s="10" t="str">
        <f>IF(ISERROR(MATCH(A155, RatesProd!$A$2:$A$297,0)),"",A155)</f>
        <v>srf_main.Exception</v>
      </c>
      <c r="C155" s="4" t="str">
        <f t="shared" si="18"/>
        <v>OK</v>
      </c>
      <c r="D155" s="4" t="s">
        <v>318</v>
      </c>
      <c r="E155" s="10" t="str">
        <f>VLOOKUP(D155,RatesProd!$B$2:$F$302,1,)</f>
        <v>ExceptionPrimaryKey</v>
      </c>
      <c r="F155" s="4" t="str">
        <f t="shared" si="19"/>
        <v>OK</v>
      </c>
      <c r="G155" s="4" t="s">
        <v>8</v>
      </c>
      <c r="H155" s="10" t="str">
        <f>VLOOKUP(D155,RatesProd!$B$2:$F$302,2,)</f>
        <v>unique</v>
      </c>
      <c r="I155" s="4" t="str">
        <f t="shared" si="20"/>
        <v>OK</v>
      </c>
      <c r="J155" s="4" t="s">
        <v>9</v>
      </c>
      <c r="K155" s="10" t="str">
        <f>VLOOKUP(D155,RatesProd!$B$2:$F$302,3,)</f>
        <v xml:space="preserve"> clustered </v>
      </c>
      <c r="L155" s="4" t="str">
        <f t="shared" si="21"/>
        <v>OK</v>
      </c>
      <c r="M155" s="4">
        <v>1</v>
      </c>
      <c r="N155" s="10">
        <f>VLOOKUP(D155,RatesProd!$B$2:$F$302,4,)</f>
        <v>1</v>
      </c>
      <c r="O155" s="4" t="str">
        <f t="shared" si="22"/>
        <v>OK</v>
      </c>
      <c r="P155" s="4" t="s">
        <v>319</v>
      </c>
      <c r="Q155" s="10" t="str">
        <f>VLOOKUP(D155,RatesProd!$B$2:$F$302,5,)</f>
        <v>ExceptionId asc</v>
      </c>
      <c r="R155" s="4" t="str">
        <f t="shared" si="23"/>
        <v>OK</v>
      </c>
      <c r="S155" s="10" t="str">
        <f t="shared" si="24"/>
        <v>TRUE</v>
      </c>
      <c r="T155" s="10" t="str">
        <f t="shared" si="25"/>
        <v>TRUE</v>
      </c>
      <c r="U155" s="10" t="str">
        <f t="shared" si="26"/>
        <v>Yes</v>
      </c>
    </row>
    <row r="156" spans="1:21">
      <c r="A156" s="4" t="s">
        <v>320</v>
      </c>
      <c r="B156" s="10" t="str">
        <f>IF(ISERROR(MATCH(A156, RatesProd!$A$2:$A$297,0)),"",A156)</f>
        <v>srf_main.FeedActivity</v>
      </c>
      <c r="C156" s="4" t="str">
        <f t="shared" si="18"/>
        <v>OK</v>
      </c>
      <c r="D156" s="4" t="s">
        <v>321</v>
      </c>
      <c r="E156" s="10" t="str">
        <f>VLOOKUP(D156,RatesProd!$B$2:$F$302,1,)</f>
        <v>FeedActivity_NC3</v>
      </c>
      <c r="F156" s="4" t="str">
        <f t="shared" si="19"/>
        <v>OK</v>
      </c>
      <c r="G156" s="4" t="s">
        <v>8</v>
      </c>
      <c r="H156" s="10" t="str">
        <f>VLOOKUP(D156,RatesProd!$B$2:$F$302,2,)</f>
        <v>unique</v>
      </c>
      <c r="I156" s="4" t="str">
        <f t="shared" si="20"/>
        <v>OK</v>
      </c>
      <c r="J156" s="4" t="s">
        <v>14</v>
      </c>
      <c r="K156" s="10" t="str">
        <f>VLOOKUP(D156,RatesProd!$B$2:$F$302,3,)</f>
        <v xml:space="preserve"> nonclustered </v>
      </c>
      <c r="L156" s="4" t="str">
        <f t="shared" si="21"/>
        <v>OK</v>
      </c>
      <c r="M156" s="4">
        <v>2</v>
      </c>
      <c r="N156" s="10">
        <f>VLOOKUP(D156,RatesProd!$B$2:$F$302,4,)</f>
        <v>2</v>
      </c>
      <c r="O156" s="4" t="str">
        <f t="shared" si="22"/>
        <v>OK</v>
      </c>
      <c r="P156" s="4" t="s">
        <v>322</v>
      </c>
      <c r="Q156" s="10" t="str">
        <f>VLOOKUP(D156,RatesProd!$B$2:$F$302,5,)</f>
        <v>FeedId asc,Id asc</v>
      </c>
      <c r="R156" s="4" t="str">
        <f t="shared" si="23"/>
        <v>OK</v>
      </c>
      <c r="S156" s="10" t="str">
        <f t="shared" si="24"/>
        <v>TRUE</v>
      </c>
      <c r="T156" s="10" t="str">
        <f t="shared" si="25"/>
        <v>TRUE</v>
      </c>
      <c r="U156" s="10" t="str">
        <f t="shared" si="26"/>
        <v>Yes</v>
      </c>
    </row>
    <row r="157" spans="1:21">
      <c r="A157" s="4" t="s">
        <v>320</v>
      </c>
      <c r="B157" s="10" t="str">
        <f>IF(ISERROR(MATCH(A157, RatesProd!$A$2:$A$297,0)),"",A157)</f>
        <v>srf_main.FeedActivity</v>
      </c>
      <c r="C157" s="4" t="str">
        <f t="shared" si="18"/>
        <v>OK</v>
      </c>
      <c r="D157" s="4" t="s">
        <v>323</v>
      </c>
      <c r="E157" s="10" t="str">
        <f>VLOOKUP(D157,RatesProd!$B$2:$F$302,1,)</f>
        <v>idx1_FeedActivity</v>
      </c>
      <c r="F157" s="4" t="str">
        <f t="shared" si="19"/>
        <v>OK</v>
      </c>
      <c r="G157" s="4" t="s">
        <v>13</v>
      </c>
      <c r="H157" s="10" t="str">
        <f>VLOOKUP(D157,RatesProd!$B$2:$F$302,2,)</f>
        <v>nonunique</v>
      </c>
      <c r="I157" s="4" t="str">
        <f t="shared" si="20"/>
        <v>OK</v>
      </c>
      <c r="J157" s="4" t="s">
        <v>14</v>
      </c>
      <c r="K157" s="10" t="str">
        <f>VLOOKUP(D157,RatesProd!$B$2:$F$302,3,)</f>
        <v xml:space="preserve"> nonclustered </v>
      </c>
      <c r="L157" s="4" t="str">
        <f t="shared" si="21"/>
        <v>OK</v>
      </c>
      <c r="M157" s="4">
        <v>1</v>
      </c>
      <c r="N157" s="10">
        <f>VLOOKUP(D157,RatesProd!$B$2:$F$302,4,)</f>
        <v>1</v>
      </c>
      <c r="O157" s="4" t="str">
        <f t="shared" si="22"/>
        <v>OK</v>
      </c>
      <c r="P157" s="4" t="s">
        <v>324</v>
      </c>
      <c r="Q157" s="10" t="str">
        <f>VLOOKUP(D157,RatesProd!$B$2:$F$302,5,)</f>
        <v>COBDate asc INCLUDE (Id,PublisherSystem,FeedType,PublisherSystemLoc,FeedIdVersion,Status,State,FeedStatus,ExpectedFeedId,AssetClass)</v>
      </c>
      <c r="R157" s="4" t="str">
        <f t="shared" si="23"/>
        <v>OK</v>
      </c>
      <c r="S157" s="10" t="str">
        <f t="shared" si="24"/>
        <v>TRUE</v>
      </c>
      <c r="T157" s="10" t="str">
        <f t="shared" si="25"/>
        <v>TRUE</v>
      </c>
      <c r="U157" s="10" t="str">
        <f t="shared" si="26"/>
        <v>Yes</v>
      </c>
    </row>
    <row r="158" spans="1:21">
      <c r="A158" s="4" t="s">
        <v>320</v>
      </c>
      <c r="B158" s="10" t="str">
        <f>IF(ISERROR(MATCH(A158, RatesProd!$A$2:$A$297,0)),"",A158)</f>
        <v>srf_main.FeedActivity</v>
      </c>
      <c r="C158" s="4" t="str">
        <f t="shared" si="18"/>
        <v>OK</v>
      </c>
      <c r="D158" s="4" t="s">
        <v>325</v>
      </c>
      <c r="E158" s="10" t="str">
        <f>VLOOKUP(D158,RatesProd!$B$2:$F$302,1,)</f>
        <v>FeedActivity_NC2</v>
      </c>
      <c r="F158" s="4" t="str">
        <f t="shared" si="19"/>
        <v>OK</v>
      </c>
      <c r="G158" s="4" t="s">
        <v>13</v>
      </c>
      <c r="H158" s="10" t="str">
        <f>VLOOKUP(D158,RatesProd!$B$2:$F$302,2,)</f>
        <v>nonunique</v>
      </c>
      <c r="I158" s="4" t="str">
        <f t="shared" si="20"/>
        <v>OK</v>
      </c>
      <c r="J158" s="4" t="s">
        <v>14</v>
      </c>
      <c r="K158" s="10" t="str">
        <f>VLOOKUP(D158,RatesProd!$B$2:$F$302,3,)</f>
        <v xml:space="preserve"> nonclustered </v>
      </c>
      <c r="L158" s="4" t="str">
        <f t="shared" si="21"/>
        <v>OK</v>
      </c>
      <c r="M158" s="4">
        <v>3</v>
      </c>
      <c r="N158" s="10">
        <f>VLOOKUP(D158,RatesProd!$B$2:$F$302,4,)</f>
        <v>3</v>
      </c>
      <c r="O158" s="4" t="str">
        <f t="shared" si="22"/>
        <v>OK</v>
      </c>
      <c r="P158" s="4" t="s">
        <v>326</v>
      </c>
      <c r="Q158" s="10" t="str">
        <f>VLOOKUP(D158,RatesProd!$B$2:$F$302,5,)</f>
        <v>COBDate asc,FeedType asc,TradeType asc INCLUDE (FeedIdVersion)</v>
      </c>
      <c r="R158" s="4" t="str">
        <f t="shared" si="23"/>
        <v>OK</v>
      </c>
      <c r="S158" s="10" t="str">
        <f t="shared" si="24"/>
        <v>TRUE</v>
      </c>
      <c r="T158" s="10" t="str">
        <f t="shared" si="25"/>
        <v>TRUE</v>
      </c>
      <c r="U158" s="10" t="str">
        <f t="shared" si="26"/>
        <v>Yes</v>
      </c>
    </row>
    <row r="159" spans="1:21">
      <c r="A159" s="4" t="s">
        <v>320</v>
      </c>
      <c r="B159" s="10" t="str">
        <f>IF(ISERROR(MATCH(A159, RatesProd!$A$2:$A$297,0)),"",A159)</f>
        <v>srf_main.FeedActivity</v>
      </c>
      <c r="C159" s="4" t="str">
        <f t="shared" si="18"/>
        <v>OK</v>
      </c>
      <c r="D159" s="4" t="s">
        <v>327</v>
      </c>
      <c r="E159" s="10" t="str">
        <f>VLOOKUP(D159,RatesProd!$B$2:$F$302,1,)</f>
        <v>FeedActivityPrimaryKey</v>
      </c>
      <c r="F159" s="4" t="str">
        <f t="shared" si="19"/>
        <v>OK</v>
      </c>
      <c r="G159" s="4" t="s">
        <v>8</v>
      </c>
      <c r="H159" s="10" t="str">
        <f>VLOOKUP(D159,RatesProd!$B$2:$F$302,2,)</f>
        <v>unique</v>
      </c>
      <c r="I159" s="4" t="str">
        <f t="shared" si="20"/>
        <v>OK</v>
      </c>
      <c r="J159" s="4" t="s">
        <v>9</v>
      </c>
      <c r="K159" s="10" t="str">
        <f>VLOOKUP(D159,RatesProd!$B$2:$F$302,3,)</f>
        <v xml:space="preserve"> clustered </v>
      </c>
      <c r="L159" s="4" t="str">
        <f t="shared" si="21"/>
        <v>OK</v>
      </c>
      <c r="M159" s="4">
        <v>1</v>
      </c>
      <c r="N159" s="10">
        <f>VLOOKUP(D159,RatesProd!$B$2:$F$302,4,)</f>
        <v>1</v>
      </c>
      <c r="O159" s="4" t="str">
        <f t="shared" si="22"/>
        <v>OK</v>
      </c>
      <c r="P159" s="4" t="s">
        <v>17</v>
      </c>
      <c r="Q159" s="10" t="str">
        <f>VLOOKUP(D159,RatesProd!$B$2:$F$302,5,)</f>
        <v>Id asc</v>
      </c>
      <c r="R159" s="4" t="str">
        <f t="shared" si="23"/>
        <v>OK</v>
      </c>
      <c r="S159" s="10" t="str">
        <f t="shared" si="24"/>
        <v>TRUE</v>
      </c>
      <c r="T159" s="10" t="str">
        <f t="shared" si="25"/>
        <v>TRUE</v>
      </c>
      <c r="U159" s="10" t="str">
        <f t="shared" si="26"/>
        <v>Yes</v>
      </c>
    </row>
    <row r="160" spans="1:21">
      <c r="A160" s="4" t="s">
        <v>328</v>
      </c>
      <c r="B160" s="10" t="str">
        <f>IF(ISERROR(MATCH(A160, RatesProd!$A$2:$A$297,0)),"",A160)</f>
        <v>srf_main.FeedExpectedControlMsg</v>
      </c>
      <c r="C160" s="4" t="str">
        <f t="shared" si="18"/>
        <v>OK</v>
      </c>
      <c r="D160" s="4" t="s">
        <v>329</v>
      </c>
      <c r="E160" s="10" t="str">
        <f>VLOOKUP(D160,RatesProd!$B$2:$F$302,1,)</f>
        <v>FeedExpectedControlMsgUniqueKey</v>
      </c>
      <c r="F160" s="4" t="str">
        <f t="shared" si="19"/>
        <v>OK</v>
      </c>
      <c r="G160" s="4" t="s">
        <v>8</v>
      </c>
      <c r="H160" s="10" t="str">
        <f>VLOOKUP(D160,RatesProd!$B$2:$F$302,2,)</f>
        <v>unique</v>
      </c>
      <c r="I160" s="4" t="str">
        <f t="shared" si="20"/>
        <v>OK</v>
      </c>
      <c r="J160" s="4" t="s">
        <v>14</v>
      </c>
      <c r="K160" s="10" t="str">
        <f>VLOOKUP(D160,RatesProd!$B$2:$F$302,3,)</f>
        <v xml:space="preserve"> nonclustered </v>
      </c>
      <c r="L160" s="4" t="str">
        <f t="shared" si="21"/>
        <v>OK</v>
      </c>
      <c r="M160" s="4">
        <v>4</v>
      </c>
      <c r="N160" s="10">
        <f>VLOOKUP(D160,RatesProd!$B$2:$F$302,4,)</f>
        <v>4</v>
      </c>
      <c r="O160" s="4" t="str">
        <f t="shared" si="22"/>
        <v>OK</v>
      </c>
      <c r="P160" s="4" t="s">
        <v>330</v>
      </c>
      <c r="Q160" s="10" t="str">
        <f>VLOOKUP(D160,RatesProd!$B$2:$F$302,5,)</f>
        <v>AssetClass asc,PublisherSystem asc,FeedType asc,Name asc</v>
      </c>
      <c r="R160" s="4" t="str">
        <f t="shared" si="23"/>
        <v>OK</v>
      </c>
      <c r="S160" s="10" t="str">
        <f t="shared" si="24"/>
        <v>TRUE</v>
      </c>
      <c r="T160" s="10" t="str">
        <f t="shared" si="25"/>
        <v>TRUE</v>
      </c>
      <c r="U160" s="10" t="str">
        <f t="shared" si="26"/>
        <v>Yes</v>
      </c>
    </row>
    <row r="161" spans="1:21">
      <c r="A161" s="4" t="s">
        <v>328</v>
      </c>
      <c r="B161" s="10" t="str">
        <f>IF(ISERROR(MATCH(A161, RatesProd!$A$2:$A$297,0)),"",A161)</f>
        <v>srf_main.FeedExpectedControlMsg</v>
      </c>
      <c r="C161" s="4" t="str">
        <f t="shared" si="18"/>
        <v>OK</v>
      </c>
      <c r="D161" s="4" t="s">
        <v>331</v>
      </c>
      <c r="E161" s="10" t="str">
        <f>VLOOKUP(D161,RatesProd!$B$2:$F$302,1,)</f>
        <v>FeedExpectedControlMsgFeedType</v>
      </c>
      <c r="F161" s="4" t="str">
        <f t="shared" si="19"/>
        <v>OK</v>
      </c>
      <c r="G161" s="4" t="s">
        <v>13</v>
      </c>
      <c r="H161" s="10" t="str">
        <f>VLOOKUP(D161,RatesProd!$B$2:$F$302,2,)</f>
        <v>nonunique</v>
      </c>
      <c r="I161" s="4" t="str">
        <f t="shared" si="20"/>
        <v>OK</v>
      </c>
      <c r="J161" s="4" t="s">
        <v>14</v>
      </c>
      <c r="K161" s="10" t="str">
        <f>VLOOKUP(D161,RatesProd!$B$2:$F$302,3,)</f>
        <v xml:space="preserve"> nonclustered </v>
      </c>
      <c r="L161" s="4" t="str">
        <f t="shared" si="21"/>
        <v>OK</v>
      </c>
      <c r="M161" s="4">
        <v>1</v>
      </c>
      <c r="N161" s="10">
        <f>VLOOKUP(D161,RatesProd!$B$2:$F$302,4,)</f>
        <v>1</v>
      </c>
      <c r="O161" s="4" t="str">
        <f t="shared" si="22"/>
        <v>OK</v>
      </c>
      <c r="P161" s="4" t="s">
        <v>332</v>
      </c>
      <c r="Q161" s="10" t="str">
        <f>VLOOKUP(D161,RatesProd!$B$2:$F$302,5,)</f>
        <v>FeedType asc</v>
      </c>
      <c r="R161" s="4" t="str">
        <f t="shared" si="23"/>
        <v>OK</v>
      </c>
      <c r="S161" s="10" t="str">
        <f t="shared" si="24"/>
        <v>TRUE</v>
      </c>
      <c r="T161" s="10" t="str">
        <f t="shared" si="25"/>
        <v>TRUE</v>
      </c>
      <c r="U161" s="10" t="str">
        <f t="shared" si="26"/>
        <v>Yes</v>
      </c>
    </row>
    <row r="162" spans="1:21">
      <c r="A162" s="4" t="s">
        <v>328</v>
      </c>
      <c r="B162" s="10" t="str">
        <f>IF(ISERROR(MATCH(A162, RatesProd!$A$2:$A$297,0)),"",A162)</f>
        <v>srf_main.FeedExpectedControlMsg</v>
      </c>
      <c r="C162" s="4" t="str">
        <f t="shared" si="18"/>
        <v>OK</v>
      </c>
      <c r="D162" s="4" t="s">
        <v>333</v>
      </c>
      <c r="E162" s="10" t="str">
        <f>VLOOKUP(D162,RatesProd!$B$2:$F$302,1,)</f>
        <v>FeedExpectedControlMsgPrimaryKey</v>
      </c>
      <c r="F162" s="4" t="str">
        <f t="shared" si="19"/>
        <v>OK</v>
      </c>
      <c r="G162" s="4" t="s">
        <v>8</v>
      </c>
      <c r="H162" s="10" t="str">
        <f>VLOOKUP(D162,RatesProd!$B$2:$F$302,2,)</f>
        <v>unique</v>
      </c>
      <c r="I162" s="4" t="str">
        <f t="shared" si="20"/>
        <v>OK</v>
      </c>
      <c r="J162" s="4" t="s">
        <v>9</v>
      </c>
      <c r="K162" s="10" t="str">
        <f>VLOOKUP(D162,RatesProd!$B$2:$F$302,3,)</f>
        <v xml:space="preserve"> clustered </v>
      </c>
      <c r="L162" s="4" t="str">
        <f t="shared" si="21"/>
        <v>OK</v>
      </c>
      <c r="M162" s="4">
        <v>1</v>
      </c>
      <c r="N162" s="10">
        <f>VLOOKUP(D162,RatesProd!$B$2:$F$302,4,)</f>
        <v>1</v>
      </c>
      <c r="O162" s="4" t="str">
        <f t="shared" si="22"/>
        <v>OK</v>
      </c>
      <c r="P162" s="4" t="s">
        <v>17</v>
      </c>
      <c r="Q162" s="10" t="str">
        <f>VLOOKUP(D162,RatesProd!$B$2:$F$302,5,)</f>
        <v>Id asc</v>
      </c>
      <c r="R162" s="4" t="str">
        <f t="shared" si="23"/>
        <v>OK</v>
      </c>
      <c r="S162" s="10" t="str">
        <f t="shared" si="24"/>
        <v>TRUE</v>
      </c>
      <c r="T162" s="10" t="str">
        <f t="shared" si="25"/>
        <v>TRUE</v>
      </c>
      <c r="U162" s="10" t="str">
        <f t="shared" si="26"/>
        <v>Yes</v>
      </c>
    </row>
    <row r="163" spans="1:21">
      <c r="A163" s="4" t="s">
        <v>334</v>
      </c>
      <c r="B163" s="10" t="str">
        <f>IF(ISERROR(MATCH(A163, RatesProd!$A$2:$A$297,0)),"",A163)</f>
        <v>srf_main.FeedFileFragment</v>
      </c>
      <c r="C163" s="4" t="str">
        <f t="shared" si="18"/>
        <v>OK</v>
      </c>
      <c r="D163" s="4" t="s">
        <v>335</v>
      </c>
      <c r="E163" s="10" t="str">
        <f>VLOOKUP(D163,RatesProd!$B$2:$F$302,1,)</f>
        <v>FeedFileFragment_NC1</v>
      </c>
      <c r="F163" s="4" t="str">
        <f t="shared" si="19"/>
        <v>OK</v>
      </c>
      <c r="G163" s="4" t="s">
        <v>8</v>
      </c>
      <c r="H163" s="10" t="str">
        <f>VLOOKUP(D163,RatesProd!$B$2:$F$302,2,)</f>
        <v>nonunique</v>
      </c>
      <c r="I163" s="4" t="str">
        <f t="shared" si="20"/>
        <v>NOTOK</v>
      </c>
      <c r="J163" s="4" t="s">
        <v>14</v>
      </c>
      <c r="K163" s="10" t="str">
        <f>VLOOKUP(D163,RatesProd!$B$2:$F$302,3,)</f>
        <v xml:space="preserve"> nonclustered </v>
      </c>
      <c r="L163" s="4" t="str">
        <f t="shared" si="21"/>
        <v>OK</v>
      </c>
      <c r="M163" s="4">
        <v>2</v>
      </c>
      <c r="N163" s="10">
        <f>VLOOKUP(D163,RatesProd!$B$2:$F$302,4,)</f>
        <v>3</v>
      </c>
      <c r="O163" s="4" t="str">
        <f t="shared" si="22"/>
        <v>NOTOK</v>
      </c>
      <c r="P163" s="4" t="s">
        <v>336</v>
      </c>
      <c r="Q163" s="10" t="str">
        <f>VLOOKUP(D163,RatesProd!$B$2:$F$302,5,)</f>
        <v>COBDate asc,TradeType asc,FeedIdVersion asc INCLUDE (Id,BCFeedUnitId)</v>
      </c>
      <c r="R163" s="4" t="str">
        <f t="shared" si="23"/>
        <v>NOTOK</v>
      </c>
      <c r="S163" s="10" t="str">
        <f t="shared" si="24"/>
        <v>FALSE</v>
      </c>
      <c r="T163" s="10" t="str">
        <f t="shared" si="25"/>
        <v>FALSE</v>
      </c>
      <c r="U163" s="10" t="str">
        <f t="shared" si="26"/>
        <v>No</v>
      </c>
    </row>
    <row r="164" spans="1:21">
      <c r="A164" s="4" t="s">
        <v>334</v>
      </c>
      <c r="B164" s="10" t="str">
        <f>IF(ISERROR(MATCH(A164, RatesProd!$A$2:$A$297,0)),"",A164)</f>
        <v>srf_main.FeedFileFragment</v>
      </c>
      <c r="C164" s="4" t="str">
        <f t="shared" si="18"/>
        <v>OK</v>
      </c>
      <c r="D164" s="4" t="s">
        <v>337</v>
      </c>
      <c r="E164" s="10" t="str">
        <f>VLOOKUP(D164,RatesProd!$B$2:$F$302,1,)</f>
        <v>FeedFileFragmentPerfIndex1</v>
      </c>
      <c r="F164" s="4" t="str">
        <f t="shared" si="19"/>
        <v>OK</v>
      </c>
      <c r="G164" s="4" t="s">
        <v>13</v>
      </c>
      <c r="H164" s="10" t="str">
        <f>VLOOKUP(D164,RatesProd!$B$2:$F$302,2,)</f>
        <v>nonunique</v>
      </c>
      <c r="I164" s="4" t="str">
        <f t="shared" si="20"/>
        <v>OK</v>
      </c>
      <c r="J164" s="4" t="s">
        <v>14</v>
      </c>
      <c r="K164" s="10" t="str">
        <f>VLOOKUP(D164,RatesProd!$B$2:$F$302,3,)</f>
        <v xml:space="preserve"> nonclustered </v>
      </c>
      <c r="L164" s="4" t="str">
        <f t="shared" si="21"/>
        <v>OK</v>
      </c>
      <c r="M164" s="4">
        <v>2</v>
      </c>
      <c r="N164" s="10">
        <f>VLOOKUP(D164,RatesProd!$B$2:$F$302,4,)</f>
        <v>2</v>
      </c>
      <c r="O164" s="4" t="str">
        <f t="shared" si="22"/>
        <v>OK</v>
      </c>
      <c r="P164" s="4" t="s">
        <v>338</v>
      </c>
      <c r="Q164" s="10" t="str">
        <f>VLOOKUP(D164,RatesProd!$B$2:$F$302,5,)</f>
        <v>COBDate asc,TradeType asc INCLUDE (Id,FeedType,FeedIdVersion)</v>
      </c>
      <c r="R164" s="4" t="str">
        <f t="shared" si="23"/>
        <v>OK</v>
      </c>
      <c r="S164" s="10" t="str">
        <f t="shared" si="24"/>
        <v>TRUE</v>
      </c>
      <c r="T164" s="10" t="str">
        <f t="shared" si="25"/>
        <v>TRUE</v>
      </c>
      <c r="U164" s="10" t="str">
        <f t="shared" si="26"/>
        <v>Yes</v>
      </c>
    </row>
    <row r="165" spans="1:21">
      <c r="A165" s="4" t="s">
        <v>334</v>
      </c>
      <c r="B165" s="10" t="str">
        <f>IF(ISERROR(MATCH(A165, RatesProd!$A$2:$A$297,0)),"",A165)</f>
        <v>srf_main.FeedFileFragment</v>
      </c>
      <c r="C165" s="4" t="str">
        <f t="shared" si="18"/>
        <v>OK</v>
      </c>
      <c r="D165" s="4" t="s">
        <v>339</v>
      </c>
      <c r="E165" s="10" t="str">
        <f>VLOOKUP(D165,RatesProd!$B$2:$F$302,1,)</f>
        <v>idx1_FeedFileFragment</v>
      </c>
      <c r="F165" s="4" t="str">
        <f t="shared" si="19"/>
        <v>OK</v>
      </c>
      <c r="G165" s="4" t="s">
        <v>13</v>
      </c>
      <c r="H165" s="10" t="str">
        <f>VLOOKUP(D165,RatesProd!$B$2:$F$302,2,)</f>
        <v>nonunique</v>
      </c>
      <c r="I165" s="4" t="str">
        <f t="shared" si="20"/>
        <v>OK</v>
      </c>
      <c r="J165" s="4" t="s">
        <v>14</v>
      </c>
      <c r="K165" s="10" t="str">
        <f>VLOOKUP(D165,RatesProd!$B$2:$F$302,3,)</f>
        <v xml:space="preserve"> nonclustered </v>
      </c>
      <c r="L165" s="4" t="str">
        <f t="shared" si="21"/>
        <v>OK</v>
      </c>
      <c r="M165" s="4">
        <v>2</v>
      </c>
      <c r="N165" s="10">
        <f>VLOOKUP(D165,RatesProd!$B$2:$F$302,4,)</f>
        <v>2</v>
      </c>
      <c r="O165" s="4" t="str">
        <f t="shared" si="22"/>
        <v>OK</v>
      </c>
      <c r="P165" s="4" t="s">
        <v>340</v>
      </c>
      <c r="Q165" s="10" t="str">
        <f>VLOOKUP(D165,RatesProd!$B$2:$F$302,5,)</f>
        <v>BCFeedUnitId asc,TradeType asc INCLUDE (FragmentStatus)</v>
      </c>
      <c r="R165" s="4" t="str">
        <f t="shared" si="23"/>
        <v>OK</v>
      </c>
      <c r="S165" s="10" t="str">
        <f t="shared" si="24"/>
        <v>TRUE</v>
      </c>
      <c r="T165" s="10" t="str">
        <f t="shared" si="25"/>
        <v>TRUE</v>
      </c>
      <c r="U165" s="10" t="str">
        <f t="shared" si="26"/>
        <v>Yes</v>
      </c>
    </row>
    <row r="166" spans="1:21">
      <c r="A166" s="4" t="s">
        <v>334</v>
      </c>
      <c r="B166" s="10" t="str">
        <f>IF(ISERROR(MATCH(A166, RatesProd!$A$2:$A$297,0)),"",A166)</f>
        <v>srf_main.FeedFileFragment</v>
      </c>
      <c r="C166" s="4" t="str">
        <f t="shared" si="18"/>
        <v>OK</v>
      </c>
      <c r="D166" s="4" t="s">
        <v>341</v>
      </c>
      <c r="E166" s="10" t="str">
        <f>VLOOKUP(D166,RatesProd!$B$2:$F$302,1,)</f>
        <v>FeedFileFragmentPrimaryKey</v>
      </c>
      <c r="F166" s="4" t="str">
        <f t="shared" si="19"/>
        <v>OK</v>
      </c>
      <c r="G166" s="4" t="s">
        <v>8</v>
      </c>
      <c r="H166" s="10" t="str">
        <f>VLOOKUP(D166,RatesProd!$B$2:$F$302,2,)</f>
        <v>unique</v>
      </c>
      <c r="I166" s="4" t="str">
        <f t="shared" si="20"/>
        <v>OK</v>
      </c>
      <c r="J166" s="4" t="s">
        <v>9</v>
      </c>
      <c r="K166" s="10" t="str">
        <f>VLOOKUP(D166,RatesProd!$B$2:$F$302,3,)</f>
        <v xml:space="preserve"> clustered </v>
      </c>
      <c r="L166" s="4" t="str">
        <f t="shared" si="21"/>
        <v>OK</v>
      </c>
      <c r="M166" s="4">
        <v>1</v>
      </c>
      <c r="N166" s="10">
        <f>VLOOKUP(D166,RatesProd!$B$2:$F$302,4,)</f>
        <v>1</v>
      </c>
      <c r="O166" s="4" t="str">
        <f t="shared" si="22"/>
        <v>OK</v>
      </c>
      <c r="P166" s="4" t="s">
        <v>17</v>
      </c>
      <c r="Q166" s="10" t="str">
        <f>VLOOKUP(D166,RatesProd!$B$2:$F$302,5,)</f>
        <v>Id asc</v>
      </c>
      <c r="R166" s="4" t="str">
        <f t="shared" si="23"/>
        <v>OK</v>
      </c>
      <c r="S166" s="10" t="str">
        <f t="shared" si="24"/>
        <v>TRUE</v>
      </c>
      <c r="T166" s="10" t="str">
        <f t="shared" si="25"/>
        <v>TRUE</v>
      </c>
      <c r="U166" s="10" t="str">
        <f t="shared" si="26"/>
        <v>Yes</v>
      </c>
    </row>
    <row r="167" spans="1:21">
      <c r="A167" s="4" t="s">
        <v>342</v>
      </c>
      <c r="B167" s="10" t="str">
        <f>IF(ISERROR(MATCH(A167, RatesProd!$A$2:$A$297,0)),"",A167)</f>
        <v>srf_main.FeedOutput</v>
      </c>
      <c r="C167" s="4" t="str">
        <f t="shared" si="18"/>
        <v>OK</v>
      </c>
      <c r="D167" s="4" t="s">
        <v>343</v>
      </c>
      <c r="E167" s="10" t="str">
        <f>VLOOKUP(D167,RatesProd!$B$2:$F$302,1,)</f>
        <v>FeedOutputPrimaryKey</v>
      </c>
      <c r="F167" s="4" t="str">
        <f t="shared" si="19"/>
        <v>OK</v>
      </c>
      <c r="G167" s="4" t="s">
        <v>8</v>
      </c>
      <c r="H167" s="10" t="str">
        <f>VLOOKUP(D167,RatesProd!$B$2:$F$302,2,)</f>
        <v>unique</v>
      </c>
      <c r="I167" s="4" t="str">
        <f t="shared" si="20"/>
        <v>OK</v>
      </c>
      <c r="J167" s="4" t="s">
        <v>9</v>
      </c>
      <c r="K167" s="10" t="str">
        <f>VLOOKUP(D167,RatesProd!$B$2:$F$302,3,)</f>
        <v xml:space="preserve"> clustered </v>
      </c>
      <c r="L167" s="4" t="str">
        <f t="shared" si="21"/>
        <v>OK</v>
      </c>
      <c r="M167" s="4">
        <v>1</v>
      </c>
      <c r="N167" s="10">
        <f>VLOOKUP(D167,RatesProd!$B$2:$F$302,4,)</f>
        <v>1</v>
      </c>
      <c r="O167" s="4" t="str">
        <f t="shared" si="22"/>
        <v>OK</v>
      </c>
      <c r="P167" s="4" t="s">
        <v>17</v>
      </c>
      <c r="Q167" s="10" t="str">
        <f>VLOOKUP(D167,RatesProd!$B$2:$F$302,5,)</f>
        <v>Id asc</v>
      </c>
      <c r="R167" s="4" t="str">
        <f t="shared" si="23"/>
        <v>OK</v>
      </c>
      <c r="S167" s="10" t="str">
        <f t="shared" si="24"/>
        <v>TRUE</v>
      </c>
      <c r="T167" s="10" t="str">
        <f t="shared" si="25"/>
        <v>TRUE</v>
      </c>
      <c r="U167" s="10" t="str">
        <f t="shared" si="26"/>
        <v>Yes</v>
      </c>
    </row>
    <row r="168" spans="1:21">
      <c r="A168" s="4" t="s">
        <v>344</v>
      </c>
      <c r="B168" s="10" t="str">
        <f>IF(ISERROR(MATCH(A168, RatesProd!$A$2:$A$297,0)),"",A168)</f>
        <v>srf_main.FeedOutputDetail</v>
      </c>
      <c r="C168" s="4" t="str">
        <f t="shared" si="18"/>
        <v>OK</v>
      </c>
      <c r="D168" s="4" t="s">
        <v>345</v>
      </c>
      <c r="E168" s="10" t="str">
        <f>VLOOKUP(D168,RatesProd!$B$2:$F$302,1,)</f>
        <v>FeedOutputDetail_NC2</v>
      </c>
      <c r="F168" s="4" t="str">
        <f t="shared" si="19"/>
        <v>OK</v>
      </c>
      <c r="G168" s="4" t="s">
        <v>13</v>
      </c>
      <c r="H168" s="10" t="str">
        <f>VLOOKUP(D168,RatesProd!$B$2:$F$302,2,)</f>
        <v>nonunique</v>
      </c>
      <c r="I168" s="4" t="str">
        <f t="shared" si="20"/>
        <v>OK</v>
      </c>
      <c r="J168" s="4" t="s">
        <v>14</v>
      </c>
      <c r="K168" s="10" t="str">
        <f>VLOOKUP(D168,RatesProd!$B$2:$F$302,3,)</f>
        <v xml:space="preserve"> nonclustered </v>
      </c>
      <c r="L168" s="4" t="str">
        <f t="shared" si="21"/>
        <v>OK</v>
      </c>
      <c r="M168" s="4">
        <v>1</v>
      </c>
      <c r="N168" s="10">
        <f>VLOOKUP(D168,RatesProd!$B$2:$F$302,4,)</f>
        <v>1</v>
      </c>
      <c r="O168" s="4" t="str">
        <f t="shared" si="22"/>
        <v>OK</v>
      </c>
      <c r="P168" s="4" t="s">
        <v>332</v>
      </c>
      <c r="Q168" s="10" t="str">
        <f>VLOOKUP(D168,RatesProd!$B$2:$F$302,5,)</f>
        <v>FeedType asc</v>
      </c>
      <c r="R168" s="4" t="str">
        <f t="shared" si="23"/>
        <v>OK</v>
      </c>
      <c r="S168" s="10" t="str">
        <f t="shared" si="24"/>
        <v>TRUE</v>
      </c>
      <c r="T168" s="10" t="str">
        <f t="shared" si="25"/>
        <v>TRUE</v>
      </c>
      <c r="U168" s="10" t="str">
        <f t="shared" si="26"/>
        <v>Yes</v>
      </c>
    </row>
    <row r="169" spans="1:21">
      <c r="A169" s="4" t="s">
        <v>344</v>
      </c>
      <c r="B169" s="10" t="str">
        <f>IF(ISERROR(MATCH(A169, RatesProd!$A$2:$A$297,0)),"",A169)</f>
        <v>srf_main.FeedOutputDetail</v>
      </c>
      <c r="C169" s="4" t="str">
        <f t="shared" si="18"/>
        <v>OK</v>
      </c>
      <c r="D169" s="4" t="s">
        <v>346</v>
      </c>
      <c r="E169" s="10" t="str">
        <f>VLOOKUP(D169,RatesProd!$B$2:$F$302,1,)</f>
        <v>FeedOutputDetail_NC1</v>
      </c>
      <c r="F169" s="4" t="str">
        <f t="shared" si="19"/>
        <v>OK</v>
      </c>
      <c r="G169" s="4" t="s">
        <v>13</v>
      </c>
      <c r="H169" s="10" t="str">
        <f>VLOOKUP(D169,RatesProd!$B$2:$F$302,2,)</f>
        <v>nonunique</v>
      </c>
      <c r="I169" s="4" t="str">
        <f t="shared" si="20"/>
        <v>OK</v>
      </c>
      <c r="J169" s="4" t="s">
        <v>14</v>
      </c>
      <c r="K169" s="10" t="str">
        <f>VLOOKUP(D169,RatesProd!$B$2:$F$302,3,)</f>
        <v xml:space="preserve"> nonclustered </v>
      </c>
      <c r="L169" s="4" t="str">
        <f t="shared" si="21"/>
        <v>OK</v>
      </c>
      <c r="M169" s="4">
        <v>2</v>
      </c>
      <c r="N169" s="10">
        <f>VLOOKUP(D169,RatesProd!$B$2:$F$302,4,)</f>
        <v>2</v>
      </c>
      <c r="O169" s="4" t="str">
        <f t="shared" si="22"/>
        <v>OK</v>
      </c>
      <c r="P169" s="4" t="s">
        <v>347</v>
      </c>
      <c r="Q169" s="10" t="str">
        <f>VLOOKUP(D169,RatesProd!$B$2:$F$302,5,)</f>
        <v>FeedOutputId asc,FeedType asc</v>
      </c>
      <c r="R169" s="4" t="str">
        <f t="shared" si="23"/>
        <v>OK</v>
      </c>
      <c r="S169" s="10" t="str">
        <f t="shared" si="24"/>
        <v>TRUE</v>
      </c>
      <c r="T169" s="10" t="str">
        <f t="shared" si="25"/>
        <v>TRUE</v>
      </c>
      <c r="U169" s="10" t="str">
        <f t="shared" si="26"/>
        <v>Yes</v>
      </c>
    </row>
    <row r="170" spans="1:21">
      <c r="A170" s="4" t="s">
        <v>344</v>
      </c>
      <c r="B170" s="10" t="str">
        <f>IF(ISERROR(MATCH(A170, RatesProd!$A$2:$A$297,0)),"",A170)</f>
        <v>srf_main.FeedOutputDetail</v>
      </c>
      <c r="C170" s="4" t="str">
        <f t="shared" si="18"/>
        <v>OK</v>
      </c>
      <c r="D170" s="4" t="s">
        <v>348</v>
      </c>
      <c r="E170" s="10" t="str">
        <f>VLOOKUP(D170,RatesProd!$B$2:$F$302,1,)</f>
        <v>FeedOutputDetailPrimaryKey</v>
      </c>
      <c r="F170" s="4" t="str">
        <f t="shared" si="19"/>
        <v>OK</v>
      </c>
      <c r="G170" s="4" t="s">
        <v>8</v>
      </c>
      <c r="H170" s="10" t="str">
        <f>VLOOKUP(D170,RatesProd!$B$2:$F$302,2,)</f>
        <v>unique</v>
      </c>
      <c r="I170" s="4" t="str">
        <f t="shared" si="20"/>
        <v>OK</v>
      </c>
      <c r="J170" s="4" t="s">
        <v>9</v>
      </c>
      <c r="K170" s="10" t="str">
        <f>VLOOKUP(D170,RatesProd!$B$2:$F$302,3,)</f>
        <v xml:space="preserve"> clustered </v>
      </c>
      <c r="L170" s="4" t="str">
        <f t="shared" si="21"/>
        <v>OK</v>
      </c>
      <c r="M170" s="4">
        <v>1</v>
      </c>
      <c r="N170" s="10">
        <f>VLOOKUP(D170,RatesProd!$B$2:$F$302,4,)</f>
        <v>1</v>
      </c>
      <c r="O170" s="4" t="str">
        <f t="shared" si="22"/>
        <v>OK</v>
      </c>
      <c r="P170" s="4" t="s">
        <v>17</v>
      </c>
      <c r="Q170" s="10" t="str">
        <f>VLOOKUP(D170,RatesProd!$B$2:$F$302,5,)</f>
        <v>Id asc</v>
      </c>
      <c r="R170" s="4" t="str">
        <f t="shared" si="23"/>
        <v>OK</v>
      </c>
      <c r="S170" s="10" t="str">
        <f t="shared" si="24"/>
        <v>TRUE</v>
      </c>
      <c r="T170" s="10" t="str">
        <f t="shared" si="25"/>
        <v>TRUE</v>
      </c>
      <c r="U170" s="10" t="str">
        <f t="shared" si="26"/>
        <v>Yes</v>
      </c>
    </row>
    <row r="171" spans="1:21">
      <c r="A171" s="4" t="s">
        <v>349</v>
      </c>
      <c r="B171" s="10" t="str">
        <f>IF(ISERROR(MATCH(A171, RatesProd!$A$2:$A$297,0)),"",A171)</f>
        <v>srf_main.Firewall</v>
      </c>
      <c r="C171" s="4" t="str">
        <f t="shared" si="18"/>
        <v>OK</v>
      </c>
      <c r="D171" s="4" t="s">
        <v>350</v>
      </c>
      <c r="E171" s="10" t="e">
        <f>VLOOKUP(D171,RatesProd!$B$2:$F$302,1,)</f>
        <v>#N/A</v>
      </c>
      <c r="F171" s="4" t="e">
        <f t="shared" si="19"/>
        <v>#N/A</v>
      </c>
      <c r="G171" s="4" t="s">
        <v>8</v>
      </c>
      <c r="H171" s="10" t="e">
        <f>VLOOKUP(D171,RatesProd!$B$2:$F$302,2,)</f>
        <v>#N/A</v>
      </c>
      <c r="I171" s="4" t="e">
        <f t="shared" si="20"/>
        <v>#N/A</v>
      </c>
      <c r="J171" s="4" t="s">
        <v>9</v>
      </c>
      <c r="K171" s="10" t="e">
        <f>VLOOKUP(D171,RatesProd!$B$2:$F$302,3,)</f>
        <v>#N/A</v>
      </c>
      <c r="L171" s="4" t="e">
        <f t="shared" si="21"/>
        <v>#N/A</v>
      </c>
      <c r="M171" s="4">
        <v>1</v>
      </c>
      <c r="N171" s="10" t="e">
        <f>VLOOKUP(D171,RatesProd!$B$2:$F$302,4,)</f>
        <v>#N/A</v>
      </c>
      <c r="O171" s="4" t="e">
        <f t="shared" si="22"/>
        <v>#N/A</v>
      </c>
      <c r="P171" s="4" t="s">
        <v>351</v>
      </c>
      <c r="Q171" s="10" t="e">
        <f>VLOOKUP(D171,RatesProd!$B$2:$F$302,5,)</f>
        <v>#N/A</v>
      </c>
      <c r="R171" s="4" t="e">
        <f t="shared" si="23"/>
        <v>#N/A</v>
      </c>
      <c r="S171" s="10" t="e">
        <f t="shared" si="24"/>
        <v>#N/A</v>
      </c>
      <c r="T171" s="10" t="e">
        <f t="shared" si="25"/>
        <v>#N/A</v>
      </c>
      <c r="U171" s="10" t="e">
        <f t="shared" si="26"/>
        <v>#N/A</v>
      </c>
    </row>
    <row r="172" spans="1:21">
      <c r="A172" s="4" t="s">
        <v>352</v>
      </c>
      <c r="B172" s="10" t="str">
        <f>IF(ISERROR(MATCH(A172, RatesProd!$A$2:$A$297,0)),"",A172)</f>
        <v>srf_main.FirewallBooks</v>
      </c>
      <c r="C172" s="4" t="str">
        <f t="shared" si="18"/>
        <v>OK</v>
      </c>
      <c r="D172" s="4" t="s">
        <v>353</v>
      </c>
      <c r="E172" s="10" t="e">
        <f>VLOOKUP(D172,RatesProd!$B$2:$F$302,1,)</f>
        <v>#N/A</v>
      </c>
      <c r="F172" s="4" t="e">
        <f t="shared" si="19"/>
        <v>#N/A</v>
      </c>
      <c r="G172" s="4" t="s">
        <v>8</v>
      </c>
      <c r="H172" s="10" t="e">
        <f>VLOOKUP(D172,RatesProd!$B$2:$F$302,2,)</f>
        <v>#N/A</v>
      </c>
      <c r="I172" s="4" t="e">
        <f t="shared" si="20"/>
        <v>#N/A</v>
      </c>
      <c r="J172" s="4" t="s">
        <v>9</v>
      </c>
      <c r="K172" s="10" t="e">
        <f>VLOOKUP(D172,RatesProd!$B$2:$F$302,3,)</f>
        <v>#N/A</v>
      </c>
      <c r="L172" s="4" t="e">
        <f t="shared" si="21"/>
        <v>#N/A</v>
      </c>
      <c r="M172" s="4">
        <v>1</v>
      </c>
      <c r="N172" s="10" t="e">
        <f>VLOOKUP(D172,RatesProd!$B$2:$F$302,4,)</f>
        <v>#N/A</v>
      </c>
      <c r="O172" s="4" t="e">
        <f t="shared" si="22"/>
        <v>#N/A</v>
      </c>
      <c r="P172" s="4" t="s">
        <v>164</v>
      </c>
      <c r="Q172" s="10" t="e">
        <f>VLOOKUP(D172,RatesProd!$B$2:$F$302,5,)</f>
        <v>#N/A</v>
      </c>
      <c r="R172" s="4" t="e">
        <f t="shared" si="23"/>
        <v>#N/A</v>
      </c>
      <c r="S172" s="10" t="e">
        <f t="shared" si="24"/>
        <v>#N/A</v>
      </c>
      <c r="T172" s="10" t="e">
        <f t="shared" si="25"/>
        <v>#N/A</v>
      </c>
      <c r="U172" s="10" t="e">
        <f t="shared" si="26"/>
        <v>#N/A</v>
      </c>
    </row>
    <row r="173" spans="1:21">
      <c r="A173" s="4" t="s">
        <v>352</v>
      </c>
      <c r="B173" s="10" t="str">
        <f>IF(ISERROR(MATCH(A173, RatesProd!$A$2:$A$297,0)),"",A173)</f>
        <v>srf_main.FirewallBooks</v>
      </c>
      <c r="C173" s="4" t="str">
        <f t="shared" si="18"/>
        <v>OK</v>
      </c>
      <c r="D173" s="4" t="s">
        <v>354</v>
      </c>
      <c r="E173" s="10" t="str">
        <f>VLOOKUP(D173,RatesProd!$B$2:$F$302,1,)</f>
        <v>idx1_FirewallBooks</v>
      </c>
      <c r="F173" s="4" t="str">
        <f t="shared" si="19"/>
        <v>OK</v>
      </c>
      <c r="G173" s="4" t="s">
        <v>13</v>
      </c>
      <c r="H173" s="10" t="str">
        <f>VLOOKUP(D173,RatesProd!$B$2:$F$302,2,)</f>
        <v>nonunique</v>
      </c>
      <c r="I173" s="4" t="str">
        <f t="shared" si="20"/>
        <v>OK</v>
      </c>
      <c r="J173" s="4" t="s">
        <v>14</v>
      </c>
      <c r="K173" s="10" t="str">
        <f>VLOOKUP(D173,RatesProd!$B$2:$F$302,3,)</f>
        <v xml:space="preserve"> nonclustered </v>
      </c>
      <c r="L173" s="4" t="str">
        <f t="shared" si="21"/>
        <v>OK</v>
      </c>
      <c r="M173" s="4">
        <v>1</v>
      </c>
      <c r="N173" s="10">
        <f>VLOOKUP(D173,RatesProd!$B$2:$F$302,4,)</f>
        <v>1</v>
      </c>
      <c r="O173" s="4" t="str">
        <f t="shared" si="22"/>
        <v>OK</v>
      </c>
      <c r="P173" s="4" t="s">
        <v>355</v>
      </c>
      <c r="Q173" s="10" t="str">
        <f>VLOOKUP(D173,RatesProd!$B$2:$F$302,5,)</f>
        <v>FirewallId asc INCLUDE (Book)</v>
      </c>
      <c r="R173" s="4" t="str">
        <f t="shared" si="23"/>
        <v>OK</v>
      </c>
      <c r="S173" s="10" t="str">
        <f t="shared" si="24"/>
        <v>TRUE</v>
      </c>
      <c r="T173" s="10" t="str">
        <f t="shared" si="25"/>
        <v>TRUE</v>
      </c>
      <c r="U173" s="10" t="str">
        <f t="shared" si="26"/>
        <v>Yes</v>
      </c>
    </row>
    <row r="174" spans="1:21">
      <c r="A174" s="4" t="s">
        <v>356</v>
      </c>
      <c r="B174" s="10" t="str">
        <f>IF(ISERROR(MATCH(A174, RatesProd!$A$2:$A$297,0)),"",A174)</f>
        <v>srf_main.FirewallGroupAccess</v>
      </c>
      <c r="C174" s="4" t="str">
        <f t="shared" si="18"/>
        <v>OK</v>
      </c>
      <c r="D174" s="4" t="s">
        <v>357</v>
      </c>
      <c r="E174" s="10" t="str">
        <f>VLOOKUP(D174,RatesProd!$B$2:$F$302,1,)</f>
        <v>PK_FirewallGroupAccess</v>
      </c>
      <c r="F174" s="4" t="str">
        <f t="shared" si="19"/>
        <v>OK</v>
      </c>
      <c r="G174" s="4" t="s">
        <v>8</v>
      </c>
      <c r="H174" s="10" t="str">
        <f>VLOOKUP(D174,RatesProd!$B$2:$F$302,2,)</f>
        <v>unique</v>
      </c>
      <c r="I174" s="4" t="str">
        <f t="shared" si="20"/>
        <v>OK</v>
      </c>
      <c r="J174" s="4" t="s">
        <v>9</v>
      </c>
      <c r="K174" s="10" t="str">
        <f>VLOOKUP(D174,RatesProd!$B$2:$F$302,3,)</f>
        <v xml:space="preserve"> clustered </v>
      </c>
      <c r="L174" s="4" t="str">
        <f t="shared" si="21"/>
        <v>OK</v>
      </c>
      <c r="M174" s="4">
        <v>1</v>
      </c>
      <c r="N174" s="10">
        <f>VLOOKUP(D174,RatesProd!$B$2:$F$302,4,)</f>
        <v>1</v>
      </c>
      <c r="O174" s="4" t="str">
        <f t="shared" si="22"/>
        <v>OK</v>
      </c>
      <c r="P174" s="4" t="s">
        <v>164</v>
      </c>
      <c r="Q174" s="10" t="str">
        <f>VLOOKUP(D174,RatesProd!$B$2:$F$302,5,)</f>
        <v>id asc</v>
      </c>
      <c r="R174" s="4" t="str">
        <f t="shared" si="23"/>
        <v>OK</v>
      </c>
      <c r="S174" s="10" t="str">
        <f t="shared" si="24"/>
        <v>TRUE</v>
      </c>
      <c r="T174" s="10" t="str">
        <f t="shared" si="25"/>
        <v>TRUE</v>
      </c>
      <c r="U174" s="10" t="str">
        <f t="shared" si="26"/>
        <v>Yes</v>
      </c>
    </row>
    <row r="175" spans="1:21">
      <c r="A175" s="4" t="s">
        <v>358</v>
      </c>
      <c r="B175" s="10" t="str">
        <f>IF(ISERROR(MATCH(A175, RatesProd!$A$2:$A$297,0)),"",A175)</f>
        <v>srf_main.FirewallGroupExclude</v>
      </c>
      <c r="C175" s="4" t="str">
        <f t="shared" si="18"/>
        <v>OK</v>
      </c>
      <c r="D175" s="4" t="s">
        <v>359</v>
      </c>
      <c r="E175" s="10" t="e">
        <f>VLOOKUP(D175,RatesProd!$B$2:$F$302,1,)</f>
        <v>#N/A</v>
      </c>
      <c r="F175" s="4" t="e">
        <f t="shared" si="19"/>
        <v>#N/A</v>
      </c>
      <c r="G175" s="4" t="s">
        <v>8</v>
      </c>
      <c r="H175" s="10" t="e">
        <f>VLOOKUP(D175,RatesProd!$B$2:$F$302,2,)</f>
        <v>#N/A</v>
      </c>
      <c r="I175" s="4" t="e">
        <f t="shared" si="20"/>
        <v>#N/A</v>
      </c>
      <c r="J175" s="4" t="s">
        <v>9</v>
      </c>
      <c r="K175" s="10" t="e">
        <f>VLOOKUP(D175,RatesProd!$B$2:$F$302,3,)</f>
        <v>#N/A</v>
      </c>
      <c r="L175" s="4" t="e">
        <f t="shared" si="21"/>
        <v>#N/A</v>
      </c>
      <c r="M175" s="4">
        <v>1</v>
      </c>
      <c r="N175" s="10" t="e">
        <f>VLOOKUP(D175,RatesProd!$B$2:$F$302,4,)</f>
        <v>#N/A</v>
      </c>
      <c r="O175" s="4" t="e">
        <f t="shared" si="22"/>
        <v>#N/A</v>
      </c>
      <c r="P175" s="4" t="s">
        <v>164</v>
      </c>
      <c r="Q175" s="10" t="e">
        <f>VLOOKUP(D175,RatesProd!$B$2:$F$302,5,)</f>
        <v>#N/A</v>
      </c>
      <c r="R175" s="4" t="e">
        <f t="shared" si="23"/>
        <v>#N/A</v>
      </c>
      <c r="S175" s="10" t="e">
        <f t="shared" si="24"/>
        <v>#N/A</v>
      </c>
      <c r="T175" s="10" t="e">
        <f t="shared" si="25"/>
        <v>#N/A</v>
      </c>
      <c r="U175" s="10" t="e">
        <f t="shared" si="26"/>
        <v>#N/A</v>
      </c>
    </row>
    <row r="176" spans="1:21">
      <c r="A176" s="4" t="s">
        <v>360</v>
      </c>
      <c r="B176" s="10" t="str">
        <f>IF(ISERROR(MATCH(A176, RatesProd!$A$2:$A$297,0)),"",A176)</f>
        <v>srf_main.FragmentJurisdiction</v>
      </c>
      <c r="C176" s="4" t="str">
        <f t="shared" si="18"/>
        <v>OK</v>
      </c>
      <c r="D176" s="4" t="s">
        <v>361</v>
      </c>
      <c r="E176" s="10" t="str">
        <f>VLOOKUP(D176,RatesProd!$B$2:$F$302,1,)</f>
        <v>idx1_FragmentJurisdiction</v>
      </c>
      <c r="F176" s="4" t="str">
        <f t="shared" si="19"/>
        <v>OK</v>
      </c>
      <c r="G176" s="4" t="s">
        <v>8</v>
      </c>
      <c r="H176" s="10" t="str">
        <f>VLOOKUP(D176,RatesProd!$B$2:$F$302,2,)</f>
        <v>unique</v>
      </c>
      <c r="I176" s="4" t="str">
        <f t="shared" si="20"/>
        <v>OK</v>
      </c>
      <c r="J176" s="4" t="s">
        <v>9</v>
      </c>
      <c r="K176" s="10" t="str">
        <f>VLOOKUP(D176,RatesProd!$B$2:$F$302,3,)</f>
        <v xml:space="preserve"> clustered </v>
      </c>
      <c r="L176" s="4" t="str">
        <f t="shared" si="21"/>
        <v>OK</v>
      </c>
      <c r="M176" s="4">
        <v>2</v>
      </c>
      <c r="N176" s="10">
        <f>VLOOKUP(D176,RatesProd!$B$2:$F$302,4,)</f>
        <v>2</v>
      </c>
      <c r="O176" s="4" t="str">
        <f t="shared" si="22"/>
        <v>OK</v>
      </c>
      <c r="P176" s="4" t="s">
        <v>362</v>
      </c>
      <c r="Q176" s="10" t="str">
        <f>VLOOKUP(D176,RatesProd!$B$2:$F$302,5,)</f>
        <v>FragmentJurisdictionId asc,FeedFileFragmentId asc</v>
      </c>
      <c r="R176" s="4" t="str">
        <f t="shared" si="23"/>
        <v>OK</v>
      </c>
      <c r="S176" s="10" t="str">
        <f t="shared" si="24"/>
        <v>TRUE</v>
      </c>
      <c r="T176" s="10" t="str">
        <f t="shared" si="25"/>
        <v>TRUE</v>
      </c>
      <c r="U176" s="10" t="str">
        <f t="shared" si="26"/>
        <v>Yes</v>
      </c>
    </row>
    <row r="177" spans="1:21">
      <c r="A177" s="4" t="s">
        <v>360</v>
      </c>
      <c r="B177" s="10" t="str">
        <f>IF(ISERROR(MATCH(A177, RatesProd!$A$2:$A$297,0)),"",A177)</f>
        <v>srf_main.FragmentJurisdiction</v>
      </c>
      <c r="C177" s="4" t="str">
        <f t="shared" si="18"/>
        <v>OK</v>
      </c>
      <c r="D177" s="4" t="s">
        <v>363</v>
      </c>
      <c r="E177" s="10" t="str">
        <f>VLOOKUP(D177,RatesProd!$B$2:$F$302,1,)</f>
        <v>PK_FragmentJurisdiction</v>
      </c>
      <c r="F177" s="4" t="str">
        <f t="shared" si="19"/>
        <v>OK</v>
      </c>
      <c r="G177" s="4" t="s">
        <v>8</v>
      </c>
      <c r="H177" s="10" t="str">
        <f>VLOOKUP(D177,RatesProd!$B$2:$F$302,2,)</f>
        <v>unique</v>
      </c>
      <c r="I177" s="4" t="str">
        <f t="shared" si="20"/>
        <v>OK</v>
      </c>
      <c r="J177" s="4" t="s">
        <v>14</v>
      </c>
      <c r="K177" s="10" t="str">
        <f>VLOOKUP(D177,RatesProd!$B$2:$F$302,3,)</f>
        <v xml:space="preserve"> nonclustered </v>
      </c>
      <c r="L177" s="4" t="str">
        <f t="shared" si="21"/>
        <v>OK</v>
      </c>
      <c r="M177" s="4">
        <v>1</v>
      </c>
      <c r="N177" s="10">
        <f>VLOOKUP(D177,RatesProd!$B$2:$F$302,4,)</f>
        <v>1</v>
      </c>
      <c r="O177" s="4" t="str">
        <f t="shared" si="22"/>
        <v>OK</v>
      </c>
      <c r="P177" s="4" t="s">
        <v>364</v>
      </c>
      <c r="Q177" s="10" t="str">
        <f>VLOOKUP(D177,RatesProd!$B$2:$F$302,5,)</f>
        <v>FragmentJurisdictionId asc</v>
      </c>
      <c r="R177" s="4" t="str">
        <f t="shared" si="23"/>
        <v>OK</v>
      </c>
      <c r="S177" s="10" t="str">
        <f t="shared" si="24"/>
        <v>TRUE</v>
      </c>
      <c r="T177" s="10" t="str">
        <f t="shared" si="25"/>
        <v>TRUE</v>
      </c>
      <c r="U177" s="10" t="str">
        <f t="shared" si="26"/>
        <v>Yes</v>
      </c>
    </row>
    <row r="178" spans="1:21">
      <c r="A178" s="4" t="s">
        <v>365</v>
      </c>
      <c r="B178" s="10" t="str">
        <f>IF(ISERROR(MATCH(A178, RatesProd!$A$2:$A$297,0)),"",A178)</f>
        <v>srf_main.FXCurrencyDetails</v>
      </c>
      <c r="C178" s="4" t="str">
        <f t="shared" si="18"/>
        <v>OK</v>
      </c>
      <c r="D178" s="4" t="s">
        <v>366</v>
      </c>
      <c r="E178" s="10" t="e">
        <f>VLOOKUP(D178,RatesProd!$B$2:$F$302,1,)</f>
        <v>#N/A</v>
      </c>
      <c r="F178" s="4" t="e">
        <f t="shared" si="19"/>
        <v>#N/A</v>
      </c>
      <c r="G178" s="4" t="s">
        <v>8</v>
      </c>
      <c r="H178" s="10" t="e">
        <f>VLOOKUP(D178,RatesProd!$B$2:$F$302,2,)</f>
        <v>#N/A</v>
      </c>
      <c r="I178" s="4" t="e">
        <f t="shared" si="20"/>
        <v>#N/A</v>
      </c>
      <c r="J178" s="4" t="s">
        <v>14</v>
      </c>
      <c r="K178" s="10" t="e">
        <f>VLOOKUP(D178,RatesProd!$B$2:$F$302,3,)</f>
        <v>#N/A</v>
      </c>
      <c r="L178" s="4" t="e">
        <f t="shared" si="21"/>
        <v>#N/A</v>
      </c>
      <c r="M178" s="4">
        <v>1</v>
      </c>
      <c r="N178" s="10" t="e">
        <f>VLOOKUP(D178,RatesProd!$B$2:$F$302,4,)</f>
        <v>#N/A</v>
      </c>
      <c r="O178" s="4" t="e">
        <f t="shared" si="22"/>
        <v>#N/A</v>
      </c>
      <c r="P178" s="4" t="s">
        <v>17</v>
      </c>
      <c r="Q178" s="10" t="e">
        <f>VLOOKUP(D178,RatesProd!$B$2:$F$302,5,)</f>
        <v>#N/A</v>
      </c>
      <c r="R178" s="4" t="e">
        <f t="shared" si="23"/>
        <v>#N/A</v>
      </c>
      <c r="S178" s="10" t="e">
        <f t="shared" si="24"/>
        <v>#N/A</v>
      </c>
      <c r="T178" s="10" t="e">
        <f t="shared" si="25"/>
        <v>#N/A</v>
      </c>
      <c r="U178" s="10" t="e">
        <f t="shared" si="26"/>
        <v>#N/A</v>
      </c>
    </row>
    <row r="179" spans="1:21">
      <c r="A179" s="4" t="s">
        <v>365</v>
      </c>
      <c r="B179" s="10" t="str">
        <f>IF(ISERROR(MATCH(A179, RatesProd!$A$2:$A$297,0)),"",A179)</f>
        <v>srf_main.FXCurrencyDetails</v>
      </c>
      <c r="C179" s="4" t="str">
        <f t="shared" si="18"/>
        <v>OK</v>
      </c>
      <c r="D179" s="4" t="s">
        <v>367</v>
      </c>
      <c r="E179" s="10" t="str">
        <f>VLOOKUP(D179,RatesProd!$B$2:$F$302,1,)</f>
        <v>FXCurrencyDetails_currency</v>
      </c>
      <c r="F179" s="4" t="str">
        <f t="shared" si="19"/>
        <v>OK</v>
      </c>
      <c r="G179" s="4" t="s">
        <v>13</v>
      </c>
      <c r="H179" s="10" t="str">
        <f>VLOOKUP(D179,RatesProd!$B$2:$F$302,2,)</f>
        <v>nonunique</v>
      </c>
      <c r="I179" s="4" t="str">
        <f t="shared" si="20"/>
        <v>OK</v>
      </c>
      <c r="J179" s="4" t="s">
        <v>14</v>
      </c>
      <c r="K179" s="10" t="str">
        <f>VLOOKUP(D179,RatesProd!$B$2:$F$302,3,)</f>
        <v xml:space="preserve"> nonclustered </v>
      </c>
      <c r="L179" s="4" t="str">
        <f t="shared" si="21"/>
        <v>OK</v>
      </c>
      <c r="M179" s="4">
        <v>2</v>
      </c>
      <c r="N179" s="10">
        <f>VLOOKUP(D179,RatesProd!$B$2:$F$302,4,)</f>
        <v>2</v>
      </c>
      <c r="O179" s="4" t="str">
        <f t="shared" si="22"/>
        <v>OK</v>
      </c>
      <c r="P179" s="4" t="s">
        <v>368</v>
      </c>
      <c r="Q179" s="10" t="str">
        <f>VLOOKUP(D179,RatesProd!$B$2:$F$302,5,)</f>
        <v>Currency asc,ActiveFlag asc INCLUDE (MIDPrice,FXBaseCurrencyId)</v>
      </c>
      <c r="R179" s="4" t="str">
        <f t="shared" si="23"/>
        <v>OK</v>
      </c>
      <c r="S179" s="10" t="str">
        <f t="shared" si="24"/>
        <v>TRUE</v>
      </c>
      <c r="T179" s="10" t="str">
        <f t="shared" si="25"/>
        <v>TRUE</v>
      </c>
      <c r="U179" s="10" t="str">
        <f t="shared" si="26"/>
        <v>Yes</v>
      </c>
    </row>
    <row r="180" spans="1:21">
      <c r="A180" s="4" t="s">
        <v>369</v>
      </c>
      <c r="B180" s="10" t="str">
        <f>IF(ISERROR(MATCH(A180, RatesProd!$A$2:$A$297,0)),"",A180)</f>
        <v>srf_main.FXCurrencyFeedMaster</v>
      </c>
      <c r="C180" s="4" t="str">
        <f t="shared" si="18"/>
        <v>OK</v>
      </c>
      <c r="D180" s="4" t="s">
        <v>370</v>
      </c>
      <c r="E180" s="10" t="str">
        <f>VLOOKUP(D180,RatesProd!$B$2:$F$302,1,)</f>
        <v>CurrencyConverter_basecurrency</v>
      </c>
      <c r="F180" s="4" t="str">
        <f t="shared" si="19"/>
        <v>OK</v>
      </c>
      <c r="G180" s="4" t="s">
        <v>13</v>
      </c>
      <c r="H180" s="10" t="str">
        <f>VLOOKUP(D180,RatesProd!$B$2:$F$302,2,)</f>
        <v>nonunique</v>
      </c>
      <c r="I180" s="4" t="str">
        <f t="shared" si="20"/>
        <v>OK</v>
      </c>
      <c r="J180" s="4" t="s">
        <v>14</v>
      </c>
      <c r="K180" s="10" t="str">
        <f>VLOOKUP(D180,RatesProd!$B$2:$F$302,3,)</f>
        <v xml:space="preserve"> nonclustered </v>
      </c>
      <c r="L180" s="4" t="str">
        <f t="shared" si="21"/>
        <v>OK</v>
      </c>
      <c r="M180" s="4">
        <v>1</v>
      </c>
      <c r="N180" s="10">
        <f>VLOOKUP(D180,RatesProd!$B$2:$F$302,4,)</f>
        <v>1</v>
      </c>
      <c r="O180" s="4" t="str">
        <f t="shared" si="22"/>
        <v>OK</v>
      </c>
      <c r="P180" s="4" t="s">
        <v>371</v>
      </c>
      <c r="Q180" s="10" t="str">
        <f>VLOOKUP(D180,RatesProd!$B$2:$F$302,5,)</f>
        <v>BaseCurrency asc</v>
      </c>
      <c r="R180" s="4" t="str">
        <f t="shared" si="23"/>
        <v>OK</v>
      </c>
      <c r="S180" s="10" t="str">
        <f t="shared" si="24"/>
        <v>TRUE</v>
      </c>
      <c r="T180" s="10" t="str">
        <f t="shared" si="25"/>
        <v>TRUE</v>
      </c>
      <c r="U180" s="10" t="str">
        <f t="shared" si="26"/>
        <v>Yes</v>
      </c>
    </row>
    <row r="181" spans="1:21">
      <c r="A181" s="4" t="s">
        <v>369</v>
      </c>
      <c r="B181" s="10" t="str">
        <f>IF(ISERROR(MATCH(A181, RatesProd!$A$2:$A$297,0)),"",A181)</f>
        <v>srf_main.FXCurrencyFeedMaster</v>
      </c>
      <c r="C181" s="4" t="str">
        <f t="shared" si="18"/>
        <v>OK</v>
      </c>
      <c r="D181" s="4" t="s">
        <v>372</v>
      </c>
      <c r="E181" s="10" t="e">
        <f>VLOOKUP(D181,RatesProd!$B$2:$F$302,1,)</f>
        <v>#N/A</v>
      </c>
      <c r="F181" s="4" t="e">
        <f t="shared" si="19"/>
        <v>#N/A</v>
      </c>
      <c r="G181" s="4" t="s">
        <v>8</v>
      </c>
      <c r="H181" s="10" t="e">
        <f>VLOOKUP(D181,RatesProd!$B$2:$F$302,2,)</f>
        <v>#N/A</v>
      </c>
      <c r="I181" s="4" t="e">
        <f t="shared" si="20"/>
        <v>#N/A</v>
      </c>
      <c r="J181" s="4" t="s">
        <v>14</v>
      </c>
      <c r="K181" s="10" t="e">
        <f>VLOOKUP(D181,RatesProd!$B$2:$F$302,3,)</f>
        <v>#N/A</v>
      </c>
      <c r="L181" s="4" t="e">
        <f t="shared" si="21"/>
        <v>#N/A</v>
      </c>
      <c r="M181" s="4">
        <v>1</v>
      </c>
      <c r="N181" s="10" t="e">
        <f>VLOOKUP(D181,RatesProd!$B$2:$F$302,4,)</f>
        <v>#N/A</v>
      </c>
      <c r="O181" s="4" t="e">
        <f t="shared" si="22"/>
        <v>#N/A</v>
      </c>
      <c r="P181" s="4" t="s">
        <v>17</v>
      </c>
      <c r="Q181" s="10" t="e">
        <f>VLOOKUP(D181,RatesProd!$B$2:$F$302,5,)</f>
        <v>#N/A</v>
      </c>
      <c r="R181" s="4" t="e">
        <f t="shared" si="23"/>
        <v>#N/A</v>
      </c>
      <c r="S181" s="10" t="e">
        <f t="shared" si="24"/>
        <v>#N/A</v>
      </c>
      <c r="T181" s="10" t="e">
        <f t="shared" si="25"/>
        <v>#N/A</v>
      </c>
      <c r="U181" s="10" t="e">
        <f t="shared" si="26"/>
        <v>#N/A</v>
      </c>
    </row>
    <row r="182" spans="1:21">
      <c r="A182" s="4" t="s">
        <v>373</v>
      </c>
      <c r="B182" s="10" t="str">
        <f>IF(ISERROR(MATCH(A182, RatesProd!$A$2:$A$297,0)),"",A182)</f>
        <v>srf_main.GTRException</v>
      </c>
      <c r="C182" s="4" t="str">
        <f t="shared" si="18"/>
        <v>OK</v>
      </c>
      <c r="D182" s="4" t="s">
        <v>374</v>
      </c>
      <c r="E182" s="10" t="str">
        <f>VLOOKUP(D182,RatesProd!$B$2:$F$302,1,)</f>
        <v>GTRException_NC1</v>
      </c>
      <c r="F182" s="4" t="str">
        <f t="shared" si="19"/>
        <v>OK</v>
      </c>
      <c r="G182" s="4" t="s">
        <v>13</v>
      </c>
      <c r="H182" s="10" t="str">
        <f>VLOOKUP(D182,RatesProd!$B$2:$F$302,2,)</f>
        <v>nonunique</v>
      </c>
      <c r="I182" s="4" t="str">
        <f t="shared" si="20"/>
        <v>OK</v>
      </c>
      <c r="J182" s="4" t="s">
        <v>14</v>
      </c>
      <c r="K182" s="10" t="str">
        <f>VLOOKUP(D182,RatesProd!$B$2:$F$302,3,)</f>
        <v xml:space="preserve"> nonclustered </v>
      </c>
      <c r="L182" s="4" t="str">
        <f t="shared" si="21"/>
        <v>OK</v>
      </c>
      <c r="M182" s="4">
        <v>1</v>
      </c>
      <c r="N182" s="10">
        <f>VLOOKUP(D182,RatesProd!$B$2:$F$302,4,)</f>
        <v>1</v>
      </c>
      <c r="O182" s="4" t="str">
        <f t="shared" si="22"/>
        <v>OK</v>
      </c>
      <c r="P182" s="4" t="s">
        <v>375</v>
      </c>
      <c r="Q182" s="10" t="str">
        <f>VLOOKUP(D182,RatesProd!$B$2:$F$302,5,)</f>
        <v>TradeMessageId asc INCLUDE (Description)</v>
      </c>
      <c r="R182" s="4" t="str">
        <f t="shared" si="23"/>
        <v>OK</v>
      </c>
      <c r="S182" s="10" t="str">
        <f t="shared" si="24"/>
        <v>TRUE</v>
      </c>
      <c r="T182" s="10" t="str">
        <f t="shared" si="25"/>
        <v>TRUE</v>
      </c>
      <c r="U182" s="10" t="str">
        <f t="shared" si="26"/>
        <v>Yes</v>
      </c>
    </row>
    <row r="183" spans="1:21">
      <c r="A183" s="4" t="s">
        <v>373</v>
      </c>
      <c r="B183" s="10" t="str">
        <f>IF(ISERROR(MATCH(A183, RatesProd!$A$2:$A$297,0)),"",A183)</f>
        <v>srf_main.GTRException</v>
      </c>
      <c r="C183" s="4" t="str">
        <f t="shared" si="18"/>
        <v>OK</v>
      </c>
      <c r="D183" s="4" t="s">
        <v>376</v>
      </c>
      <c r="E183" s="10" t="e">
        <f>VLOOKUP(D183,RatesProd!$B$2:$F$302,1,)</f>
        <v>#N/A</v>
      </c>
      <c r="F183" s="4" t="e">
        <f t="shared" si="19"/>
        <v>#N/A</v>
      </c>
      <c r="G183" s="4" t="s">
        <v>8</v>
      </c>
      <c r="H183" s="10" t="e">
        <f>VLOOKUP(D183,RatesProd!$B$2:$F$302,2,)</f>
        <v>#N/A</v>
      </c>
      <c r="I183" s="4" t="e">
        <f t="shared" si="20"/>
        <v>#N/A</v>
      </c>
      <c r="J183" s="4" t="s">
        <v>9</v>
      </c>
      <c r="K183" s="10" t="e">
        <f>VLOOKUP(D183,RatesProd!$B$2:$F$302,3,)</f>
        <v>#N/A</v>
      </c>
      <c r="L183" s="4" t="e">
        <f t="shared" si="21"/>
        <v>#N/A</v>
      </c>
      <c r="M183" s="4">
        <v>1</v>
      </c>
      <c r="N183" s="10" t="e">
        <f>VLOOKUP(D183,RatesProd!$B$2:$F$302,4,)</f>
        <v>#N/A</v>
      </c>
      <c r="O183" s="4" t="e">
        <f t="shared" si="22"/>
        <v>#N/A</v>
      </c>
      <c r="P183" s="4" t="s">
        <v>377</v>
      </c>
      <c r="Q183" s="10" t="e">
        <f>VLOOKUP(D183,RatesProd!$B$2:$F$302,5,)</f>
        <v>#N/A</v>
      </c>
      <c r="R183" s="4" t="e">
        <f t="shared" si="23"/>
        <v>#N/A</v>
      </c>
      <c r="S183" s="10" t="e">
        <f t="shared" si="24"/>
        <v>#N/A</v>
      </c>
      <c r="T183" s="10" t="e">
        <f t="shared" si="25"/>
        <v>#N/A</v>
      </c>
      <c r="U183" s="10" t="e">
        <f t="shared" si="26"/>
        <v>#N/A</v>
      </c>
    </row>
    <row r="184" spans="1:21">
      <c r="A184" s="4" t="s">
        <v>378</v>
      </c>
      <c r="B184" s="10" t="str">
        <f>IF(ISERROR(MATCH(A184, RatesProd!$A$2:$A$297,0)),"",A184)</f>
        <v>srf_main.GTRResponseFile</v>
      </c>
      <c r="C184" s="4" t="str">
        <f t="shared" si="18"/>
        <v>OK</v>
      </c>
      <c r="D184" s="4" t="s">
        <v>379</v>
      </c>
      <c r="E184" s="10" t="str">
        <f>VLOOKUP(D184,RatesProd!$B$2:$F$302,1,)</f>
        <v>idx1_GTRResponseFile</v>
      </c>
      <c r="F184" s="4" t="str">
        <f t="shared" si="19"/>
        <v>OK</v>
      </c>
      <c r="G184" s="4" t="s">
        <v>8</v>
      </c>
      <c r="H184" s="10" t="str">
        <f>VLOOKUP(D184,RatesProd!$B$2:$F$302,2,)</f>
        <v>unique</v>
      </c>
      <c r="I184" s="4" t="str">
        <f t="shared" si="20"/>
        <v>OK</v>
      </c>
      <c r="J184" s="4" t="s">
        <v>9</v>
      </c>
      <c r="K184" s="10" t="str">
        <f>VLOOKUP(D184,RatesProd!$B$2:$F$302,3,)</f>
        <v xml:space="preserve"> clustered </v>
      </c>
      <c r="L184" s="4" t="str">
        <f t="shared" si="21"/>
        <v>OK</v>
      </c>
      <c r="M184" s="4">
        <v>1</v>
      </c>
      <c r="N184" s="10">
        <f>VLOOKUP(D184,RatesProd!$B$2:$F$302,4,)</f>
        <v>1</v>
      </c>
      <c r="O184" s="4" t="str">
        <f t="shared" si="22"/>
        <v>OK</v>
      </c>
      <c r="P184" s="4" t="s">
        <v>380</v>
      </c>
      <c r="Q184" s="10" t="str">
        <f>VLOOKUP(D184,RatesProd!$B$2:$F$302,5,)</f>
        <v>GTRResponseFileId asc</v>
      </c>
      <c r="R184" s="4" t="str">
        <f t="shared" si="23"/>
        <v>OK</v>
      </c>
      <c r="S184" s="10" t="str">
        <f t="shared" si="24"/>
        <v>TRUE</v>
      </c>
      <c r="T184" s="10" t="str">
        <f t="shared" si="25"/>
        <v>TRUE</v>
      </c>
      <c r="U184" s="10" t="str">
        <f t="shared" si="26"/>
        <v>Yes</v>
      </c>
    </row>
    <row r="185" spans="1:21">
      <c r="A185" s="4" t="s">
        <v>381</v>
      </c>
      <c r="B185" s="10" t="str">
        <f>IF(ISERROR(MATCH(A185, RatesProd!$A$2:$A$297,0)),"",A185)</f>
        <v>srf_main.GTRResponseFileFragment</v>
      </c>
      <c r="C185" s="4" t="str">
        <f t="shared" si="18"/>
        <v>OK</v>
      </c>
      <c r="D185" s="4" t="s">
        <v>382</v>
      </c>
      <c r="E185" s="10" t="e">
        <f>VLOOKUP(D185,RatesProd!$B$2:$F$302,1,)</f>
        <v>#N/A</v>
      </c>
      <c r="F185" s="4" t="e">
        <f t="shared" si="19"/>
        <v>#N/A</v>
      </c>
      <c r="G185" s="4" t="s">
        <v>8</v>
      </c>
      <c r="H185" s="10" t="e">
        <f>VLOOKUP(D185,RatesProd!$B$2:$F$302,2,)</f>
        <v>#N/A</v>
      </c>
      <c r="I185" s="4" t="e">
        <f t="shared" si="20"/>
        <v>#N/A</v>
      </c>
      <c r="J185" s="4" t="s">
        <v>14</v>
      </c>
      <c r="K185" s="10" t="e">
        <f>VLOOKUP(D185,RatesProd!$B$2:$F$302,3,)</f>
        <v>#N/A</v>
      </c>
      <c r="L185" s="4" t="e">
        <f t="shared" si="21"/>
        <v>#N/A</v>
      </c>
      <c r="M185" s="4">
        <v>1</v>
      </c>
      <c r="N185" s="10" t="e">
        <f>VLOOKUP(D185,RatesProd!$B$2:$F$302,4,)</f>
        <v>#N/A</v>
      </c>
      <c r="O185" s="4" t="e">
        <f t="shared" si="22"/>
        <v>#N/A</v>
      </c>
      <c r="P185" s="4" t="s">
        <v>17</v>
      </c>
      <c r="Q185" s="10" t="e">
        <f>VLOOKUP(D185,RatesProd!$B$2:$F$302,5,)</f>
        <v>#N/A</v>
      </c>
      <c r="R185" s="4" t="e">
        <f t="shared" si="23"/>
        <v>#N/A</v>
      </c>
      <c r="S185" s="10" t="e">
        <f t="shared" si="24"/>
        <v>#N/A</v>
      </c>
      <c r="T185" s="10" t="e">
        <f t="shared" si="25"/>
        <v>#N/A</v>
      </c>
      <c r="U185" s="10" t="e">
        <f t="shared" si="26"/>
        <v>#N/A</v>
      </c>
    </row>
    <row r="186" spans="1:21">
      <c r="A186" s="4" t="s">
        <v>383</v>
      </c>
      <c r="B186" s="10" t="str">
        <f>IF(ISERROR(MATCH(A186, RatesProd!$A$2:$A$297,0)),"",A186)</f>
        <v>srf_main.GTRResponseStage</v>
      </c>
      <c r="C186" s="4" t="str">
        <f t="shared" si="18"/>
        <v>OK</v>
      </c>
      <c r="D186" s="4" t="s">
        <v>384</v>
      </c>
      <c r="E186" s="10" t="str">
        <f>VLOOKUP(D186,RatesProd!$B$2:$F$302,1,)</f>
        <v>idx2_GTRResponseStage</v>
      </c>
      <c r="F186" s="4" t="str">
        <f t="shared" si="19"/>
        <v>OK</v>
      </c>
      <c r="G186" s="4" t="s">
        <v>8</v>
      </c>
      <c r="H186" s="10" t="str">
        <f>VLOOKUP(D186,RatesProd!$B$2:$F$302,2,)</f>
        <v>unique</v>
      </c>
      <c r="I186" s="4" t="str">
        <f t="shared" si="20"/>
        <v>OK</v>
      </c>
      <c r="J186" s="4" t="s">
        <v>14</v>
      </c>
      <c r="K186" s="10" t="str">
        <f>VLOOKUP(D186,RatesProd!$B$2:$F$302,3,)</f>
        <v xml:space="preserve"> nonclustered </v>
      </c>
      <c r="L186" s="4" t="str">
        <f t="shared" si="21"/>
        <v>OK</v>
      </c>
      <c r="M186" s="4">
        <v>1</v>
      </c>
      <c r="N186" s="10">
        <f>VLOOKUP(D186,RatesProd!$B$2:$F$302,4,)</f>
        <v>1</v>
      </c>
      <c r="O186" s="4" t="str">
        <f t="shared" si="22"/>
        <v>OK</v>
      </c>
      <c r="P186" s="4" t="s">
        <v>17</v>
      </c>
      <c r="Q186" s="10" t="str">
        <f>VLOOKUP(D186,RatesProd!$B$2:$F$302,5,)</f>
        <v>Id asc</v>
      </c>
      <c r="R186" s="4" t="str">
        <f t="shared" si="23"/>
        <v>OK</v>
      </c>
      <c r="S186" s="10" t="str">
        <f t="shared" si="24"/>
        <v>TRUE</v>
      </c>
      <c r="T186" s="10" t="str">
        <f t="shared" si="25"/>
        <v>TRUE</v>
      </c>
      <c r="U186" s="10" t="str">
        <f t="shared" si="26"/>
        <v>Yes</v>
      </c>
    </row>
    <row r="187" spans="1:21">
      <c r="A187" s="4" t="s">
        <v>383</v>
      </c>
      <c r="B187" s="10" t="str">
        <f>IF(ISERROR(MATCH(A187, RatesProd!$A$2:$A$297,0)),"",A187)</f>
        <v>srf_main.GTRResponseStage</v>
      </c>
      <c r="C187" s="4" t="str">
        <f t="shared" si="18"/>
        <v>OK</v>
      </c>
      <c r="D187" s="4" t="s">
        <v>385</v>
      </c>
      <c r="E187" s="10" t="str">
        <f>VLOOKUP(D187,RatesProd!$B$2:$F$302,1,)</f>
        <v>idx3_GTRResponseStage</v>
      </c>
      <c r="F187" s="4" t="str">
        <f t="shared" si="19"/>
        <v>OK</v>
      </c>
      <c r="G187" s="4" t="s">
        <v>13</v>
      </c>
      <c r="H187" s="10" t="str">
        <f>VLOOKUP(D187,RatesProd!$B$2:$F$302,2,)</f>
        <v>nonunique</v>
      </c>
      <c r="I187" s="4" t="str">
        <f t="shared" si="20"/>
        <v>OK</v>
      </c>
      <c r="J187" s="4" t="s">
        <v>14</v>
      </c>
      <c r="K187" s="10" t="str">
        <f>VLOOKUP(D187,RatesProd!$B$2:$F$302,3,)</f>
        <v xml:space="preserve"> nonclustered </v>
      </c>
      <c r="L187" s="4" t="str">
        <f t="shared" si="21"/>
        <v>OK</v>
      </c>
      <c r="M187" s="4">
        <v>3</v>
      </c>
      <c r="N187" s="10">
        <f>VLOOKUP(D187,RatesProd!$B$2:$F$302,4,)</f>
        <v>3</v>
      </c>
      <c r="O187" s="4" t="str">
        <f t="shared" si="22"/>
        <v>OK</v>
      </c>
      <c r="P187" s="4" t="s">
        <v>386</v>
      </c>
      <c r="Q187" s="10" t="str">
        <f>VLOOKUP(D187,RatesProd!$B$2:$F$302,5,)</f>
        <v>GTRResponseFileId asc,EODTradeStageId asc,Jurisdiction asc INCLUDE (Status)</v>
      </c>
      <c r="R187" s="4" t="str">
        <f t="shared" si="23"/>
        <v>OK</v>
      </c>
      <c r="S187" s="10" t="str">
        <f t="shared" si="24"/>
        <v>TRUE</v>
      </c>
      <c r="T187" s="10" t="str">
        <f t="shared" si="25"/>
        <v>TRUE</v>
      </c>
      <c r="U187" s="10" t="str">
        <f t="shared" si="26"/>
        <v>Yes</v>
      </c>
    </row>
    <row r="188" spans="1:21">
      <c r="A188" s="4" t="s">
        <v>383</v>
      </c>
      <c r="B188" s="10" t="str">
        <f>IF(ISERROR(MATCH(A188, RatesProd!$A$2:$A$297,0)),"",A188)</f>
        <v>srf_main.GTRResponseStage</v>
      </c>
      <c r="C188" s="4" t="str">
        <f t="shared" si="18"/>
        <v>OK</v>
      </c>
      <c r="D188" s="4" t="s">
        <v>387</v>
      </c>
      <c r="E188" s="10" t="str">
        <f>VLOOKUP(D188,RatesProd!$B$2:$F$302,1,)</f>
        <v>idx1_GTRResponseStage</v>
      </c>
      <c r="F188" s="4" t="str">
        <f t="shared" si="19"/>
        <v>OK</v>
      </c>
      <c r="G188" s="4" t="s">
        <v>13</v>
      </c>
      <c r="H188" s="10" t="str">
        <f>VLOOKUP(D188,RatesProd!$B$2:$F$302,2,)</f>
        <v>nonunique</v>
      </c>
      <c r="I188" s="4" t="str">
        <f t="shared" si="20"/>
        <v>OK</v>
      </c>
      <c r="J188" s="4" t="s">
        <v>9</v>
      </c>
      <c r="K188" s="10" t="str">
        <f>VLOOKUP(D188,RatesProd!$B$2:$F$302,3,)</f>
        <v xml:space="preserve"> clustered </v>
      </c>
      <c r="L188" s="4" t="str">
        <f t="shared" si="21"/>
        <v>OK</v>
      </c>
      <c r="M188" s="4">
        <v>2</v>
      </c>
      <c r="N188" s="10">
        <f>VLOOKUP(D188,RatesProd!$B$2:$F$302,4,)</f>
        <v>2</v>
      </c>
      <c r="O188" s="4" t="str">
        <f t="shared" si="22"/>
        <v>OK</v>
      </c>
      <c r="P188" s="4" t="s">
        <v>388</v>
      </c>
      <c r="Q188" s="10" t="str">
        <f>VLOOKUP(D188,RatesProd!$B$2:$F$302,5,)</f>
        <v>Id asc,GTRResponseFileId asc</v>
      </c>
      <c r="R188" s="4" t="str">
        <f t="shared" si="23"/>
        <v>OK</v>
      </c>
      <c r="S188" s="10" t="str">
        <f t="shared" si="24"/>
        <v>TRUE</v>
      </c>
      <c r="T188" s="10" t="str">
        <f t="shared" si="25"/>
        <v>TRUE</v>
      </c>
      <c r="U188" s="10" t="str">
        <f t="shared" si="26"/>
        <v>Yes</v>
      </c>
    </row>
    <row r="189" spans="1:21">
      <c r="A189" s="4" t="s">
        <v>389</v>
      </c>
      <c r="B189" s="10" t="str">
        <f>IF(ISERROR(MATCH(A189, RatesProd!$A$2:$A$297,0)),"",A189)</f>
        <v>srf_main.GTRResponseTrace</v>
      </c>
      <c r="C189" s="4" t="str">
        <f t="shared" si="18"/>
        <v>OK</v>
      </c>
      <c r="D189" s="4" t="s">
        <v>390</v>
      </c>
      <c r="E189" s="10" t="e">
        <f>VLOOKUP(D189,RatesProd!$B$2:$F$302,1,)</f>
        <v>#N/A</v>
      </c>
      <c r="F189" s="4" t="e">
        <f t="shared" si="19"/>
        <v>#N/A</v>
      </c>
      <c r="G189" s="4" t="s">
        <v>8</v>
      </c>
      <c r="H189" s="10" t="e">
        <f>VLOOKUP(D189,RatesProd!$B$2:$F$302,2,)</f>
        <v>#N/A</v>
      </c>
      <c r="I189" s="4" t="e">
        <f t="shared" si="20"/>
        <v>#N/A</v>
      </c>
      <c r="J189" s="4" t="s">
        <v>14</v>
      </c>
      <c r="K189" s="10" t="e">
        <f>VLOOKUP(D189,RatesProd!$B$2:$F$302,3,)</f>
        <v>#N/A</v>
      </c>
      <c r="L189" s="4" t="e">
        <f t="shared" si="21"/>
        <v>#N/A</v>
      </c>
      <c r="M189" s="4">
        <v>1</v>
      </c>
      <c r="N189" s="10" t="e">
        <f>VLOOKUP(D189,RatesProd!$B$2:$F$302,4,)</f>
        <v>#N/A</v>
      </c>
      <c r="O189" s="4" t="e">
        <f t="shared" si="22"/>
        <v>#N/A</v>
      </c>
      <c r="P189" s="4" t="s">
        <v>17</v>
      </c>
      <c r="Q189" s="10" t="e">
        <f>VLOOKUP(D189,RatesProd!$B$2:$F$302,5,)</f>
        <v>#N/A</v>
      </c>
      <c r="R189" s="4" t="e">
        <f t="shared" si="23"/>
        <v>#N/A</v>
      </c>
      <c r="S189" s="10" t="e">
        <f t="shared" si="24"/>
        <v>#N/A</v>
      </c>
      <c r="T189" s="10" t="e">
        <f t="shared" si="25"/>
        <v>#N/A</v>
      </c>
      <c r="U189" s="10" t="e">
        <f t="shared" si="26"/>
        <v>#N/A</v>
      </c>
    </row>
    <row r="190" spans="1:21">
      <c r="A190" s="4" t="s">
        <v>391</v>
      </c>
      <c r="B190" s="10" t="str">
        <f>IF(ISERROR(MATCH(A190, RatesProd!$A$2:$A$297,0)),"",A190)</f>
        <v>srf_main.HistFeeds</v>
      </c>
      <c r="C190" s="4" t="str">
        <f t="shared" si="18"/>
        <v>OK</v>
      </c>
      <c r="D190" s="4" t="s">
        <v>392</v>
      </c>
      <c r="E190" s="10" t="e">
        <f>VLOOKUP(D190,RatesProd!$B$2:$F$302,1,)</f>
        <v>#N/A</v>
      </c>
      <c r="F190" s="4" t="e">
        <f t="shared" si="19"/>
        <v>#N/A</v>
      </c>
      <c r="G190" s="4" t="s">
        <v>8</v>
      </c>
      <c r="H190" s="10" t="e">
        <f>VLOOKUP(D190,RatesProd!$B$2:$F$302,2,)</f>
        <v>#N/A</v>
      </c>
      <c r="I190" s="4" t="e">
        <f t="shared" si="20"/>
        <v>#N/A</v>
      </c>
      <c r="J190" s="4" t="s">
        <v>14</v>
      </c>
      <c r="K190" s="10" t="e">
        <f>VLOOKUP(D190,RatesProd!$B$2:$F$302,3,)</f>
        <v>#N/A</v>
      </c>
      <c r="L190" s="4" t="e">
        <f t="shared" si="21"/>
        <v>#N/A</v>
      </c>
      <c r="M190" s="4">
        <v>1</v>
      </c>
      <c r="N190" s="10" t="e">
        <f>VLOOKUP(D190,RatesProd!$B$2:$F$302,4,)</f>
        <v>#N/A</v>
      </c>
      <c r="O190" s="4" t="e">
        <f t="shared" si="22"/>
        <v>#N/A</v>
      </c>
      <c r="P190" s="4" t="s">
        <v>17</v>
      </c>
      <c r="Q190" s="10" t="e">
        <f>VLOOKUP(D190,RatesProd!$B$2:$F$302,5,)</f>
        <v>#N/A</v>
      </c>
      <c r="R190" s="4" t="e">
        <f t="shared" si="23"/>
        <v>#N/A</v>
      </c>
      <c r="S190" s="10" t="e">
        <f t="shared" si="24"/>
        <v>#N/A</v>
      </c>
      <c r="T190" s="10" t="e">
        <f t="shared" si="25"/>
        <v>#N/A</v>
      </c>
      <c r="U190" s="10" t="e">
        <f t="shared" si="26"/>
        <v>#N/A</v>
      </c>
    </row>
    <row r="191" spans="1:21">
      <c r="A191" s="4" t="s">
        <v>393</v>
      </c>
      <c r="B191" s="10" t="str">
        <f>IF(ISERROR(MATCH(A191, RatesProd!$A$2:$A$297,0)),"",A191)</f>
        <v>srf_main.InterEntitySuppressedTrades</v>
      </c>
      <c r="C191" s="4" t="str">
        <f t="shared" si="18"/>
        <v>OK</v>
      </c>
      <c r="D191" s="4" t="s">
        <v>394</v>
      </c>
      <c r="E191" s="10" t="str">
        <f>VLOOKUP(D191,RatesProd!$B$2:$F$302,1,)</f>
        <v>PK_InterEntitySuppressedTrades</v>
      </c>
      <c r="F191" s="4" t="str">
        <f t="shared" si="19"/>
        <v>OK</v>
      </c>
      <c r="G191" s="4" t="s">
        <v>8</v>
      </c>
      <c r="H191" s="10" t="str">
        <f>VLOOKUP(D191,RatesProd!$B$2:$F$302,2,)</f>
        <v>unique</v>
      </c>
      <c r="I191" s="4" t="str">
        <f t="shared" si="20"/>
        <v>OK</v>
      </c>
      <c r="J191" s="4" t="s">
        <v>9</v>
      </c>
      <c r="K191" s="10" t="str">
        <f>VLOOKUP(D191,RatesProd!$B$2:$F$302,3,)</f>
        <v xml:space="preserve"> clustered </v>
      </c>
      <c r="L191" s="4" t="str">
        <f t="shared" si="21"/>
        <v>OK</v>
      </c>
      <c r="M191" s="4">
        <v>1</v>
      </c>
      <c r="N191" s="10">
        <f>VLOOKUP(D191,RatesProd!$B$2:$F$302,4,)</f>
        <v>1</v>
      </c>
      <c r="O191" s="4" t="str">
        <f t="shared" si="22"/>
        <v>OK</v>
      </c>
      <c r="P191" s="4" t="s">
        <v>17</v>
      </c>
      <c r="Q191" s="10" t="str">
        <f>VLOOKUP(D191,RatesProd!$B$2:$F$302,5,)</f>
        <v>Id asc</v>
      </c>
      <c r="R191" s="4" t="str">
        <f t="shared" si="23"/>
        <v>OK</v>
      </c>
      <c r="S191" s="10" t="str">
        <f t="shared" si="24"/>
        <v>TRUE</v>
      </c>
      <c r="T191" s="10" t="str">
        <f t="shared" si="25"/>
        <v>TRUE</v>
      </c>
      <c r="U191" s="10" t="str">
        <f t="shared" si="26"/>
        <v>Yes</v>
      </c>
    </row>
    <row r="192" spans="1:21">
      <c r="A192" s="4" t="s">
        <v>393</v>
      </c>
      <c r="B192" s="10" t="str">
        <f>IF(ISERROR(MATCH(A192, RatesProd!$A$2:$A$297,0)),"",A192)</f>
        <v>srf_main.InterEntitySuppressedTrades</v>
      </c>
      <c r="C192" s="4" t="str">
        <f t="shared" si="18"/>
        <v>OK</v>
      </c>
      <c r="D192" s="4" t="s">
        <v>395</v>
      </c>
      <c r="E192" s="10" t="str">
        <f>VLOOKUP(D192,RatesProd!$B$2:$F$302,1,)</f>
        <v>NCI_InterEntitySuppressedTrades</v>
      </c>
      <c r="F192" s="4" t="str">
        <f t="shared" si="19"/>
        <v>OK</v>
      </c>
      <c r="G192" s="4" t="s">
        <v>13</v>
      </c>
      <c r="H192" s="10" t="str">
        <f>VLOOKUP(D192,RatesProd!$B$2:$F$302,2,)</f>
        <v>nonunique</v>
      </c>
      <c r="I192" s="4" t="str">
        <f t="shared" si="20"/>
        <v>OK</v>
      </c>
      <c r="J192" s="4" t="s">
        <v>14</v>
      </c>
      <c r="K192" s="10" t="str">
        <f>VLOOKUP(D192,RatesProd!$B$2:$F$302,3,)</f>
        <v xml:space="preserve"> nonclustered </v>
      </c>
      <c r="L192" s="4" t="str">
        <f t="shared" si="21"/>
        <v>OK</v>
      </c>
      <c r="M192" s="4">
        <v>1</v>
      </c>
      <c r="N192" s="10">
        <f>VLOOKUP(D192,RatesProd!$B$2:$F$302,4,)</f>
        <v>1</v>
      </c>
      <c r="O192" s="4" t="str">
        <f t="shared" si="22"/>
        <v>OK</v>
      </c>
      <c r="P192" s="4" t="s">
        <v>36</v>
      </c>
      <c r="Q192" s="10" t="str">
        <f>VLOOKUP(D192,RatesProd!$B$2:$F$302,5,)</f>
        <v>TradeId asc</v>
      </c>
      <c r="R192" s="4" t="str">
        <f t="shared" si="23"/>
        <v>OK</v>
      </c>
      <c r="S192" s="10" t="str">
        <f t="shared" si="24"/>
        <v>TRUE</v>
      </c>
      <c r="T192" s="10" t="str">
        <f t="shared" si="25"/>
        <v>TRUE</v>
      </c>
      <c r="U192" s="10" t="str">
        <f t="shared" si="26"/>
        <v>Yes</v>
      </c>
    </row>
    <row r="193" spans="1:21">
      <c r="A193" s="4" t="s">
        <v>393</v>
      </c>
      <c r="B193" s="10" t="str">
        <f>IF(ISERROR(MATCH(A193, RatesProd!$A$2:$A$297,0)),"",A193)</f>
        <v>srf_main.InterEntitySuppressedTrades</v>
      </c>
      <c r="C193" s="4" t="str">
        <f t="shared" si="18"/>
        <v>OK</v>
      </c>
      <c r="D193" s="4" t="s">
        <v>396</v>
      </c>
      <c r="E193" s="10" t="str">
        <f>VLOOKUP(D193,RatesProd!$B$2:$F$302,1,)</f>
        <v>IDX1_InterEntitySuppressedTrades</v>
      </c>
      <c r="F193" s="4" t="str">
        <f t="shared" si="19"/>
        <v>OK</v>
      </c>
      <c r="G193" s="4" t="s">
        <v>13</v>
      </c>
      <c r="H193" s="10" t="str">
        <f>VLOOKUP(D193,RatesProd!$B$2:$F$302,2,)</f>
        <v>nonunique</v>
      </c>
      <c r="I193" s="4" t="str">
        <f t="shared" si="20"/>
        <v>OK</v>
      </c>
      <c r="J193" s="4" t="s">
        <v>14</v>
      </c>
      <c r="K193" s="10" t="str">
        <f>VLOOKUP(D193,RatesProd!$B$2:$F$302,3,)</f>
        <v xml:space="preserve"> nonclustered </v>
      </c>
      <c r="L193" s="4" t="str">
        <f t="shared" si="21"/>
        <v>OK</v>
      </c>
      <c r="M193" s="4">
        <v>2</v>
      </c>
      <c r="N193" s="10">
        <f>VLOOKUP(D193,RatesProd!$B$2:$F$302,4,)</f>
        <v>2</v>
      </c>
      <c r="O193" s="4" t="str">
        <f t="shared" si="22"/>
        <v>OK</v>
      </c>
      <c r="P193" s="4" t="s">
        <v>397</v>
      </c>
      <c r="Q193" s="10" t="str">
        <f>VLOOKUP(D193,RatesProd!$B$2:$F$302,5,)</f>
        <v>PublisherTradeId asc,TradeIdType asc</v>
      </c>
      <c r="R193" s="4" t="str">
        <f t="shared" si="23"/>
        <v>OK</v>
      </c>
      <c r="S193" s="10" t="str">
        <f t="shared" si="24"/>
        <v>TRUE</v>
      </c>
      <c r="T193" s="10" t="str">
        <f t="shared" si="25"/>
        <v>TRUE</v>
      </c>
      <c r="U193" s="10" t="str">
        <f t="shared" si="26"/>
        <v>Yes</v>
      </c>
    </row>
    <row r="194" spans="1:21">
      <c r="A194" s="4" t="s">
        <v>398</v>
      </c>
      <c r="B194" s="10" t="str">
        <f>IF(ISERROR(MATCH(A194, RatesProd!$A$2:$A$297,0)),"",A194)</f>
        <v>srf_main.ISOCountry</v>
      </c>
      <c r="C194" s="4" t="str">
        <f t="shared" si="18"/>
        <v>OK</v>
      </c>
      <c r="D194" s="4" t="s">
        <v>399</v>
      </c>
      <c r="E194" s="10" t="str">
        <f>VLOOKUP(D194,RatesProd!$B$2:$F$302,1,)</f>
        <v>PK__ISOCountry__3028BB5B71D37EBF</v>
      </c>
      <c r="F194" s="4" t="str">
        <f t="shared" si="19"/>
        <v>OK</v>
      </c>
      <c r="G194" s="4" t="s">
        <v>8</v>
      </c>
      <c r="H194" s="10" t="str">
        <f>VLOOKUP(D194,RatesProd!$B$2:$F$302,2,)</f>
        <v>unique</v>
      </c>
      <c r="I194" s="4" t="str">
        <f t="shared" si="20"/>
        <v>OK</v>
      </c>
      <c r="J194" s="4" t="s">
        <v>9</v>
      </c>
      <c r="K194" s="10" t="str">
        <f>VLOOKUP(D194,RatesProd!$B$2:$F$302,3,)</f>
        <v xml:space="preserve"> clustered </v>
      </c>
      <c r="L194" s="4" t="str">
        <f t="shared" si="21"/>
        <v>OK</v>
      </c>
      <c r="M194" s="4">
        <v>2</v>
      </c>
      <c r="N194" s="10">
        <f>VLOOKUP(D194,RatesProd!$B$2:$F$302,4,)</f>
        <v>2</v>
      </c>
      <c r="O194" s="4" t="str">
        <f t="shared" si="22"/>
        <v>OK</v>
      </c>
      <c r="P194" s="4" t="s">
        <v>400</v>
      </c>
      <c r="Q194" s="10" t="str">
        <f>VLOOKUP(D194,RatesProd!$B$2:$F$302,5,)</f>
        <v>DTCCAssetClass asc,ISOCountryCode asc</v>
      </c>
      <c r="R194" s="4" t="str">
        <f t="shared" si="23"/>
        <v>OK</v>
      </c>
      <c r="S194" s="10" t="str">
        <f t="shared" si="24"/>
        <v>TRUE</v>
      </c>
      <c r="T194" s="10" t="str">
        <f t="shared" si="25"/>
        <v>TRUE</v>
      </c>
      <c r="U194" s="10" t="str">
        <f t="shared" si="26"/>
        <v>Yes</v>
      </c>
    </row>
    <row r="195" spans="1:21">
      <c r="A195" s="4" t="s">
        <v>398</v>
      </c>
      <c r="B195" s="10" t="str">
        <f>IF(ISERROR(MATCH(A195, RatesProd!$A$2:$A$297,0)),"",A195)</f>
        <v>srf_main.ISOCountry</v>
      </c>
      <c r="C195" s="4" t="str">
        <f t="shared" ref="C195:C258" si="27">IF(A195=B195,"OK","NOTOK")</f>
        <v>OK</v>
      </c>
      <c r="D195" s="4" t="s">
        <v>401</v>
      </c>
      <c r="E195" s="10" t="str">
        <f>VLOOKUP(D195,RatesProd!$B$2:$F$302,1,)</f>
        <v>idx1_ISOCountry</v>
      </c>
      <c r="F195" s="4" t="str">
        <f t="shared" ref="F195:F258" si="28">IF(D195=E195,"OK","NOTOK")</f>
        <v>OK</v>
      </c>
      <c r="G195" s="4" t="s">
        <v>13</v>
      </c>
      <c r="H195" s="10" t="str">
        <f>VLOOKUP(D195,RatesProd!$B$2:$F$302,2,)</f>
        <v>nonunique</v>
      </c>
      <c r="I195" s="4" t="str">
        <f t="shared" ref="I195:I258" si="29">IF(G195=H195,"OK","NOTOK")</f>
        <v>OK</v>
      </c>
      <c r="J195" s="4" t="s">
        <v>14</v>
      </c>
      <c r="K195" s="10" t="str">
        <f>VLOOKUP(D195,RatesProd!$B$2:$F$302,3,)</f>
        <v xml:space="preserve"> nonclustered </v>
      </c>
      <c r="L195" s="4" t="str">
        <f t="shared" ref="L195:L258" si="30">IF(J195=K195,"OK","NOTOK")</f>
        <v>OK</v>
      </c>
      <c r="M195" s="4">
        <v>1</v>
      </c>
      <c r="N195" s="10">
        <f>VLOOKUP(D195,RatesProd!$B$2:$F$302,4,)</f>
        <v>1</v>
      </c>
      <c r="O195" s="4" t="str">
        <f t="shared" ref="O195:O258" si="31">IF(M195=N195,"OK","NOTOK")</f>
        <v>OK</v>
      </c>
      <c r="P195" s="4" t="s">
        <v>402</v>
      </c>
      <c r="Q195" s="10" t="str">
        <f>VLOOKUP(D195,RatesProd!$B$2:$F$302,5,)</f>
        <v>ISOCountryCode asc INCLUDE (isEEA)</v>
      </c>
      <c r="R195" s="4" t="str">
        <f t="shared" ref="R195:R258" si="32">IF(P195=Q195,"OK","NOTOK")</f>
        <v>OK</v>
      </c>
      <c r="S195" s="10" t="str">
        <f t="shared" ref="S195:S258" si="33">IF(AND(C195="OK", F195="OK",I195="OK"),"TRUE", "FALSE" )</f>
        <v>TRUE</v>
      </c>
      <c r="T195" s="10" t="str">
        <f t="shared" ref="T195:T258" si="34">IF(AND(L195="OK", O195="OK",R195="OK"),"TRUE", "FALSE" )</f>
        <v>TRUE</v>
      </c>
      <c r="U195" s="10" t="str">
        <f t="shared" ref="U195:U258" si="35">IF(OR(S195="False", T195="False"),"No", "Yes")</f>
        <v>Yes</v>
      </c>
    </row>
    <row r="196" spans="1:21">
      <c r="A196" s="4" t="s">
        <v>403</v>
      </c>
      <c r="B196" s="10" t="str">
        <f>IF(ISERROR(MATCH(A196, RatesProd!$A$2:$A$297,0)),"",A196)</f>
        <v>srf_main.JuridictionProducts</v>
      </c>
      <c r="C196" s="4" t="str">
        <f t="shared" si="27"/>
        <v>OK</v>
      </c>
      <c r="D196" s="4" t="s">
        <v>404</v>
      </c>
      <c r="E196" s="10" t="str">
        <f>VLOOKUP(D196,RatesProd!$B$2:$F$302,1,)</f>
        <v>JuridictionProductsUniqueKey</v>
      </c>
      <c r="F196" s="4" t="str">
        <f t="shared" si="28"/>
        <v>OK</v>
      </c>
      <c r="G196" s="4" t="s">
        <v>8</v>
      </c>
      <c r="H196" s="10" t="str">
        <f>VLOOKUP(D196,RatesProd!$B$2:$F$302,2,)</f>
        <v>unique</v>
      </c>
      <c r="I196" s="4" t="str">
        <f t="shared" si="29"/>
        <v>OK</v>
      </c>
      <c r="J196" s="4" t="s">
        <v>14</v>
      </c>
      <c r="K196" s="10" t="str">
        <f>VLOOKUP(D196,RatesProd!$B$2:$F$302,3,)</f>
        <v xml:space="preserve"> nonclustered </v>
      </c>
      <c r="L196" s="4" t="str">
        <f t="shared" si="30"/>
        <v>OK</v>
      </c>
      <c r="M196" s="4">
        <v>5</v>
      </c>
      <c r="N196" s="10">
        <f>VLOOKUP(D196,RatesProd!$B$2:$F$302,4,)</f>
        <v>5</v>
      </c>
      <c r="O196" s="4" t="str">
        <f t="shared" si="31"/>
        <v>OK</v>
      </c>
      <c r="P196" s="4" t="s">
        <v>405</v>
      </c>
      <c r="Q196" s="10" t="str">
        <f>VLOOKUP(D196,RatesProd!$B$2:$F$302,5,)</f>
        <v>ProductType asc,ProductSubType asc,GTRProductType asc,Juridication asc,AssetClass asc</v>
      </c>
      <c r="R196" s="4" t="str">
        <f t="shared" si="32"/>
        <v>OK</v>
      </c>
      <c r="S196" s="10" t="str">
        <f t="shared" si="33"/>
        <v>TRUE</v>
      </c>
      <c r="T196" s="10" t="str">
        <f t="shared" si="34"/>
        <v>TRUE</v>
      </c>
      <c r="U196" s="10" t="str">
        <f t="shared" si="35"/>
        <v>Yes</v>
      </c>
    </row>
    <row r="197" spans="1:21">
      <c r="A197" s="4" t="s">
        <v>403</v>
      </c>
      <c r="B197" s="10" t="str">
        <f>IF(ISERROR(MATCH(A197, RatesProd!$A$2:$A$297,0)),"",A197)</f>
        <v>srf_main.JuridictionProducts</v>
      </c>
      <c r="C197" s="4" t="str">
        <f t="shared" si="27"/>
        <v>OK</v>
      </c>
      <c r="D197" s="4" t="s">
        <v>406</v>
      </c>
      <c r="E197" s="10" t="str">
        <f>VLOOKUP(D197,RatesProd!$B$2:$F$302,1,)</f>
        <v>JuridictionProductsPrimaryKey</v>
      </c>
      <c r="F197" s="4" t="str">
        <f t="shared" si="28"/>
        <v>OK</v>
      </c>
      <c r="G197" s="4" t="s">
        <v>8</v>
      </c>
      <c r="H197" s="10" t="str">
        <f>VLOOKUP(D197,RatesProd!$B$2:$F$302,2,)</f>
        <v>unique</v>
      </c>
      <c r="I197" s="4" t="str">
        <f t="shared" si="29"/>
        <v>OK</v>
      </c>
      <c r="J197" s="4" t="s">
        <v>14</v>
      </c>
      <c r="K197" s="10" t="str">
        <f>VLOOKUP(D197,RatesProd!$B$2:$F$302,3,)</f>
        <v xml:space="preserve"> nonclustered </v>
      </c>
      <c r="L197" s="4" t="str">
        <f t="shared" si="30"/>
        <v>OK</v>
      </c>
      <c r="M197" s="4">
        <v>1</v>
      </c>
      <c r="N197" s="10">
        <f>VLOOKUP(D197,RatesProd!$B$2:$F$302,4,)</f>
        <v>1</v>
      </c>
      <c r="O197" s="4" t="str">
        <f t="shared" si="31"/>
        <v>OK</v>
      </c>
      <c r="P197" s="4" t="s">
        <v>17</v>
      </c>
      <c r="Q197" s="10" t="str">
        <f>VLOOKUP(D197,RatesProd!$B$2:$F$302,5,)</f>
        <v>Id asc</v>
      </c>
      <c r="R197" s="4" t="str">
        <f t="shared" si="32"/>
        <v>OK</v>
      </c>
      <c r="S197" s="10" t="str">
        <f t="shared" si="33"/>
        <v>TRUE</v>
      </c>
      <c r="T197" s="10" t="str">
        <f t="shared" si="34"/>
        <v>TRUE</v>
      </c>
      <c r="U197" s="10" t="str">
        <f t="shared" si="35"/>
        <v>Yes</v>
      </c>
    </row>
    <row r="198" spans="1:21">
      <c r="A198" s="4" t="s">
        <v>403</v>
      </c>
      <c r="B198" s="10" t="str">
        <f>IF(ISERROR(MATCH(A198, RatesProd!$A$2:$A$297,0)),"",A198)</f>
        <v>srf_main.JuridictionProducts</v>
      </c>
      <c r="C198" s="4" t="str">
        <f t="shared" si="27"/>
        <v>OK</v>
      </c>
      <c r="D198" s="4" t="s">
        <v>407</v>
      </c>
      <c r="E198" s="10" t="str">
        <f>VLOOKUP(D198,RatesProd!$B$2:$F$302,1,)</f>
        <v>idx1_JuridictionProducts</v>
      </c>
      <c r="F198" s="4" t="str">
        <f t="shared" si="28"/>
        <v>OK</v>
      </c>
      <c r="G198" s="4" t="s">
        <v>13</v>
      </c>
      <c r="H198" s="10" t="str">
        <f>VLOOKUP(D198,RatesProd!$B$2:$F$302,2,)</f>
        <v>nonunique</v>
      </c>
      <c r="I198" s="4" t="str">
        <f t="shared" si="29"/>
        <v>OK</v>
      </c>
      <c r="J198" s="4" t="s">
        <v>9</v>
      </c>
      <c r="K198" s="10" t="str">
        <f>VLOOKUP(D198,RatesProd!$B$2:$F$302,3,)</f>
        <v xml:space="preserve"> clustered </v>
      </c>
      <c r="L198" s="4" t="str">
        <f t="shared" si="30"/>
        <v>OK</v>
      </c>
      <c r="M198" s="4">
        <v>4</v>
      </c>
      <c r="N198" s="10">
        <f>VLOOKUP(D198,RatesProd!$B$2:$F$302,4,)</f>
        <v>4</v>
      </c>
      <c r="O198" s="4" t="str">
        <f t="shared" si="31"/>
        <v>OK</v>
      </c>
      <c r="P198" s="4" t="s">
        <v>408</v>
      </c>
      <c r="Q198" s="10" t="str">
        <f>VLOOKUP(D198,RatesProd!$B$2:$F$302,5,)</f>
        <v>ProductType asc,ProductSubType asc,Juridication asc,AssetClass asc</v>
      </c>
      <c r="R198" s="4" t="str">
        <f t="shared" si="32"/>
        <v>OK</v>
      </c>
      <c r="S198" s="10" t="str">
        <f t="shared" si="33"/>
        <v>TRUE</v>
      </c>
      <c r="T198" s="10" t="str">
        <f t="shared" si="34"/>
        <v>TRUE</v>
      </c>
      <c r="U198" s="10" t="str">
        <f t="shared" si="35"/>
        <v>Yes</v>
      </c>
    </row>
    <row r="199" spans="1:21">
      <c r="A199" s="4" t="s">
        <v>409</v>
      </c>
      <c r="B199" s="10" t="str">
        <f>IF(ISERROR(MATCH(A199, RatesProd!$A$2:$A$297,0)),"",A199)</f>
        <v>srf_main.LegalEntity</v>
      </c>
      <c r="C199" s="4" t="str">
        <f t="shared" si="27"/>
        <v>OK</v>
      </c>
      <c r="D199" s="4" t="s">
        <v>410</v>
      </c>
      <c r="E199" s="10" t="str">
        <f>VLOOKUP(D199,RatesProd!$B$2:$F$302,1,)</f>
        <v>LegalEntityPrimaryKey</v>
      </c>
      <c r="F199" s="4" t="str">
        <f t="shared" si="28"/>
        <v>OK</v>
      </c>
      <c r="G199" s="4" t="s">
        <v>8</v>
      </c>
      <c r="H199" s="10" t="str">
        <f>VLOOKUP(D199,RatesProd!$B$2:$F$302,2,)</f>
        <v>unique</v>
      </c>
      <c r="I199" s="4" t="str">
        <f t="shared" si="29"/>
        <v>OK</v>
      </c>
      <c r="J199" s="4" t="s">
        <v>9</v>
      </c>
      <c r="K199" s="10" t="str">
        <f>VLOOKUP(D199,RatesProd!$B$2:$F$302,3,)</f>
        <v xml:space="preserve"> clustered </v>
      </c>
      <c r="L199" s="4" t="str">
        <f t="shared" si="30"/>
        <v>OK</v>
      </c>
      <c r="M199" s="4">
        <v>1</v>
      </c>
      <c r="N199" s="10">
        <f>VLOOKUP(D199,RatesProd!$B$2:$F$302,4,)</f>
        <v>1</v>
      </c>
      <c r="O199" s="4" t="str">
        <f t="shared" si="31"/>
        <v>OK</v>
      </c>
      <c r="P199" s="4" t="s">
        <v>17</v>
      </c>
      <c r="Q199" s="10" t="str">
        <f>VLOOKUP(D199,RatesProd!$B$2:$F$302,5,)</f>
        <v>Id asc</v>
      </c>
      <c r="R199" s="4" t="str">
        <f t="shared" si="32"/>
        <v>OK</v>
      </c>
      <c r="S199" s="10" t="str">
        <f t="shared" si="33"/>
        <v>TRUE</v>
      </c>
      <c r="T199" s="10" t="str">
        <f t="shared" si="34"/>
        <v>TRUE</v>
      </c>
      <c r="U199" s="10" t="str">
        <f t="shared" si="35"/>
        <v>Yes</v>
      </c>
    </row>
    <row r="200" spans="1:21">
      <c r="A200" s="4" t="s">
        <v>409</v>
      </c>
      <c r="B200" s="10" t="str">
        <f>IF(ISERROR(MATCH(A200, RatesProd!$A$2:$A$297,0)),"",A200)</f>
        <v>srf_main.LegalEntity</v>
      </c>
      <c r="C200" s="4" t="str">
        <f t="shared" si="27"/>
        <v>OK</v>
      </c>
      <c r="D200" s="4" t="s">
        <v>411</v>
      </c>
      <c r="E200" s="10" t="str">
        <f>VLOOKUP(D200,RatesProd!$B$2:$F$302,1,)</f>
        <v>LegalEntityUniqueKey</v>
      </c>
      <c r="F200" s="4" t="str">
        <f t="shared" si="28"/>
        <v>OK</v>
      </c>
      <c r="G200" s="4" t="s">
        <v>8</v>
      </c>
      <c r="H200" s="10" t="str">
        <f>VLOOKUP(D200,RatesProd!$B$2:$F$302,2,)</f>
        <v>unique</v>
      </c>
      <c r="I200" s="4" t="str">
        <f t="shared" si="29"/>
        <v>OK</v>
      </c>
      <c r="J200" s="4" t="s">
        <v>14</v>
      </c>
      <c r="K200" s="10" t="str">
        <f>VLOOKUP(D200,RatesProd!$B$2:$F$302,3,)</f>
        <v xml:space="preserve"> nonclustered </v>
      </c>
      <c r="L200" s="4" t="str">
        <f t="shared" si="30"/>
        <v>OK</v>
      </c>
      <c r="M200" s="4">
        <v>1</v>
      </c>
      <c r="N200" s="10">
        <f>VLOOKUP(D200,RatesProd!$B$2:$F$302,4,)</f>
        <v>1</v>
      </c>
      <c r="O200" s="4" t="str">
        <f t="shared" si="31"/>
        <v>OK</v>
      </c>
      <c r="P200" s="4" t="s">
        <v>412</v>
      </c>
      <c r="Q200" s="10" t="str">
        <f>VLOOKUP(D200,RatesProd!$B$2:$F$302,5,)</f>
        <v>LegalEntity asc</v>
      </c>
      <c r="R200" s="4" t="str">
        <f t="shared" si="32"/>
        <v>OK</v>
      </c>
      <c r="S200" s="10" t="str">
        <f t="shared" si="33"/>
        <v>TRUE</v>
      </c>
      <c r="T200" s="10" t="str">
        <f t="shared" si="34"/>
        <v>TRUE</v>
      </c>
      <c r="U200" s="10" t="str">
        <f t="shared" si="35"/>
        <v>Yes</v>
      </c>
    </row>
    <row r="201" spans="1:21">
      <c r="A201" s="4" t="s">
        <v>413</v>
      </c>
      <c r="B201" s="10" t="str">
        <f>IF(ISERROR(MATCH(A201, RatesProd!$A$2:$A$297,0)),"",A201)</f>
        <v>srf_main.MasterAgreementDetails</v>
      </c>
      <c r="C201" s="4" t="str">
        <f t="shared" si="27"/>
        <v>OK</v>
      </c>
      <c r="D201" s="4" t="s">
        <v>414</v>
      </c>
      <c r="E201" s="10" t="str">
        <f>VLOOKUP(D201,RatesProd!$B$2:$F$302,1,)</f>
        <v>CI_MasterAgreementDetails</v>
      </c>
      <c r="F201" s="4" t="str">
        <f t="shared" si="28"/>
        <v>OK</v>
      </c>
      <c r="G201" s="4" t="s">
        <v>13</v>
      </c>
      <c r="H201" s="10" t="str">
        <f>VLOOKUP(D201,RatesProd!$B$2:$F$302,2,)</f>
        <v>nonunique</v>
      </c>
      <c r="I201" s="4" t="str">
        <f t="shared" si="29"/>
        <v>OK</v>
      </c>
      <c r="J201" s="4" t="s">
        <v>9</v>
      </c>
      <c r="K201" s="10" t="str">
        <f>VLOOKUP(D201,RatesProd!$B$2:$F$302,3,)</f>
        <v xml:space="preserve"> clustered </v>
      </c>
      <c r="L201" s="4" t="str">
        <f t="shared" si="30"/>
        <v>OK</v>
      </c>
      <c r="M201" s="4">
        <v>3</v>
      </c>
      <c r="N201" s="10">
        <f>VLOOKUP(D201,RatesProd!$B$2:$F$302,4,)</f>
        <v>3</v>
      </c>
      <c r="O201" s="4" t="str">
        <f t="shared" si="31"/>
        <v>OK</v>
      </c>
      <c r="P201" s="4" t="s">
        <v>415</v>
      </c>
      <c r="Q201" s="10" t="str">
        <f>VLOOKUP(D201,RatesProd!$B$2:$F$302,5,)</f>
        <v>Party1SDSID asc,Party2SDSID asc,ProductMainType asc</v>
      </c>
      <c r="R201" s="4" t="str">
        <f t="shared" si="32"/>
        <v>OK</v>
      </c>
      <c r="S201" s="10" t="str">
        <f t="shared" si="33"/>
        <v>TRUE</v>
      </c>
      <c r="T201" s="10" t="str">
        <f t="shared" si="34"/>
        <v>TRUE</v>
      </c>
      <c r="U201" s="10" t="str">
        <f t="shared" si="35"/>
        <v>Yes</v>
      </c>
    </row>
    <row r="202" spans="1:21">
      <c r="A202" s="4" t="s">
        <v>413</v>
      </c>
      <c r="B202" s="10" t="str">
        <f>IF(ISERROR(MATCH(A202, RatesProd!$A$2:$A$297,0)),"",A202)</f>
        <v>srf_main.MasterAgreementDetails</v>
      </c>
      <c r="C202" s="4" t="str">
        <f t="shared" si="27"/>
        <v>OK</v>
      </c>
      <c r="D202" s="4" t="s">
        <v>416</v>
      </c>
      <c r="E202" s="10" t="str">
        <f>VLOOKUP(D202,RatesProd!$B$2:$F$302,1,)</f>
        <v>NC1_MasterAgreementDetails</v>
      </c>
      <c r="F202" s="4" t="str">
        <f t="shared" si="28"/>
        <v>OK</v>
      </c>
      <c r="G202" s="4" t="s">
        <v>13</v>
      </c>
      <c r="H202" s="10" t="str">
        <f>VLOOKUP(D202,RatesProd!$B$2:$F$302,2,)</f>
        <v>nonunique</v>
      </c>
      <c r="I202" s="4" t="str">
        <f t="shared" si="29"/>
        <v>OK</v>
      </c>
      <c r="J202" s="4" t="s">
        <v>14</v>
      </c>
      <c r="K202" s="10" t="str">
        <f>VLOOKUP(D202,RatesProd!$B$2:$F$302,3,)</f>
        <v xml:space="preserve"> nonclustered </v>
      </c>
      <c r="L202" s="4" t="str">
        <f t="shared" si="30"/>
        <v>OK</v>
      </c>
      <c r="M202" s="4">
        <v>2</v>
      </c>
      <c r="N202" s="10">
        <f>VLOOKUP(D202,RatesProd!$B$2:$F$302,4,)</f>
        <v>2</v>
      </c>
      <c r="O202" s="4" t="str">
        <f t="shared" si="31"/>
        <v>OK</v>
      </c>
      <c r="P202" s="4" t="s">
        <v>417</v>
      </c>
      <c r="Q202" s="10" t="str">
        <f>VLOOKUP(D202,RatesProd!$B$2:$F$302,5,)</f>
        <v>AgreementId asc,AgreementDate asc</v>
      </c>
      <c r="R202" s="4" t="str">
        <f t="shared" si="32"/>
        <v>OK</v>
      </c>
      <c r="S202" s="10" t="str">
        <f t="shared" si="33"/>
        <v>TRUE</v>
      </c>
      <c r="T202" s="10" t="str">
        <f t="shared" si="34"/>
        <v>TRUE</v>
      </c>
      <c r="U202" s="10" t="str">
        <f t="shared" si="35"/>
        <v>Yes</v>
      </c>
    </row>
    <row r="203" spans="1:21">
      <c r="A203" s="4" t="s">
        <v>413</v>
      </c>
      <c r="B203" s="10" t="str">
        <f>IF(ISERROR(MATCH(A203, RatesProd!$A$2:$A$297,0)),"",A203)</f>
        <v>srf_main.MasterAgreementDetails</v>
      </c>
      <c r="C203" s="4" t="str">
        <f t="shared" si="27"/>
        <v>OK</v>
      </c>
      <c r="D203" s="4" t="s">
        <v>418</v>
      </c>
      <c r="E203" s="10" t="str">
        <f>VLOOKUP(D203,RatesProd!$B$2:$F$302,1,)</f>
        <v>NC2_MasterAgreementDetails</v>
      </c>
      <c r="F203" s="4" t="str">
        <f t="shared" si="28"/>
        <v>OK</v>
      </c>
      <c r="G203" s="4" t="s">
        <v>13</v>
      </c>
      <c r="H203" s="10" t="str">
        <f>VLOOKUP(D203,RatesProd!$B$2:$F$302,2,)</f>
        <v>nonunique</v>
      </c>
      <c r="I203" s="4" t="str">
        <f t="shared" si="29"/>
        <v>OK</v>
      </c>
      <c r="J203" s="4" t="s">
        <v>14</v>
      </c>
      <c r="K203" s="10" t="str">
        <f>VLOOKUP(D203,RatesProd!$B$2:$F$302,3,)</f>
        <v xml:space="preserve"> nonclustered </v>
      </c>
      <c r="L203" s="4" t="str">
        <f t="shared" si="30"/>
        <v>OK</v>
      </c>
      <c r="M203" s="4">
        <v>4</v>
      </c>
      <c r="N203" s="10">
        <f>VLOOKUP(D203,RatesProd!$B$2:$F$302,4,)</f>
        <v>4</v>
      </c>
      <c r="O203" s="4" t="str">
        <f t="shared" si="31"/>
        <v>OK</v>
      </c>
      <c r="P203" s="4" t="s">
        <v>419</v>
      </c>
      <c r="Q203" s="10" t="str">
        <f>VLOOKUP(D203,RatesProd!$B$2:$F$302,5,)</f>
        <v>Party1SDSID asc,Party2SDSID asc,TargetTaxonomyName asc,Collateralized asc INCLUDE (agreement_asset_class,AgreementDate,AgreementId,AgreementTypeName,AgreementTypeVersion,GNA_ID)</v>
      </c>
      <c r="R203" s="4" t="str">
        <f t="shared" si="32"/>
        <v>OK</v>
      </c>
      <c r="S203" s="10" t="str">
        <f t="shared" si="33"/>
        <v>TRUE</v>
      </c>
      <c r="T203" s="10" t="str">
        <f t="shared" si="34"/>
        <v>TRUE</v>
      </c>
      <c r="U203" s="10" t="str">
        <f t="shared" si="35"/>
        <v>Yes</v>
      </c>
    </row>
    <row r="204" spans="1:21">
      <c r="A204" s="4" t="s">
        <v>420</v>
      </c>
      <c r="B204" s="10" t="str">
        <f>IF(ISERROR(MATCH(A204, RatesProd!$A$2:$A$297,0)),"",A204)</f>
        <v>srf_main.MessageType</v>
      </c>
      <c r="C204" s="4" t="str">
        <f t="shared" si="27"/>
        <v>OK</v>
      </c>
      <c r="D204" s="4" t="s">
        <v>421</v>
      </c>
      <c r="E204" s="10" t="str">
        <f>VLOOKUP(D204,RatesProd!$B$2:$F$302,1,)</f>
        <v>PK_MessageType</v>
      </c>
      <c r="F204" s="4" t="str">
        <f t="shared" si="28"/>
        <v>OK</v>
      </c>
      <c r="G204" s="4" t="s">
        <v>8</v>
      </c>
      <c r="H204" s="10" t="str">
        <f>VLOOKUP(D204,RatesProd!$B$2:$F$302,2,)</f>
        <v>unique</v>
      </c>
      <c r="I204" s="4" t="str">
        <f t="shared" si="29"/>
        <v>OK</v>
      </c>
      <c r="J204" s="4" t="s">
        <v>9</v>
      </c>
      <c r="K204" s="10" t="str">
        <f>VLOOKUP(D204,RatesProd!$B$2:$F$302,3,)</f>
        <v xml:space="preserve"> clustered </v>
      </c>
      <c r="L204" s="4" t="str">
        <f t="shared" si="30"/>
        <v>OK</v>
      </c>
      <c r="M204" s="4">
        <v>1</v>
      </c>
      <c r="N204" s="10">
        <f>VLOOKUP(D204,RatesProd!$B$2:$F$302,4,)</f>
        <v>1</v>
      </c>
      <c r="O204" s="4" t="str">
        <f t="shared" si="31"/>
        <v>OK</v>
      </c>
      <c r="P204" s="4" t="s">
        <v>422</v>
      </c>
      <c r="Q204" s="10" t="str">
        <f>VLOOKUP(D204,RatesProd!$B$2:$F$302,5,)</f>
        <v>MessageTypeId asc</v>
      </c>
      <c r="R204" s="4" t="str">
        <f t="shared" si="32"/>
        <v>OK</v>
      </c>
      <c r="S204" s="10" t="str">
        <f t="shared" si="33"/>
        <v>TRUE</v>
      </c>
      <c r="T204" s="10" t="str">
        <f t="shared" si="34"/>
        <v>TRUE</v>
      </c>
      <c r="U204" s="10" t="str">
        <f t="shared" si="35"/>
        <v>Yes</v>
      </c>
    </row>
    <row r="205" spans="1:21">
      <c r="A205" s="4" t="s">
        <v>420</v>
      </c>
      <c r="B205" s="10" t="str">
        <f>IF(ISERROR(MATCH(A205, RatesProd!$A$2:$A$297,0)),"",A205)</f>
        <v>srf_main.MessageType</v>
      </c>
      <c r="C205" s="4" t="str">
        <f t="shared" si="27"/>
        <v>OK</v>
      </c>
      <c r="D205" s="4" t="s">
        <v>423</v>
      </c>
      <c r="E205" s="10" t="str">
        <f>VLOOKUP(D205,RatesProd!$B$2:$F$302,1,)</f>
        <v>idx1_MessageType</v>
      </c>
      <c r="F205" s="4" t="str">
        <f t="shared" si="28"/>
        <v>OK</v>
      </c>
      <c r="G205" s="4" t="s">
        <v>8</v>
      </c>
      <c r="H205" s="10" t="str">
        <f>VLOOKUP(D205,RatesProd!$B$2:$F$302,2,)</f>
        <v>unique</v>
      </c>
      <c r="I205" s="4" t="str">
        <f t="shared" si="29"/>
        <v>OK</v>
      </c>
      <c r="J205" s="4" t="s">
        <v>14</v>
      </c>
      <c r="K205" s="10" t="str">
        <f>VLOOKUP(D205,RatesProd!$B$2:$F$302,3,)</f>
        <v xml:space="preserve"> nonclustered </v>
      </c>
      <c r="L205" s="4" t="str">
        <f t="shared" si="30"/>
        <v>OK</v>
      </c>
      <c r="M205" s="4">
        <v>1</v>
      </c>
      <c r="N205" s="10">
        <f>VLOOKUP(D205,RatesProd!$B$2:$F$302,4,)</f>
        <v>1</v>
      </c>
      <c r="O205" s="4" t="str">
        <f t="shared" si="31"/>
        <v>OK</v>
      </c>
      <c r="P205" s="4" t="s">
        <v>424</v>
      </c>
      <c r="Q205" s="10" t="str">
        <f>VLOOKUP(D205,RatesProd!$B$2:$F$302,5,)</f>
        <v>MsgType asc</v>
      </c>
      <c r="R205" s="4" t="str">
        <f t="shared" si="32"/>
        <v>OK</v>
      </c>
      <c r="S205" s="10" t="str">
        <f t="shared" si="33"/>
        <v>TRUE</v>
      </c>
      <c r="T205" s="10" t="str">
        <f t="shared" si="34"/>
        <v>TRUE</v>
      </c>
      <c r="U205" s="10" t="str">
        <f t="shared" si="35"/>
        <v>Yes</v>
      </c>
    </row>
    <row r="206" spans="1:21">
      <c r="A206" s="4" t="s">
        <v>425</v>
      </c>
      <c r="B206" s="10" t="str">
        <f>IF(ISERROR(MATCH(A206, RatesProd!$A$2:$A$297,0)),"",A206)</f>
        <v>srf_main.MsgJurisdiction</v>
      </c>
      <c r="C206" s="4" t="str">
        <f t="shared" si="27"/>
        <v>OK</v>
      </c>
      <c r="D206" s="4" t="s">
        <v>426</v>
      </c>
      <c r="E206" s="10" t="e">
        <f>VLOOKUP(D206,RatesProd!$B$2:$F$302,1,)</f>
        <v>#N/A</v>
      </c>
      <c r="F206" s="4" t="e">
        <f t="shared" si="28"/>
        <v>#N/A</v>
      </c>
      <c r="G206" s="4" t="s">
        <v>8</v>
      </c>
      <c r="H206" s="10" t="e">
        <f>VLOOKUP(D206,RatesProd!$B$2:$F$302,2,)</f>
        <v>#N/A</v>
      </c>
      <c r="I206" s="4" t="e">
        <f t="shared" si="29"/>
        <v>#N/A</v>
      </c>
      <c r="J206" s="4" t="s">
        <v>9</v>
      </c>
      <c r="K206" s="10" t="e">
        <f>VLOOKUP(D206,RatesProd!$B$2:$F$302,3,)</f>
        <v>#N/A</v>
      </c>
      <c r="L206" s="4" t="e">
        <f t="shared" si="30"/>
        <v>#N/A</v>
      </c>
      <c r="M206" s="4">
        <v>1</v>
      </c>
      <c r="N206" s="10" t="e">
        <f>VLOOKUP(D206,RatesProd!$B$2:$F$302,4,)</f>
        <v>#N/A</v>
      </c>
      <c r="O206" s="4" t="e">
        <f t="shared" si="31"/>
        <v>#N/A</v>
      </c>
      <c r="P206" s="4" t="s">
        <v>427</v>
      </c>
      <c r="Q206" s="10" t="e">
        <f>VLOOKUP(D206,RatesProd!$B$2:$F$302,5,)</f>
        <v>#N/A</v>
      </c>
      <c r="R206" s="4" t="e">
        <f t="shared" si="32"/>
        <v>#N/A</v>
      </c>
      <c r="S206" s="10" t="e">
        <f t="shared" si="33"/>
        <v>#N/A</v>
      </c>
      <c r="T206" s="10" t="e">
        <f t="shared" si="34"/>
        <v>#N/A</v>
      </c>
      <c r="U206" s="10" t="e">
        <f t="shared" si="35"/>
        <v>#N/A</v>
      </c>
    </row>
    <row r="207" spans="1:21">
      <c r="A207" s="4" t="s">
        <v>428</v>
      </c>
      <c r="B207" s="10" t="str">
        <f>IF(ISERROR(MATCH(A207, RatesProd!$A$2:$A$297,0)),"",A207)</f>
        <v>srf_main.OutBoundFile</v>
      </c>
      <c r="C207" s="4" t="str">
        <f t="shared" si="27"/>
        <v>OK</v>
      </c>
      <c r="D207" s="4" t="s">
        <v>429</v>
      </c>
      <c r="E207" s="10" t="str">
        <f>VLOOKUP(D207,RatesProd!$B$2:$F$302,1,)</f>
        <v>OutBoundFileUniqueKey</v>
      </c>
      <c r="F207" s="4" t="str">
        <f t="shared" si="28"/>
        <v>OK</v>
      </c>
      <c r="G207" s="4" t="s">
        <v>8</v>
      </c>
      <c r="H207" s="10" t="str">
        <f>VLOOKUP(D207,RatesProd!$B$2:$F$302,2,)</f>
        <v>unique</v>
      </c>
      <c r="I207" s="4" t="str">
        <f t="shared" si="29"/>
        <v>OK</v>
      </c>
      <c r="J207" s="4" t="s">
        <v>14</v>
      </c>
      <c r="K207" s="10" t="str">
        <f>VLOOKUP(D207,RatesProd!$B$2:$F$302,3,)</f>
        <v xml:space="preserve"> nonclustered </v>
      </c>
      <c r="L207" s="4" t="str">
        <f t="shared" si="30"/>
        <v>OK</v>
      </c>
      <c r="M207" s="4">
        <v>6</v>
      </c>
      <c r="N207" s="10">
        <f>VLOOKUP(D207,RatesProd!$B$2:$F$302,4,)</f>
        <v>6</v>
      </c>
      <c r="O207" s="4" t="str">
        <f t="shared" si="31"/>
        <v>OK</v>
      </c>
      <c r="P207" s="4" t="s">
        <v>430</v>
      </c>
      <c r="Q207" s="10" t="str">
        <f>VLOOKUP(D207,RatesProd!$B$2:$F$302,5,)</f>
        <v>COBDate asc,AssetClass asc,PublisherSystem asc,FeedType asc,FeedFileFragmentId asc,MessageType asc</v>
      </c>
      <c r="R207" s="4" t="str">
        <f t="shared" si="32"/>
        <v>OK</v>
      </c>
      <c r="S207" s="10" t="str">
        <f t="shared" si="33"/>
        <v>TRUE</v>
      </c>
      <c r="T207" s="10" t="str">
        <f t="shared" si="34"/>
        <v>TRUE</v>
      </c>
      <c r="U207" s="10" t="str">
        <f t="shared" si="35"/>
        <v>Yes</v>
      </c>
    </row>
    <row r="208" spans="1:21">
      <c r="A208" s="4" t="s">
        <v>428</v>
      </c>
      <c r="B208" s="10" t="str">
        <f>IF(ISERROR(MATCH(A208, RatesProd!$A$2:$A$297,0)),"",A208)</f>
        <v>srf_main.OutBoundFile</v>
      </c>
      <c r="C208" s="4" t="str">
        <f t="shared" si="27"/>
        <v>OK</v>
      </c>
      <c r="D208" s="4" t="s">
        <v>431</v>
      </c>
      <c r="E208" s="10" t="str">
        <f>VLOOKUP(D208,RatesProd!$B$2:$F$302,1,)</f>
        <v>OutBoundFilePrimaryKey</v>
      </c>
      <c r="F208" s="4" t="str">
        <f t="shared" si="28"/>
        <v>OK</v>
      </c>
      <c r="G208" s="4" t="s">
        <v>8</v>
      </c>
      <c r="H208" s="10" t="str">
        <f>VLOOKUP(D208,RatesProd!$B$2:$F$302,2,)</f>
        <v>unique</v>
      </c>
      <c r="I208" s="4" t="str">
        <f t="shared" si="29"/>
        <v>OK</v>
      </c>
      <c r="J208" s="4" t="s">
        <v>9</v>
      </c>
      <c r="K208" s="10" t="str">
        <f>VLOOKUP(D208,RatesProd!$B$2:$F$302,3,)</f>
        <v xml:space="preserve"> clustered </v>
      </c>
      <c r="L208" s="4" t="str">
        <f t="shared" si="30"/>
        <v>OK</v>
      </c>
      <c r="M208" s="4">
        <v>1</v>
      </c>
      <c r="N208" s="10">
        <f>VLOOKUP(D208,RatesProd!$B$2:$F$302,4,)</f>
        <v>1</v>
      </c>
      <c r="O208" s="4" t="str">
        <f t="shared" si="31"/>
        <v>OK</v>
      </c>
      <c r="P208" s="4" t="s">
        <v>17</v>
      </c>
      <c r="Q208" s="10" t="str">
        <f>VLOOKUP(D208,RatesProd!$B$2:$F$302,5,)</f>
        <v>Id asc</v>
      </c>
      <c r="R208" s="4" t="str">
        <f t="shared" si="32"/>
        <v>OK</v>
      </c>
      <c r="S208" s="10" t="str">
        <f t="shared" si="33"/>
        <v>TRUE</v>
      </c>
      <c r="T208" s="10" t="str">
        <f t="shared" si="34"/>
        <v>TRUE</v>
      </c>
      <c r="U208" s="10" t="str">
        <f t="shared" si="35"/>
        <v>Yes</v>
      </c>
    </row>
    <row r="209" spans="1:21">
      <c r="A209" s="4" t="s">
        <v>432</v>
      </c>
      <c r="B209" s="10" t="str">
        <f>IF(ISERROR(MATCH(A209, RatesProd!$A$2:$A$297,0)),"",A209)</f>
        <v>srf_main.Product</v>
      </c>
      <c r="C209" s="4" t="str">
        <f t="shared" si="27"/>
        <v>OK</v>
      </c>
      <c r="D209" s="4" t="s">
        <v>433</v>
      </c>
      <c r="E209" s="10" t="str">
        <f>VLOOKUP(D209,RatesProd!$B$2:$F$302,1,)</f>
        <v>ProductPrimaryKey</v>
      </c>
      <c r="F209" s="4" t="str">
        <f t="shared" si="28"/>
        <v>OK</v>
      </c>
      <c r="G209" s="4" t="s">
        <v>8</v>
      </c>
      <c r="H209" s="10" t="str">
        <f>VLOOKUP(D209,RatesProd!$B$2:$F$302,2,)</f>
        <v>unique</v>
      </c>
      <c r="I209" s="4" t="str">
        <f t="shared" si="29"/>
        <v>OK</v>
      </c>
      <c r="J209" s="4" t="s">
        <v>9</v>
      </c>
      <c r="K209" s="10" t="str">
        <f>VLOOKUP(D209,RatesProd!$B$2:$F$302,3,)</f>
        <v xml:space="preserve"> clustered </v>
      </c>
      <c r="L209" s="4" t="str">
        <f t="shared" si="30"/>
        <v>OK</v>
      </c>
      <c r="M209" s="4">
        <v>1</v>
      </c>
      <c r="N209" s="10">
        <f>VLOOKUP(D209,RatesProd!$B$2:$F$302,4,)</f>
        <v>1</v>
      </c>
      <c r="O209" s="4" t="str">
        <f t="shared" si="31"/>
        <v>OK</v>
      </c>
      <c r="P209" s="4" t="s">
        <v>17</v>
      </c>
      <c r="Q209" s="10" t="str">
        <f>VLOOKUP(D209,RatesProd!$B$2:$F$302,5,)</f>
        <v>Id asc</v>
      </c>
      <c r="R209" s="4" t="str">
        <f t="shared" si="32"/>
        <v>OK</v>
      </c>
      <c r="S209" s="10" t="str">
        <f t="shared" si="33"/>
        <v>TRUE</v>
      </c>
      <c r="T209" s="10" t="str">
        <f t="shared" si="34"/>
        <v>TRUE</v>
      </c>
      <c r="U209" s="10" t="str">
        <f t="shared" si="35"/>
        <v>Yes</v>
      </c>
    </row>
    <row r="210" spans="1:21">
      <c r="A210" s="4" t="s">
        <v>432</v>
      </c>
      <c r="B210" s="10" t="str">
        <f>IF(ISERROR(MATCH(A210, RatesProd!$A$2:$A$297,0)),"",A210)</f>
        <v>srf_main.Product</v>
      </c>
      <c r="C210" s="4" t="str">
        <f t="shared" si="27"/>
        <v>OK</v>
      </c>
      <c r="D210" s="4" t="s">
        <v>434</v>
      </c>
      <c r="E210" s="10" t="str">
        <f>VLOOKUP(D210,RatesProd!$B$2:$F$302,1,)</f>
        <v>ProductUniqueKey</v>
      </c>
      <c r="F210" s="4" t="str">
        <f t="shared" si="28"/>
        <v>OK</v>
      </c>
      <c r="G210" s="4" t="s">
        <v>8</v>
      </c>
      <c r="H210" s="10" t="str">
        <f>VLOOKUP(D210,RatesProd!$B$2:$F$302,2,)</f>
        <v>unique</v>
      </c>
      <c r="I210" s="4" t="str">
        <f t="shared" si="29"/>
        <v>OK</v>
      </c>
      <c r="J210" s="4" t="s">
        <v>14</v>
      </c>
      <c r="K210" s="10" t="str">
        <f>VLOOKUP(D210,RatesProd!$B$2:$F$302,3,)</f>
        <v xml:space="preserve"> nonclustered </v>
      </c>
      <c r="L210" s="4" t="str">
        <f t="shared" si="30"/>
        <v>OK</v>
      </c>
      <c r="M210" s="4">
        <v>2</v>
      </c>
      <c r="N210" s="10">
        <f>VLOOKUP(D210,RatesProd!$B$2:$F$302,4,)</f>
        <v>2</v>
      </c>
      <c r="O210" s="4" t="str">
        <f t="shared" si="31"/>
        <v>OK</v>
      </c>
      <c r="P210" s="4" t="s">
        <v>435</v>
      </c>
      <c r="Q210" s="10" t="str">
        <f>VLOOKUP(D210,RatesProd!$B$2:$F$302,5,)</f>
        <v>ProductType asc,ProductSubType asc</v>
      </c>
      <c r="R210" s="4" t="str">
        <f t="shared" si="32"/>
        <v>OK</v>
      </c>
      <c r="S210" s="10" t="str">
        <f t="shared" si="33"/>
        <v>TRUE</v>
      </c>
      <c r="T210" s="10" t="str">
        <f t="shared" si="34"/>
        <v>TRUE</v>
      </c>
      <c r="U210" s="10" t="str">
        <f t="shared" si="35"/>
        <v>Yes</v>
      </c>
    </row>
    <row r="211" spans="1:21">
      <c r="A211" s="4" t="s">
        <v>436</v>
      </c>
      <c r="B211" s="10" t="str">
        <f>IF(ISERROR(MATCH(A211, RatesProd!$A$2:$A$297,0)),"",A211)</f>
        <v>srf_main.ReportingAgent</v>
      </c>
      <c r="C211" s="4" t="str">
        <f t="shared" si="27"/>
        <v>OK</v>
      </c>
      <c r="D211" s="4" t="s">
        <v>437</v>
      </c>
      <c r="E211" s="10" t="str">
        <f>VLOOKUP(D211,RatesProd!$B$2:$F$302,1,)</f>
        <v>ReportingAgentPrimaryKey</v>
      </c>
      <c r="F211" s="4" t="str">
        <f t="shared" si="28"/>
        <v>OK</v>
      </c>
      <c r="G211" s="4" t="s">
        <v>8</v>
      </c>
      <c r="H211" s="10" t="str">
        <f>VLOOKUP(D211,RatesProd!$B$2:$F$302,2,)</f>
        <v>unique</v>
      </c>
      <c r="I211" s="4" t="str">
        <f t="shared" si="29"/>
        <v>OK</v>
      </c>
      <c r="J211" s="4" t="s">
        <v>9</v>
      </c>
      <c r="K211" s="10" t="str">
        <f>VLOOKUP(D211,RatesProd!$B$2:$F$302,3,)</f>
        <v xml:space="preserve"> clustered </v>
      </c>
      <c r="L211" s="4" t="str">
        <f t="shared" si="30"/>
        <v>OK</v>
      </c>
      <c r="M211" s="4">
        <v>1</v>
      </c>
      <c r="N211" s="10">
        <f>VLOOKUP(D211,RatesProd!$B$2:$F$302,4,)</f>
        <v>1</v>
      </c>
      <c r="O211" s="4" t="str">
        <f t="shared" si="31"/>
        <v>OK</v>
      </c>
      <c r="P211" s="4" t="s">
        <v>17</v>
      </c>
      <c r="Q211" s="10" t="str">
        <f>VLOOKUP(D211,RatesProd!$B$2:$F$302,5,)</f>
        <v>Id asc</v>
      </c>
      <c r="R211" s="4" t="str">
        <f t="shared" si="32"/>
        <v>OK</v>
      </c>
      <c r="S211" s="10" t="str">
        <f t="shared" si="33"/>
        <v>TRUE</v>
      </c>
      <c r="T211" s="10" t="str">
        <f t="shared" si="34"/>
        <v>TRUE</v>
      </c>
      <c r="U211" s="10" t="str">
        <f t="shared" si="35"/>
        <v>Yes</v>
      </c>
    </row>
    <row r="212" spans="1:21">
      <c r="A212" s="4" t="s">
        <v>438</v>
      </c>
      <c r="B212" s="10" t="str">
        <f>IF(ISERROR(MATCH(A212, RatesProd!$A$2:$A$297,0)),"",A212)</f>
        <v>srf_main.SDSbasedJurisdiction</v>
      </c>
      <c r="C212" s="4" t="str">
        <f t="shared" si="27"/>
        <v>OK</v>
      </c>
      <c r="D212" s="4" t="s">
        <v>439</v>
      </c>
      <c r="E212" s="10" t="str">
        <f>VLOOKUP(D212,RatesProd!$B$2:$F$302,1,)</f>
        <v>PK_srf_main.SDSbasedJurisdiction</v>
      </c>
      <c r="F212" s="4" t="str">
        <f t="shared" si="28"/>
        <v>OK</v>
      </c>
      <c r="G212" s="4" t="s">
        <v>8</v>
      </c>
      <c r="H212" s="10" t="str">
        <f>VLOOKUP(D212,RatesProd!$B$2:$F$302,2,)</f>
        <v>unique</v>
      </c>
      <c r="I212" s="4" t="str">
        <f t="shared" si="29"/>
        <v>OK</v>
      </c>
      <c r="J212" s="4" t="s">
        <v>9</v>
      </c>
      <c r="K212" s="10" t="str">
        <f>VLOOKUP(D212,RatesProd!$B$2:$F$302,3,)</f>
        <v xml:space="preserve"> clustered </v>
      </c>
      <c r="L212" s="4" t="str">
        <f t="shared" si="30"/>
        <v>OK</v>
      </c>
      <c r="M212" s="4">
        <v>1</v>
      </c>
      <c r="N212" s="10">
        <f>VLOOKUP(D212,RatesProd!$B$2:$F$302,4,)</f>
        <v>1</v>
      </c>
      <c r="O212" s="4" t="str">
        <f t="shared" si="31"/>
        <v>OK</v>
      </c>
      <c r="P212" s="4" t="s">
        <v>440</v>
      </c>
      <c r="Q212" s="10" t="str">
        <f>VLOOKUP(D212,RatesProd!$B$2:$F$302,5,)</f>
        <v>sdsid asc</v>
      </c>
      <c r="R212" s="4" t="str">
        <f t="shared" si="32"/>
        <v>OK</v>
      </c>
      <c r="S212" s="10" t="str">
        <f t="shared" si="33"/>
        <v>TRUE</v>
      </c>
      <c r="T212" s="10" t="str">
        <f t="shared" si="34"/>
        <v>TRUE</v>
      </c>
      <c r="U212" s="10" t="str">
        <f t="shared" si="35"/>
        <v>Yes</v>
      </c>
    </row>
    <row r="213" spans="1:21">
      <c r="A213" s="4" t="s">
        <v>441</v>
      </c>
      <c r="B213" s="10" t="str">
        <f>IF(ISERROR(MATCH(A213, RatesProd!$A$2:$A$297,0)),"",A213)</f>
        <v>srf_main.SDSLocationJurisdiction</v>
      </c>
      <c r="C213" s="4" t="str">
        <f t="shared" si="27"/>
        <v>OK</v>
      </c>
      <c r="D213" s="4" t="s">
        <v>442</v>
      </c>
      <c r="E213" s="10" t="str">
        <f>VLOOKUP(D213,RatesProd!$B$2:$F$302,1,)</f>
        <v>PK_SDSLocationJurisdiction</v>
      </c>
      <c r="F213" s="4" t="str">
        <f t="shared" si="28"/>
        <v>OK</v>
      </c>
      <c r="G213" s="4" t="s">
        <v>8</v>
      </c>
      <c r="H213" s="10" t="str">
        <f>VLOOKUP(D213,RatesProd!$B$2:$F$302,2,)</f>
        <v>unique</v>
      </c>
      <c r="I213" s="4" t="str">
        <f t="shared" si="29"/>
        <v>OK</v>
      </c>
      <c r="J213" s="4" t="s">
        <v>9</v>
      </c>
      <c r="K213" s="10" t="str">
        <f>VLOOKUP(D213,RatesProd!$B$2:$F$302,3,)</f>
        <v xml:space="preserve"> clustered </v>
      </c>
      <c r="L213" s="4" t="str">
        <f t="shared" si="30"/>
        <v>OK</v>
      </c>
      <c r="M213" s="4">
        <v>2</v>
      </c>
      <c r="N213" s="10">
        <f>VLOOKUP(D213,RatesProd!$B$2:$F$302,4,)</f>
        <v>2</v>
      </c>
      <c r="O213" s="4" t="str">
        <f t="shared" si="31"/>
        <v>OK</v>
      </c>
      <c r="P213" s="4" t="s">
        <v>443</v>
      </c>
      <c r="Q213" s="10" t="str">
        <f>VLOOKUP(D213,RatesProd!$B$2:$F$302,5,)</f>
        <v>Jurisdiction asc,LocationId asc</v>
      </c>
      <c r="R213" s="4" t="str">
        <f t="shared" si="32"/>
        <v>OK</v>
      </c>
      <c r="S213" s="10" t="str">
        <f t="shared" si="33"/>
        <v>TRUE</v>
      </c>
      <c r="T213" s="10" t="str">
        <f t="shared" si="34"/>
        <v>TRUE</v>
      </c>
      <c r="U213" s="10" t="str">
        <f t="shared" si="35"/>
        <v>Yes</v>
      </c>
    </row>
    <row r="214" spans="1:21">
      <c r="A214" s="4" t="s">
        <v>444</v>
      </c>
      <c r="B214" s="10" t="str">
        <f>IF(ISERROR(MATCH(A214, RatesProd!$A$2:$A$297,0)),"",A214)</f>
        <v>srf_main.SFreport_Calendar</v>
      </c>
      <c r="C214" s="4" t="str">
        <f t="shared" si="27"/>
        <v>OK</v>
      </c>
      <c r="D214" s="4" t="s">
        <v>445</v>
      </c>
      <c r="E214" s="10" t="str">
        <f>VLOOKUP(D214,RatesProd!$B$2:$F$302,1,)</f>
        <v>NCI_SFreport_Calendar</v>
      </c>
      <c r="F214" s="4" t="str">
        <f t="shared" si="28"/>
        <v>OK</v>
      </c>
      <c r="G214" s="4" t="s">
        <v>13</v>
      </c>
      <c r="H214" s="10" t="str">
        <f>VLOOKUP(D214,RatesProd!$B$2:$F$302,2,)</f>
        <v>nonunique</v>
      </c>
      <c r="I214" s="4" t="str">
        <f t="shared" si="29"/>
        <v>OK</v>
      </c>
      <c r="J214" s="4" t="s">
        <v>14</v>
      </c>
      <c r="K214" s="10" t="str">
        <f>VLOOKUP(D214,RatesProd!$B$2:$F$302,3,)</f>
        <v xml:space="preserve"> nonclustered </v>
      </c>
      <c r="L214" s="4" t="str">
        <f t="shared" si="30"/>
        <v>OK</v>
      </c>
      <c r="M214" s="4">
        <v>1</v>
      </c>
      <c r="N214" s="10">
        <f>VLOOKUP(D214,RatesProd!$B$2:$F$302,4,)</f>
        <v>1</v>
      </c>
      <c r="O214" s="4" t="str">
        <f t="shared" si="31"/>
        <v>OK</v>
      </c>
      <c r="P214" s="4" t="s">
        <v>446</v>
      </c>
      <c r="Q214" s="10" t="str">
        <f>VLOOKUP(D214,RatesProd!$B$2:$F$302,5,)</f>
        <v>isWeekday asc</v>
      </c>
      <c r="R214" s="4" t="str">
        <f t="shared" si="32"/>
        <v>OK</v>
      </c>
      <c r="S214" s="10" t="str">
        <f t="shared" si="33"/>
        <v>TRUE</v>
      </c>
      <c r="T214" s="10" t="str">
        <f t="shared" si="34"/>
        <v>TRUE</v>
      </c>
      <c r="U214" s="10" t="str">
        <f t="shared" si="35"/>
        <v>Yes</v>
      </c>
    </row>
    <row r="215" spans="1:21">
      <c r="A215" s="4" t="s">
        <v>444</v>
      </c>
      <c r="B215" s="10" t="str">
        <f>IF(ISERROR(MATCH(A215, RatesProd!$A$2:$A$297,0)),"",A215)</f>
        <v>srf_main.SFreport_Calendar</v>
      </c>
      <c r="C215" s="4" t="str">
        <f t="shared" si="27"/>
        <v>OK</v>
      </c>
      <c r="D215" s="4" t="s">
        <v>447</v>
      </c>
      <c r="E215" s="10" t="e">
        <f>VLOOKUP(D215,RatesProd!$B$2:$F$302,1,)</f>
        <v>#N/A</v>
      </c>
      <c r="F215" s="4" t="e">
        <f t="shared" si="28"/>
        <v>#N/A</v>
      </c>
      <c r="G215" s="4" t="s">
        <v>8</v>
      </c>
      <c r="H215" s="10" t="e">
        <f>VLOOKUP(D215,RatesProd!$B$2:$F$302,2,)</f>
        <v>#N/A</v>
      </c>
      <c r="I215" s="4" t="e">
        <f t="shared" si="29"/>
        <v>#N/A</v>
      </c>
      <c r="J215" s="4" t="s">
        <v>9</v>
      </c>
      <c r="K215" s="10" t="e">
        <f>VLOOKUP(D215,RatesProd!$B$2:$F$302,3,)</f>
        <v>#N/A</v>
      </c>
      <c r="L215" s="4" t="e">
        <f t="shared" si="30"/>
        <v>#N/A</v>
      </c>
      <c r="M215" s="4">
        <v>1</v>
      </c>
      <c r="N215" s="10" t="e">
        <f>VLOOKUP(D215,RatesProd!$B$2:$F$302,4,)</f>
        <v>#N/A</v>
      </c>
      <c r="O215" s="4" t="e">
        <f t="shared" si="31"/>
        <v>#N/A</v>
      </c>
      <c r="P215" s="4" t="s">
        <v>448</v>
      </c>
      <c r="Q215" s="10" t="e">
        <f>VLOOKUP(D215,RatesProd!$B$2:$F$302,5,)</f>
        <v>#N/A</v>
      </c>
      <c r="R215" s="4" t="e">
        <f t="shared" si="32"/>
        <v>#N/A</v>
      </c>
      <c r="S215" s="10" t="e">
        <f t="shared" si="33"/>
        <v>#N/A</v>
      </c>
      <c r="T215" s="10" t="e">
        <f t="shared" si="34"/>
        <v>#N/A</v>
      </c>
      <c r="U215" s="10" t="e">
        <f t="shared" si="35"/>
        <v>#N/A</v>
      </c>
    </row>
    <row r="216" spans="1:21">
      <c r="A216" s="4" t="s">
        <v>449</v>
      </c>
      <c r="B216" s="10" t="str">
        <f>IF(ISERROR(MATCH(A216, RatesProd!$A$2:$A$297,0)),"",A216)</f>
        <v>srf_main.SFreportData_Output</v>
      </c>
      <c r="C216" s="4" t="str">
        <f t="shared" si="27"/>
        <v>OK</v>
      </c>
      <c r="D216" s="4" t="s">
        <v>450</v>
      </c>
      <c r="E216" s="10" t="str">
        <f>VLOOKUP(D216,RatesProd!$B$2:$F$302,1,)</f>
        <v>NC1_SFreportData_Output</v>
      </c>
      <c r="F216" s="4" t="str">
        <f t="shared" si="28"/>
        <v>OK</v>
      </c>
      <c r="G216" s="4" t="s">
        <v>13</v>
      </c>
      <c r="H216" s="10" t="str">
        <f>VLOOKUP(D216,RatesProd!$B$2:$F$302,2,)</f>
        <v>nonunique</v>
      </c>
      <c r="I216" s="4" t="str">
        <f t="shared" si="29"/>
        <v>OK</v>
      </c>
      <c r="J216" s="4" t="s">
        <v>14</v>
      </c>
      <c r="K216" s="10" t="str">
        <f>VLOOKUP(D216,RatesProd!$B$2:$F$302,3,)</f>
        <v xml:space="preserve"> nonclustered </v>
      </c>
      <c r="L216" s="4" t="str">
        <f t="shared" si="30"/>
        <v>OK</v>
      </c>
      <c r="M216" s="4">
        <v>2</v>
      </c>
      <c r="N216" s="10">
        <f>VLOOKUP(D216,RatesProd!$B$2:$F$302,4,)</f>
        <v>2</v>
      </c>
      <c r="O216" s="4" t="str">
        <f t="shared" si="31"/>
        <v>OK</v>
      </c>
      <c r="P216" s="4" t="s">
        <v>451</v>
      </c>
      <c r="Q216" s="10" t="str">
        <f>VLOOKUP(D216,RatesProd!$B$2:$F$302,5,)</f>
        <v>nativetradeID asc,ReportingJurisdiction asc</v>
      </c>
      <c r="R216" s="4" t="str">
        <f t="shared" si="32"/>
        <v>OK</v>
      </c>
      <c r="S216" s="10" t="str">
        <f t="shared" si="33"/>
        <v>TRUE</v>
      </c>
      <c r="T216" s="10" t="str">
        <f t="shared" si="34"/>
        <v>TRUE</v>
      </c>
      <c r="U216" s="10" t="str">
        <f t="shared" si="35"/>
        <v>Yes</v>
      </c>
    </row>
    <row r="217" spans="1:21">
      <c r="A217" s="4" t="s">
        <v>452</v>
      </c>
      <c r="B217" s="10" t="str">
        <f>IF(ISERROR(MATCH(A217, RatesProd!$A$2:$A$297,0)),"",A217)</f>
        <v>srf_main.SFreportData_Pending</v>
      </c>
      <c r="C217" s="4" t="str">
        <f t="shared" si="27"/>
        <v>OK</v>
      </c>
      <c r="D217" s="4" t="s">
        <v>453</v>
      </c>
      <c r="E217" s="10" t="str">
        <f>VLOOKUP(D217,RatesProd!$B$2:$F$302,1,)</f>
        <v>NC1_SFreportData_Pending</v>
      </c>
      <c r="F217" s="4" t="str">
        <f t="shared" si="28"/>
        <v>OK</v>
      </c>
      <c r="G217" s="4" t="s">
        <v>13</v>
      </c>
      <c r="H217" s="10" t="str">
        <f>VLOOKUP(D217,RatesProd!$B$2:$F$302,2,)</f>
        <v>nonunique</v>
      </c>
      <c r="I217" s="4" t="str">
        <f t="shared" si="29"/>
        <v>OK</v>
      </c>
      <c r="J217" s="4" t="s">
        <v>14</v>
      </c>
      <c r="K217" s="10" t="str">
        <f>VLOOKUP(D217,RatesProd!$B$2:$F$302,3,)</f>
        <v xml:space="preserve"> nonclustered </v>
      </c>
      <c r="L217" s="4" t="str">
        <f t="shared" si="30"/>
        <v>OK</v>
      </c>
      <c r="M217" s="4">
        <v>2</v>
      </c>
      <c r="N217" s="10">
        <f>VLOOKUP(D217,RatesProd!$B$2:$F$302,4,)</f>
        <v>2</v>
      </c>
      <c r="O217" s="4" t="str">
        <f t="shared" si="31"/>
        <v>OK</v>
      </c>
      <c r="P217" s="4" t="s">
        <v>451</v>
      </c>
      <c r="Q217" s="10" t="str">
        <f>VLOOKUP(D217,RatesProd!$B$2:$F$302,5,)</f>
        <v>nativetradeID asc,ReportingJurisdiction asc</v>
      </c>
      <c r="R217" s="4" t="str">
        <f t="shared" si="32"/>
        <v>OK</v>
      </c>
      <c r="S217" s="10" t="str">
        <f t="shared" si="33"/>
        <v>TRUE</v>
      </c>
      <c r="T217" s="10" t="str">
        <f t="shared" si="34"/>
        <v>TRUE</v>
      </c>
      <c r="U217" s="10" t="str">
        <f t="shared" si="35"/>
        <v>Yes</v>
      </c>
    </row>
    <row r="218" spans="1:21">
      <c r="A218" s="4" t="s">
        <v>454</v>
      </c>
      <c r="B218" s="10" t="str">
        <f>IF(ISERROR(MATCH(A218, RatesProd!$A$2:$A$297,0)),"",A218)</f>
        <v>srf_main.SFreportData_pending_priorDay</v>
      </c>
      <c r="C218" s="4" t="str">
        <f t="shared" si="27"/>
        <v>OK</v>
      </c>
      <c r="D218" s="4" t="s">
        <v>455</v>
      </c>
      <c r="E218" s="10" t="str">
        <f>VLOOKUP(D218,RatesProd!$B$2:$F$302,1,)</f>
        <v>NC1_SFreportData_pending_priorDay</v>
      </c>
      <c r="F218" s="4" t="str">
        <f t="shared" si="28"/>
        <v>OK</v>
      </c>
      <c r="G218" s="4" t="s">
        <v>13</v>
      </c>
      <c r="H218" s="10" t="str">
        <f>VLOOKUP(D218,RatesProd!$B$2:$F$302,2,)</f>
        <v>nonunique</v>
      </c>
      <c r="I218" s="4" t="str">
        <f t="shared" si="29"/>
        <v>OK</v>
      </c>
      <c r="J218" s="4" t="s">
        <v>14</v>
      </c>
      <c r="K218" s="10" t="str">
        <f>VLOOKUP(D218,RatesProd!$B$2:$F$302,3,)</f>
        <v xml:space="preserve"> nonclustered </v>
      </c>
      <c r="L218" s="4" t="str">
        <f t="shared" si="30"/>
        <v>OK</v>
      </c>
      <c r="M218" s="4">
        <v>2</v>
      </c>
      <c r="N218" s="10">
        <f>VLOOKUP(D218,RatesProd!$B$2:$F$302,4,)</f>
        <v>2</v>
      </c>
      <c r="O218" s="4" t="str">
        <f t="shared" si="31"/>
        <v>OK</v>
      </c>
      <c r="P218" s="4" t="s">
        <v>451</v>
      </c>
      <c r="Q218" s="10" t="str">
        <f>VLOOKUP(D218,RatesProd!$B$2:$F$302,5,)</f>
        <v>nativetradeID asc,ReportingJurisdiction asc</v>
      </c>
      <c r="R218" s="4" t="str">
        <f t="shared" si="32"/>
        <v>OK</v>
      </c>
      <c r="S218" s="10" t="str">
        <f t="shared" si="33"/>
        <v>TRUE</v>
      </c>
      <c r="T218" s="10" t="str">
        <f t="shared" si="34"/>
        <v>TRUE</v>
      </c>
      <c r="U218" s="10" t="str">
        <f t="shared" si="35"/>
        <v>Yes</v>
      </c>
    </row>
    <row r="219" spans="1:21">
      <c r="A219" s="4" t="s">
        <v>456</v>
      </c>
      <c r="B219" s="10" t="str">
        <f>IF(ISERROR(MATCH(A219, RatesProd!$A$2:$A$297,0)),"",A219)</f>
        <v>srf_main.SRFCodes</v>
      </c>
      <c r="C219" s="4" t="str">
        <f t="shared" si="27"/>
        <v>OK</v>
      </c>
      <c r="D219" s="4" t="s">
        <v>457</v>
      </c>
      <c r="E219" s="10" t="str">
        <f>VLOOKUP(D219,RatesProd!$B$2:$F$302,1,)</f>
        <v>PK_Codes</v>
      </c>
      <c r="F219" s="4" t="str">
        <f t="shared" si="28"/>
        <v>OK</v>
      </c>
      <c r="G219" s="4" t="s">
        <v>8</v>
      </c>
      <c r="H219" s="10" t="str">
        <f>VLOOKUP(D219,RatesProd!$B$2:$F$302,2,)</f>
        <v>unique</v>
      </c>
      <c r="I219" s="4" t="str">
        <f t="shared" si="29"/>
        <v>OK</v>
      </c>
      <c r="J219" s="4" t="s">
        <v>9</v>
      </c>
      <c r="K219" s="10" t="str">
        <f>VLOOKUP(D219,RatesProd!$B$2:$F$302,3,)</f>
        <v xml:space="preserve"> clustered </v>
      </c>
      <c r="L219" s="4" t="str">
        <f t="shared" si="30"/>
        <v>OK</v>
      </c>
      <c r="M219" s="4">
        <v>1</v>
      </c>
      <c r="N219" s="10">
        <f>VLOOKUP(D219,RatesProd!$B$2:$F$302,4,)</f>
        <v>1</v>
      </c>
      <c r="O219" s="4" t="str">
        <f t="shared" si="31"/>
        <v>OK</v>
      </c>
      <c r="P219" s="4" t="s">
        <v>458</v>
      </c>
      <c r="Q219" s="10" t="str">
        <f>VLOOKUP(D219,RatesProd!$B$2:$F$302,5,)</f>
        <v>Code asc</v>
      </c>
      <c r="R219" s="4" t="str">
        <f t="shared" si="32"/>
        <v>OK</v>
      </c>
      <c r="S219" s="10" t="str">
        <f t="shared" si="33"/>
        <v>TRUE</v>
      </c>
      <c r="T219" s="10" t="str">
        <f t="shared" si="34"/>
        <v>TRUE</v>
      </c>
      <c r="U219" s="10" t="str">
        <f t="shared" si="35"/>
        <v>Yes</v>
      </c>
    </row>
    <row r="220" spans="1:21">
      <c r="A220" s="4" t="s">
        <v>459</v>
      </c>
      <c r="B220" s="10" t="str">
        <f>IF(ISERROR(MATCH(A220, RatesProd!$A$2:$A$297,0)),"",A220)</f>
        <v>srf_main.SRFException</v>
      </c>
      <c r="C220" s="4" t="str">
        <f t="shared" si="27"/>
        <v>OK</v>
      </c>
      <c r="D220" s="4" t="s">
        <v>460</v>
      </c>
      <c r="E220" s="10" t="str">
        <f>VLOOKUP(D220,RatesProd!$B$2:$F$302,1,)</f>
        <v>IDX_EX_CreateDate</v>
      </c>
      <c r="F220" s="4" t="str">
        <f t="shared" si="28"/>
        <v>OK</v>
      </c>
      <c r="G220" s="4" t="s">
        <v>13</v>
      </c>
      <c r="H220" s="10" t="str">
        <f>VLOOKUP(D220,RatesProd!$B$2:$F$302,2,)</f>
        <v>nonunique</v>
      </c>
      <c r="I220" s="4" t="str">
        <f t="shared" si="29"/>
        <v>OK</v>
      </c>
      <c r="J220" s="4" t="s">
        <v>14</v>
      </c>
      <c r="K220" s="10" t="str">
        <f>VLOOKUP(D220,RatesProd!$B$2:$F$302,3,)</f>
        <v xml:space="preserve"> nonclustered </v>
      </c>
      <c r="L220" s="4" t="str">
        <f t="shared" si="30"/>
        <v>OK</v>
      </c>
      <c r="M220" s="4">
        <v>1</v>
      </c>
      <c r="N220" s="10">
        <f>VLOOKUP(D220,RatesProd!$B$2:$F$302,4,)</f>
        <v>1</v>
      </c>
      <c r="O220" s="4" t="str">
        <f t="shared" si="31"/>
        <v>OK</v>
      </c>
      <c r="P220" s="4" t="s">
        <v>306</v>
      </c>
      <c r="Q220" s="10" t="str">
        <f>VLOOKUP(D220,RatesProd!$B$2:$F$302,5,)</f>
        <v>CreateDate asc</v>
      </c>
      <c r="R220" s="4" t="str">
        <f t="shared" si="32"/>
        <v>OK</v>
      </c>
      <c r="S220" s="10" t="str">
        <f t="shared" si="33"/>
        <v>TRUE</v>
      </c>
      <c r="T220" s="10" t="str">
        <f t="shared" si="34"/>
        <v>TRUE</v>
      </c>
      <c r="U220" s="10" t="str">
        <f t="shared" si="35"/>
        <v>Yes</v>
      </c>
    </row>
    <row r="221" spans="1:21">
      <c r="A221" s="4" t="s">
        <v>459</v>
      </c>
      <c r="B221" s="10" t="str">
        <f>IF(ISERROR(MATCH(A221, RatesProd!$A$2:$A$297,0)),"",A221)</f>
        <v>srf_main.SRFException</v>
      </c>
      <c r="C221" s="4" t="str">
        <f t="shared" si="27"/>
        <v>OK</v>
      </c>
      <c r="D221" s="4" t="s">
        <v>461</v>
      </c>
      <c r="E221" s="10" t="str">
        <f>VLOOKUP(D221,RatesProd!$B$2:$F$302,1,)</f>
        <v>Idx_SRFException_ErrorBlotter1</v>
      </c>
      <c r="F221" s="4" t="str">
        <f t="shared" si="28"/>
        <v>OK</v>
      </c>
      <c r="G221" s="4" t="s">
        <v>13</v>
      </c>
      <c r="H221" s="10" t="str">
        <f>VLOOKUP(D221,RatesProd!$B$2:$F$302,2,)</f>
        <v>nonunique</v>
      </c>
      <c r="I221" s="4" t="str">
        <f t="shared" si="29"/>
        <v>OK</v>
      </c>
      <c r="J221" s="4" t="s">
        <v>14</v>
      </c>
      <c r="K221" s="10" t="str">
        <f>VLOOKUP(D221,RatesProd!$B$2:$F$302,3,)</f>
        <v xml:space="preserve"> nonclustered </v>
      </c>
      <c r="L221" s="4" t="str">
        <f t="shared" si="30"/>
        <v>OK</v>
      </c>
      <c r="M221" s="4">
        <v>3</v>
      </c>
      <c r="N221" s="10">
        <f>VLOOKUP(D221,RatesProd!$B$2:$F$302,4,)</f>
        <v>3</v>
      </c>
      <c r="O221" s="4" t="str">
        <f t="shared" si="31"/>
        <v>OK</v>
      </c>
      <c r="P221" s="4" t="s">
        <v>462</v>
      </c>
      <c r="Q221" s="10" t="str">
        <f>VLOOKUP(D221,RatesProd!$B$2:$F$302,5,)</f>
        <v>CreateDate asc,ErrorCategory asc,WorkFlowErrorCategory asc INCLUDE (TradeId,TradeMessageId)</v>
      </c>
      <c r="R221" s="4" t="str">
        <f t="shared" si="32"/>
        <v>OK</v>
      </c>
      <c r="S221" s="10" t="str">
        <f t="shared" si="33"/>
        <v>TRUE</v>
      </c>
      <c r="T221" s="10" t="str">
        <f t="shared" si="34"/>
        <v>TRUE</v>
      </c>
      <c r="U221" s="10" t="str">
        <f t="shared" si="35"/>
        <v>Yes</v>
      </c>
    </row>
    <row r="222" spans="1:21">
      <c r="A222" s="4" t="s">
        <v>459</v>
      </c>
      <c r="B222" s="10" t="str">
        <f>IF(ISERROR(MATCH(A222, RatesProd!$A$2:$A$297,0)),"",A222)</f>
        <v>srf_main.SRFException</v>
      </c>
      <c r="C222" s="4" t="str">
        <f t="shared" si="27"/>
        <v>OK</v>
      </c>
      <c r="D222" s="4" t="s">
        <v>463</v>
      </c>
      <c r="E222" s="10" t="str">
        <f>VLOOKUP(D222,RatesProd!$B$2:$F$302,1,)</f>
        <v>IDX_SRFException1</v>
      </c>
      <c r="F222" s="4" t="str">
        <f t="shared" si="28"/>
        <v>OK</v>
      </c>
      <c r="G222" s="4" t="s">
        <v>13</v>
      </c>
      <c r="H222" s="10" t="str">
        <f>VLOOKUP(D222,RatesProd!$B$2:$F$302,2,)</f>
        <v>nonunique</v>
      </c>
      <c r="I222" s="4" t="str">
        <f t="shared" si="29"/>
        <v>OK</v>
      </c>
      <c r="J222" s="4" t="s">
        <v>14</v>
      </c>
      <c r="K222" s="10" t="str">
        <f>VLOOKUP(D222,RatesProd!$B$2:$F$302,3,)</f>
        <v xml:space="preserve"> nonclustered </v>
      </c>
      <c r="L222" s="4" t="str">
        <f t="shared" si="30"/>
        <v>OK</v>
      </c>
      <c r="M222" s="4">
        <v>3</v>
      </c>
      <c r="N222" s="10">
        <f>VLOOKUP(D222,RatesProd!$B$2:$F$302,4,)</f>
        <v>3</v>
      </c>
      <c r="O222" s="4" t="str">
        <f t="shared" si="31"/>
        <v>OK</v>
      </c>
      <c r="P222" s="4" t="s">
        <v>464</v>
      </c>
      <c r="Q222" s="10" t="str">
        <f>VLOOKUP(D222,RatesProd!$B$2:$F$302,5,)</f>
        <v>MessageType asc,Jurisdiction asc,TradeMessageId asc</v>
      </c>
      <c r="R222" s="4" t="str">
        <f t="shared" si="32"/>
        <v>OK</v>
      </c>
      <c r="S222" s="10" t="str">
        <f t="shared" si="33"/>
        <v>TRUE</v>
      </c>
      <c r="T222" s="10" t="str">
        <f t="shared" si="34"/>
        <v>TRUE</v>
      </c>
      <c r="U222" s="10" t="str">
        <f t="shared" si="35"/>
        <v>Yes</v>
      </c>
    </row>
    <row r="223" spans="1:21">
      <c r="A223" s="4" t="s">
        <v>459</v>
      </c>
      <c r="B223" s="10" t="str">
        <f>IF(ISERROR(MATCH(A223, RatesProd!$A$2:$A$297,0)),"",A223)</f>
        <v>srf_main.SRFException</v>
      </c>
      <c r="C223" s="4" t="str">
        <f t="shared" si="27"/>
        <v>OK</v>
      </c>
      <c r="D223" s="4" t="s">
        <v>465</v>
      </c>
      <c r="E223" s="10" t="str">
        <f>VLOOKUP(D223,RatesProd!$B$2:$F$302,1,)</f>
        <v>IDX_SRFException2</v>
      </c>
      <c r="F223" s="4" t="str">
        <f t="shared" si="28"/>
        <v>OK</v>
      </c>
      <c r="G223" s="4" t="s">
        <v>13</v>
      </c>
      <c r="H223" s="10" t="str">
        <f>VLOOKUP(D223,RatesProd!$B$2:$F$302,2,)</f>
        <v>nonunique</v>
      </c>
      <c r="I223" s="4" t="str">
        <f t="shared" si="29"/>
        <v>OK</v>
      </c>
      <c r="J223" s="4" t="s">
        <v>14</v>
      </c>
      <c r="K223" s="10" t="str">
        <f>VLOOKUP(D223,RatesProd!$B$2:$F$302,3,)</f>
        <v xml:space="preserve"> nonclustered </v>
      </c>
      <c r="L223" s="4" t="str">
        <f t="shared" si="30"/>
        <v>OK</v>
      </c>
      <c r="M223" s="4">
        <v>2</v>
      </c>
      <c r="N223" s="10">
        <f>VLOOKUP(D223,RatesProd!$B$2:$F$302,4,)</f>
        <v>2</v>
      </c>
      <c r="O223" s="4" t="str">
        <f t="shared" si="31"/>
        <v>OK</v>
      </c>
      <c r="P223" s="4" t="s">
        <v>466</v>
      </c>
      <c r="Q223" s="10" t="str">
        <f>VLOOKUP(D223,RatesProd!$B$2:$F$302,5,)</f>
        <v>MessageType asc,TradeMessageId asc</v>
      </c>
      <c r="R223" s="4" t="str">
        <f t="shared" si="32"/>
        <v>OK</v>
      </c>
      <c r="S223" s="10" t="str">
        <f t="shared" si="33"/>
        <v>TRUE</v>
      </c>
      <c r="T223" s="10" t="str">
        <f t="shared" si="34"/>
        <v>TRUE</v>
      </c>
      <c r="U223" s="10" t="str">
        <f t="shared" si="35"/>
        <v>Yes</v>
      </c>
    </row>
    <row r="224" spans="1:21">
      <c r="A224" s="4" t="s">
        <v>459</v>
      </c>
      <c r="B224" s="10" t="str">
        <f>IF(ISERROR(MATCH(A224, RatesProd!$A$2:$A$297,0)),"",A224)</f>
        <v>srf_main.SRFException</v>
      </c>
      <c r="C224" s="4" t="str">
        <f t="shared" si="27"/>
        <v>OK</v>
      </c>
      <c r="D224" s="4" t="s">
        <v>467</v>
      </c>
      <c r="E224" s="10" t="str">
        <f>VLOOKUP(D224,RatesProd!$B$2:$F$302,1,)</f>
        <v>NC1_SRFException</v>
      </c>
      <c r="F224" s="4" t="str">
        <f t="shared" si="28"/>
        <v>OK</v>
      </c>
      <c r="G224" s="4" t="s">
        <v>13</v>
      </c>
      <c r="H224" s="10" t="str">
        <f>VLOOKUP(D224,RatesProd!$B$2:$F$302,2,)</f>
        <v>nonunique</v>
      </c>
      <c r="I224" s="4" t="str">
        <f t="shared" si="29"/>
        <v>OK</v>
      </c>
      <c r="J224" s="4" t="s">
        <v>14</v>
      </c>
      <c r="K224" s="10" t="str">
        <f>VLOOKUP(D224,RatesProd!$B$2:$F$302,3,)</f>
        <v xml:space="preserve"> nonclustered </v>
      </c>
      <c r="L224" s="4" t="str">
        <f t="shared" si="30"/>
        <v>OK</v>
      </c>
      <c r="M224" s="4">
        <v>4</v>
      </c>
      <c r="N224" s="10">
        <f>VLOOKUP(D224,RatesProd!$B$2:$F$302,4,)</f>
        <v>4</v>
      </c>
      <c r="O224" s="4" t="str">
        <f t="shared" si="31"/>
        <v>OK</v>
      </c>
      <c r="P224" s="4" t="s">
        <v>468</v>
      </c>
      <c r="Q224" s="10" t="str">
        <f>VLOOKUP(D224,RatesProd!$B$2:$F$302,5,)</f>
        <v>TradeId asc,TradeMessageId asc,Jurisdiction asc,ApplicationName asc</v>
      </c>
      <c r="R224" s="4" t="str">
        <f t="shared" si="32"/>
        <v>OK</v>
      </c>
      <c r="S224" s="10" t="str">
        <f t="shared" si="33"/>
        <v>TRUE</v>
      </c>
      <c r="T224" s="10" t="str">
        <f t="shared" si="34"/>
        <v>TRUE</v>
      </c>
      <c r="U224" s="10" t="str">
        <f t="shared" si="35"/>
        <v>Yes</v>
      </c>
    </row>
    <row r="225" spans="1:21">
      <c r="A225" s="4" t="s">
        <v>459</v>
      </c>
      <c r="B225" s="10" t="str">
        <f>IF(ISERROR(MATCH(A225, RatesProd!$A$2:$A$297,0)),"",A225)</f>
        <v>srf_main.SRFException</v>
      </c>
      <c r="C225" s="4" t="str">
        <f t="shared" si="27"/>
        <v>OK</v>
      </c>
      <c r="D225" s="4" t="s">
        <v>469</v>
      </c>
      <c r="E225" s="10" t="str">
        <f>VLOOKUP(D225,RatesProd!$B$2:$F$302,1,)</f>
        <v>IDX_TradeMessageId</v>
      </c>
      <c r="F225" s="4" t="str">
        <f t="shared" si="28"/>
        <v>OK</v>
      </c>
      <c r="G225" s="4" t="s">
        <v>13</v>
      </c>
      <c r="H225" s="10" t="str">
        <f>VLOOKUP(D225,RatesProd!$B$2:$F$302,2,)</f>
        <v>nonunique</v>
      </c>
      <c r="I225" s="4" t="str">
        <f t="shared" si="29"/>
        <v>OK</v>
      </c>
      <c r="J225" s="4" t="s">
        <v>14</v>
      </c>
      <c r="K225" s="10" t="str">
        <f>VLOOKUP(D225,RatesProd!$B$2:$F$302,3,)</f>
        <v xml:space="preserve"> nonclustered </v>
      </c>
      <c r="L225" s="4" t="str">
        <f t="shared" si="30"/>
        <v>OK</v>
      </c>
      <c r="M225" s="4">
        <v>2</v>
      </c>
      <c r="N225" s="10">
        <f>VLOOKUP(D225,RatesProd!$B$2:$F$302,4,)</f>
        <v>2</v>
      </c>
      <c r="O225" s="4" t="str">
        <f t="shared" si="31"/>
        <v>OK</v>
      </c>
      <c r="P225" s="4" t="s">
        <v>470</v>
      </c>
      <c r="Q225" s="10" t="str">
        <f>VLOOKUP(D225,RatesProd!$B$2:$F$302,5,)</f>
        <v>TradeMessageId asc,Jurisdiction asc</v>
      </c>
      <c r="R225" s="4" t="str">
        <f t="shared" si="32"/>
        <v>OK</v>
      </c>
      <c r="S225" s="10" t="str">
        <f t="shared" si="33"/>
        <v>TRUE</v>
      </c>
      <c r="T225" s="10" t="str">
        <f t="shared" si="34"/>
        <v>TRUE</v>
      </c>
      <c r="U225" s="10" t="str">
        <f t="shared" si="35"/>
        <v>Yes</v>
      </c>
    </row>
    <row r="226" spans="1:21">
      <c r="A226" s="4" t="s">
        <v>459</v>
      </c>
      <c r="B226" s="10" t="str">
        <f>IF(ISERROR(MATCH(A226, RatesProd!$A$2:$A$297,0)),"",A226)</f>
        <v>srf_main.SRFException</v>
      </c>
      <c r="C226" s="4" t="str">
        <f t="shared" si="27"/>
        <v>OK</v>
      </c>
      <c r="D226" s="4" t="s">
        <v>471</v>
      </c>
      <c r="E226" s="10" t="str">
        <f>VLOOKUP(D226,RatesProd!$B$2:$F$302,1,)</f>
        <v>IDX_TradeId</v>
      </c>
      <c r="F226" s="4" t="str">
        <f t="shared" si="28"/>
        <v>OK</v>
      </c>
      <c r="G226" s="4" t="s">
        <v>13</v>
      </c>
      <c r="H226" s="10" t="str">
        <f>VLOOKUP(D226,RatesProd!$B$2:$F$302,2,)</f>
        <v>nonunique</v>
      </c>
      <c r="I226" s="4" t="str">
        <f t="shared" si="29"/>
        <v>OK</v>
      </c>
      <c r="J226" s="4" t="s">
        <v>14</v>
      </c>
      <c r="K226" s="10" t="str">
        <f>VLOOKUP(D226,RatesProd!$B$2:$F$302,3,)</f>
        <v xml:space="preserve"> nonclustered </v>
      </c>
      <c r="L226" s="4" t="str">
        <f t="shared" si="30"/>
        <v>OK</v>
      </c>
      <c r="M226" s="4">
        <v>1</v>
      </c>
      <c r="N226" s="10">
        <f>VLOOKUP(D226,RatesProd!$B$2:$F$302,4,)</f>
        <v>1</v>
      </c>
      <c r="O226" s="4" t="str">
        <f t="shared" si="31"/>
        <v>OK</v>
      </c>
      <c r="P226" s="4" t="s">
        <v>293</v>
      </c>
      <c r="Q226" s="10" t="str">
        <f>VLOOKUP(D226,RatesProd!$B$2:$F$302,5,)</f>
        <v>TradeId asc INCLUDE (TradeVersion)</v>
      </c>
      <c r="R226" s="4" t="str">
        <f t="shared" si="32"/>
        <v>OK</v>
      </c>
      <c r="S226" s="10" t="str">
        <f t="shared" si="33"/>
        <v>TRUE</v>
      </c>
      <c r="T226" s="10" t="str">
        <f t="shared" si="34"/>
        <v>TRUE</v>
      </c>
      <c r="U226" s="10" t="str">
        <f t="shared" si="35"/>
        <v>Yes</v>
      </c>
    </row>
    <row r="227" spans="1:21">
      <c r="A227" s="4" t="s">
        <v>459</v>
      </c>
      <c r="B227" s="10" t="str">
        <f>IF(ISERROR(MATCH(A227, RatesProd!$A$2:$A$297,0)),"",A227)</f>
        <v>srf_main.SRFException</v>
      </c>
      <c r="C227" s="4" t="str">
        <f t="shared" si="27"/>
        <v>OK</v>
      </c>
      <c r="D227" s="4" t="s">
        <v>472</v>
      </c>
      <c r="E227" s="10" t="str">
        <f>VLOOKUP(D227,RatesProd!$B$2:$F$302,1,)</f>
        <v>IDX_EX_COBDate</v>
      </c>
      <c r="F227" s="4" t="str">
        <f t="shared" si="28"/>
        <v>OK</v>
      </c>
      <c r="G227" s="4" t="s">
        <v>13</v>
      </c>
      <c r="H227" s="10" t="str">
        <f>VLOOKUP(D227,RatesProd!$B$2:$F$302,2,)</f>
        <v>nonunique</v>
      </c>
      <c r="I227" s="4" t="str">
        <f t="shared" si="29"/>
        <v>OK</v>
      </c>
      <c r="J227" s="4" t="s">
        <v>14</v>
      </c>
      <c r="K227" s="10" t="str">
        <f>VLOOKUP(D227,RatesProd!$B$2:$F$302,3,)</f>
        <v xml:space="preserve"> nonclustered </v>
      </c>
      <c r="L227" s="4" t="str">
        <f t="shared" si="30"/>
        <v>OK</v>
      </c>
      <c r="M227" s="4">
        <v>1</v>
      </c>
      <c r="N227" s="10">
        <f>VLOOKUP(D227,RatesProd!$B$2:$F$302,4,)</f>
        <v>1</v>
      </c>
      <c r="O227" s="4" t="str">
        <f t="shared" si="31"/>
        <v>OK</v>
      </c>
      <c r="P227" s="4" t="s">
        <v>80</v>
      </c>
      <c r="Q227" s="10" t="str">
        <f>VLOOKUP(D227,RatesProd!$B$2:$F$302,5,)</f>
        <v>COBDate asc</v>
      </c>
      <c r="R227" s="4" t="str">
        <f t="shared" si="32"/>
        <v>OK</v>
      </c>
      <c r="S227" s="10" t="str">
        <f t="shared" si="33"/>
        <v>TRUE</v>
      </c>
      <c r="T227" s="10" t="str">
        <f t="shared" si="34"/>
        <v>TRUE</v>
      </c>
      <c r="U227" s="10" t="str">
        <f t="shared" si="35"/>
        <v>Yes</v>
      </c>
    </row>
    <row r="228" spans="1:21">
      <c r="A228" s="4" t="s">
        <v>459</v>
      </c>
      <c r="B228" s="10" t="str">
        <f>IF(ISERROR(MATCH(A228, RatesProd!$A$2:$A$297,0)),"",A228)</f>
        <v>srf_main.SRFException</v>
      </c>
      <c r="C228" s="4" t="str">
        <f t="shared" si="27"/>
        <v>OK</v>
      </c>
      <c r="D228" s="4" t="s">
        <v>473</v>
      </c>
      <c r="E228" s="10" t="str">
        <f>VLOOKUP(D228,RatesProd!$B$2:$F$302,1,)</f>
        <v>Idx_SRFException_ErrorBlotter3</v>
      </c>
      <c r="F228" s="4" t="str">
        <f t="shared" si="28"/>
        <v>OK</v>
      </c>
      <c r="G228" s="4" t="s">
        <v>13</v>
      </c>
      <c r="H228" s="10" t="str">
        <f>VLOOKUP(D228,RatesProd!$B$2:$F$302,2,)</f>
        <v>nonunique</v>
      </c>
      <c r="I228" s="4" t="str">
        <f t="shared" si="29"/>
        <v>OK</v>
      </c>
      <c r="J228" s="4" t="s">
        <v>14</v>
      </c>
      <c r="K228" s="10" t="str">
        <f>VLOOKUP(D228,RatesProd!$B$2:$F$302,3,)</f>
        <v xml:space="preserve"> nonclustered </v>
      </c>
      <c r="L228" s="4" t="str">
        <f t="shared" si="30"/>
        <v>OK</v>
      </c>
      <c r="M228" s="4">
        <v>6</v>
      </c>
      <c r="N228" s="10">
        <f>VLOOKUP(D228,RatesProd!$B$2:$F$302,4,)</f>
        <v>6</v>
      </c>
      <c r="O228" s="4" t="str">
        <f t="shared" si="31"/>
        <v>OK</v>
      </c>
      <c r="P228" s="4" t="s">
        <v>474</v>
      </c>
      <c r="Q228" s="10" t="str">
        <f>VLOOKUP(D228,RatesProd!$B$2:$F$302,5,)</f>
        <v>ApplicationName asc,TradeId asc,CreateDate asc,TradeMessageId asc,ErrorCategory asc,WorkFlowErrorCategory asc INCLUDE (SRFExceptionID,TradeVersion,Jurisdiction)</v>
      </c>
      <c r="R228" s="4" t="str">
        <f t="shared" si="32"/>
        <v>OK</v>
      </c>
      <c r="S228" s="10" t="str">
        <f t="shared" si="33"/>
        <v>TRUE</v>
      </c>
      <c r="T228" s="10" t="str">
        <f t="shared" si="34"/>
        <v>TRUE</v>
      </c>
      <c r="U228" s="10" t="str">
        <f t="shared" si="35"/>
        <v>Yes</v>
      </c>
    </row>
    <row r="229" spans="1:21">
      <c r="A229" s="4" t="s">
        <v>459</v>
      </c>
      <c r="B229" s="10" t="str">
        <f>IF(ISERROR(MATCH(A229, RatesProd!$A$2:$A$297,0)),"",A229)</f>
        <v>srf_main.SRFException</v>
      </c>
      <c r="C229" s="4" t="str">
        <f t="shared" si="27"/>
        <v>OK</v>
      </c>
      <c r="D229" s="4" t="s">
        <v>475</v>
      </c>
      <c r="E229" s="10" t="str">
        <f>VLOOKUP(D229,RatesProd!$B$2:$F$302,1,)</f>
        <v>Idx_SRFExcpn_MsgType</v>
      </c>
      <c r="F229" s="4" t="str">
        <f t="shared" si="28"/>
        <v>OK</v>
      </c>
      <c r="G229" s="4" t="s">
        <v>13</v>
      </c>
      <c r="H229" s="10" t="str">
        <f>VLOOKUP(D229,RatesProd!$B$2:$F$302,2,)</f>
        <v>nonunique</v>
      </c>
      <c r="I229" s="4" t="str">
        <f t="shared" si="29"/>
        <v>OK</v>
      </c>
      <c r="J229" s="4" t="s">
        <v>14</v>
      </c>
      <c r="K229" s="10" t="str">
        <f>VLOOKUP(D229,RatesProd!$B$2:$F$302,3,)</f>
        <v xml:space="preserve"> nonclustered </v>
      </c>
      <c r="L229" s="4" t="str">
        <f t="shared" si="30"/>
        <v>OK</v>
      </c>
      <c r="M229" s="4">
        <v>3</v>
      </c>
      <c r="N229" s="10">
        <f>VLOOKUP(D229,RatesProd!$B$2:$F$302,4,)</f>
        <v>3</v>
      </c>
      <c r="O229" s="4" t="str">
        <f t="shared" si="31"/>
        <v>OK</v>
      </c>
      <c r="P229" s="4" t="s">
        <v>476</v>
      </c>
      <c r="Q229" s="10" t="str">
        <f>VLOOKUP(D229,RatesProd!$B$2:$F$302,5,)</f>
        <v>TradeMessageId asc,Jurisdiction asc,MessageType asc</v>
      </c>
      <c r="R229" s="4" t="str">
        <f t="shared" si="32"/>
        <v>OK</v>
      </c>
      <c r="S229" s="10" t="str">
        <f t="shared" si="33"/>
        <v>TRUE</v>
      </c>
      <c r="T229" s="10" t="str">
        <f t="shared" si="34"/>
        <v>TRUE</v>
      </c>
      <c r="U229" s="10" t="str">
        <f t="shared" si="35"/>
        <v>Yes</v>
      </c>
    </row>
    <row r="230" spans="1:21">
      <c r="A230" s="4" t="s">
        <v>459</v>
      </c>
      <c r="B230" s="10" t="str">
        <f>IF(ISERROR(MATCH(A230, RatesProd!$A$2:$A$297,0)),"",A230)</f>
        <v>srf_main.SRFException</v>
      </c>
      <c r="C230" s="4" t="str">
        <f t="shared" si="27"/>
        <v>OK</v>
      </c>
      <c r="D230" s="4" t="s">
        <v>477</v>
      </c>
      <c r="E230" s="10" t="str">
        <f>VLOOKUP(D230,RatesProd!$B$2:$F$302,1,)</f>
        <v>PK_SRFExceptionID</v>
      </c>
      <c r="F230" s="4" t="str">
        <f t="shared" si="28"/>
        <v>OK</v>
      </c>
      <c r="G230" s="4" t="s">
        <v>8</v>
      </c>
      <c r="H230" s="10" t="str">
        <f>VLOOKUP(D230,RatesProd!$B$2:$F$302,2,)</f>
        <v>unique</v>
      </c>
      <c r="I230" s="4" t="str">
        <f t="shared" si="29"/>
        <v>OK</v>
      </c>
      <c r="J230" s="4" t="s">
        <v>9</v>
      </c>
      <c r="K230" s="10" t="str">
        <f>VLOOKUP(D230,RatesProd!$B$2:$F$302,3,)</f>
        <v xml:space="preserve"> clustered </v>
      </c>
      <c r="L230" s="4" t="str">
        <f t="shared" si="30"/>
        <v>OK</v>
      </c>
      <c r="M230" s="4">
        <v>1</v>
      </c>
      <c r="N230" s="10">
        <f>VLOOKUP(D230,RatesProd!$B$2:$F$302,4,)</f>
        <v>1</v>
      </c>
      <c r="O230" s="4" t="str">
        <f t="shared" si="31"/>
        <v>OK</v>
      </c>
      <c r="P230" s="4" t="s">
        <v>478</v>
      </c>
      <c r="Q230" s="10" t="str">
        <f>VLOOKUP(D230,RatesProd!$B$2:$F$302,5,)</f>
        <v>SRFExceptionID asc</v>
      </c>
      <c r="R230" s="4" t="str">
        <f t="shared" si="32"/>
        <v>OK</v>
      </c>
      <c r="S230" s="10" t="str">
        <f t="shared" si="33"/>
        <v>TRUE</v>
      </c>
      <c r="T230" s="10" t="str">
        <f t="shared" si="34"/>
        <v>TRUE</v>
      </c>
      <c r="U230" s="10" t="str">
        <f t="shared" si="35"/>
        <v>Yes</v>
      </c>
    </row>
    <row r="231" spans="1:21">
      <c r="A231" s="4" t="s">
        <v>479</v>
      </c>
      <c r="B231" s="10" t="str">
        <f>IF(ISERROR(MATCH(A231, RatesProd!$A$2:$A$297,0)),"",A231)</f>
        <v>srf_main.SRFOverride</v>
      </c>
      <c r="C231" s="4" t="str">
        <f t="shared" si="27"/>
        <v>OK</v>
      </c>
      <c r="D231" s="4" t="s">
        <v>480</v>
      </c>
      <c r="E231" s="10" t="str">
        <f>VLOOKUP(D231,RatesProd!$B$2:$F$302,1,)</f>
        <v>PK_SRFOverride</v>
      </c>
      <c r="F231" s="4" t="str">
        <f t="shared" si="28"/>
        <v>OK</v>
      </c>
      <c r="G231" s="4" t="s">
        <v>8</v>
      </c>
      <c r="H231" s="10" t="str">
        <f>VLOOKUP(D231,RatesProd!$B$2:$F$302,2,)</f>
        <v>unique</v>
      </c>
      <c r="I231" s="4" t="str">
        <f t="shared" si="29"/>
        <v>OK</v>
      </c>
      <c r="J231" s="4" t="s">
        <v>9</v>
      </c>
      <c r="K231" s="10" t="str">
        <f>VLOOKUP(D231,RatesProd!$B$2:$F$302,3,)</f>
        <v xml:space="preserve"> clustered </v>
      </c>
      <c r="L231" s="4" t="str">
        <f t="shared" si="30"/>
        <v>OK</v>
      </c>
      <c r="M231" s="4">
        <v>6</v>
      </c>
      <c r="N231" s="10">
        <f>VLOOKUP(D231,RatesProd!$B$2:$F$302,4,)</f>
        <v>6</v>
      </c>
      <c r="O231" s="4" t="str">
        <f t="shared" si="31"/>
        <v>OK</v>
      </c>
      <c r="P231" s="4" t="s">
        <v>481</v>
      </c>
      <c r="Q231" s="10" t="str">
        <f>VLOOKUP(D231,RatesProd!$B$2:$F$302,5,)</f>
        <v>ValueRole asc,ValueIDType asc,MsgType asc,Jurisdiction asc,ValueDecision asc,ValueID asc</v>
      </c>
      <c r="R231" s="4" t="str">
        <f t="shared" si="32"/>
        <v>OK</v>
      </c>
      <c r="S231" s="10" t="str">
        <f t="shared" si="33"/>
        <v>TRUE</v>
      </c>
      <c r="T231" s="10" t="str">
        <f t="shared" si="34"/>
        <v>TRUE</v>
      </c>
      <c r="U231" s="10" t="str">
        <f t="shared" si="35"/>
        <v>Yes</v>
      </c>
    </row>
    <row r="232" spans="1:21">
      <c r="A232" s="4" t="s">
        <v>482</v>
      </c>
      <c r="B232" s="10" t="str">
        <f>IF(ISERROR(MATCH(A232, RatesProd!$A$2:$A$297,0)),"",A232)</f>
        <v>srf_main.SRFSystemParam</v>
      </c>
      <c r="C232" s="4" t="str">
        <f t="shared" si="27"/>
        <v>OK</v>
      </c>
      <c r="D232" s="4" t="s">
        <v>483</v>
      </c>
      <c r="E232" s="10" t="str">
        <f>VLOOKUP(D232,RatesProd!$B$2:$F$302,1,)</f>
        <v>SRFSystemParamUniqueKey</v>
      </c>
      <c r="F232" s="4" t="str">
        <f t="shared" si="28"/>
        <v>OK</v>
      </c>
      <c r="G232" s="4" t="s">
        <v>8</v>
      </c>
      <c r="H232" s="10" t="str">
        <f>VLOOKUP(D232,RatesProd!$B$2:$F$302,2,)</f>
        <v>unique</v>
      </c>
      <c r="I232" s="4" t="str">
        <f t="shared" si="29"/>
        <v>OK</v>
      </c>
      <c r="J232" s="4" t="s">
        <v>14</v>
      </c>
      <c r="K232" s="10" t="str">
        <f>VLOOKUP(D232,RatesProd!$B$2:$F$302,3,)</f>
        <v xml:space="preserve"> nonclustered </v>
      </c>
      <c r="L232" s="4" t="str">
        <f t="shared" si="30"/>
        <v>OK</v>
      </c>
      <c r="M232" s="4">
        <v>4</v>
      </c>
      <c r="N232" s="10">
        <f>VLOOKUP(D232,RatesProd!$B$2:$F$302,4,)</f>
        <v>4</v>
      </c>
      <c r="O232" s="4" t="str">
        <f t="shared" si="31"/>
        <v>OK</v>
      </c>
      <c r="P232" s="4" t="s">
        <v>484</v>
      </c>
      <c r="Q232" s="10" t="str">
        <f>VLOOKUP(D232,RatesProd!$B$2:$F$302,5,)</f>
        <v>SystemId asc,GroupId asc,GroupLevel asc,ParamId asc</v>
      </c>
      <c r="R232" s="4" t="str">
        <f t="shared" si="32"/>
        <v>OK</v>
      </c>
      <c r="S232" s="10" t="str">
        <f t="shared" si="33"/>
        <v>TRUE</v>
      </c>
      <c r="T232" s="10" t="str">
        <f t="shared" si="34"/>
        <v>TRUE</v>
      </c>
      <c r="U232" s="10" t="str">
        <f t="shared" si="35"/>
        <v>Yes</v>
      </c>
    </row>
    <row r="233" spans="1:21">
      <c r="A233" s="4" t="s">
        <v>482</v>
      </c>
      <c r="B233" s="10" t="str">
        <f>IF(ISERROR(MATCH(A233, RatesProd!$A$2:$A$297,0)),"",A233)</f>
        <v>srf_main.SRFSystemParam</v>
      </c>
      <c r="C233" s="4" t="str">
        <f t="shared" si="27"/>
        <v>OK</v>
      </c>
      <c r="D233" s="4" t="s">
        <v>485</v>
      </c>
      <c r="E233" s="10" t="str">
        <f>VLOOKUP(D233,RatesProd!$B$2:$F$302,1,)</f>
        <v>Idx_SysPar_ParVal</v>
      </c>
      <c r="F233" s="4" t="str">
        <f t="shared" si="28"/>
        <v>OK</v>
      </c>
      <c r="G233" s="4" t="s">
        <v>13</v>
      </c>
      <c r="H233" s="10" t="str">
        <f>VLOOKUP(D233,RatesProd!$B$2:$F$302,2,)</f>
        <v>nonunique</v>
      </c>
      <c r="I233" s="4" t="str">
        <f t="shared" si="29"/>
        <v>OK</v>
      </c>
      <c r="J233" s="4" t="s">
        <v>14</v>
      </c>
      <c r="K233" s="10" t="str">
        <f>VLOOKUP(D233,RatesProd!$B$2:$F$302,3,)</f>
        <v xml:space="preserve"> nonclustered </v>
      </c>
      <c r="L233" s="4" t="str">
        <f t="shared" si="30"/>
        <v>OK</v>
      </c>
      <c r="M233" s="4">
        <v>5</v>
      </c>
      <c r="N233" s="10">
        <f>VLOOKUP(D233,RatesProd!$B$2:$F$302,4,)</f>
        <v>5</v>
      </c>
      <c r="O233" s="4" t="str">
        <f t="shared" si="31"/>
        <v>OK</v>
      </c>
      <c r="P233" s="4" t="s">
        <v>486</v>
      </c>
      <c r="Q233" s="10" t="str">
        <f>VLOOKUP(D233,RatesProd!$B$2:$F$302,5,)</f>
        <v>ParamValue asc,SystemId asc,GroupId asc,GroupLevel asc,ParamId asc</v>
      </c>
      <c r="R233" s="4" t="str">
        <f t="shared" si="32"/>
        <v>OK</v>
      </c>
      <c r="S233" s="10" t="str">
        <f t="shared" si="33"/>
        <v>TRUE</v>
      </c>
      <c r="T233" s="10" t="str">
        <f t="shared" si="34"/>
        <v>TRUE</v>
      </c>
      <c r="U233" s="10" t="str">
        <f t="shared" si="35"/>
        <v>Yes</v>
      </c>
    </row>
    <row r="234" spans="1:21">
      <c r="A234" s="4" t="s">
        <v>482</v>
      </c>
      <c r="B234" s="10" t="str">
        <f>IF(ISERROR(MATCH(A234, RatesProd!$A$2:$A$297,0)),"",A234)</f>
        <v>srf_main.SRFSystemParam</v>
      </c>
      <c r="C234" s="4" t="str">
        <f t="shared" si="27"/>
        <v>OK</v>
      </c>
      <c r="D234" s="4" t="s">
        <v>487</v>
      </c>
      <c r="E234" s="10" t="str">
        <f>VLOOKUP(D234,RatesProd!$B$2:$F$302,1,)</f>
        <v>Idx_SysPar_ParVal2</v>
      </c>
      <c r="F234" s="4" t="str">
        <f t="shared" si="28"/>
        <v>OK</v>
      </c>
      <c r="G234" s="4" t="s">
        <v>13</v>
      </c>
      <c r="H234" s="10" t="str">
        <f>VLOOKUP(D234,RatesProd!$B$2:$F$302,2,)</f>
        <v>nonunique</v>
      </c>
      <c r="I234" s="4" t="str">
        <f t="shared" si="29"/>
        <v>OK</v>
      </c>
      <c r="J234" s="4" t="s">
        <v>14</v>
      </c>
      <c r="K234" s="10" t="str">
        <f>VLOOKUP(D234,RatesProd!$B$2:$F$302,3,)</f>
        <v xml:space="preserve"> nonclustered </v>
      </c>
      <c r="L234" s="4" t="str">
        <f t="shared" si="30"/>
        <v>OK</v>
      </c>
      <c r="M234" s="4">
        <v>1</v>
      </c>
      <c r="N234" s="10">
        <f>VLOOKUP(D234,RatesProd!$B$2:$F$302,4,)</f>
        <v>1</v>
      </c>
      <c r="O234" s="4" t="str">
        <f t="shared" si="31"/>
        <v>OK</v>
      </c>
      <c r="P234" s="4" t="s">
        <v>488</v>
      </c>
      <c r="Q234" s="10" t="str">
        <f>VLOOKUP(D234,RatesProd!$B$2:$F$302,5,)</f>
        <v>ParamValue asc</v>
      </c>
      <c r="R234" s="4" t="str">
        <f t="shared" si="32"/>
        <v>OK</v>
      </c>
      <c r="S234" s="10" t="str">
        <f t="shared" si="33"/>
        <v>TRUE</v>
      </c>
      <c r="T234" s="10" t="str">
        <f t="shared" si="34"/>
        <v>TRUE</v>
      </c>
      <c r="U234" s="10" t="str">
        <f t="shared" si="35"/>
        <v>Yes</v>
      </c>
    </row>
    <row r="235" spans="1:21">
      <c r="A235" s="4" t="s">
        <v>482</v>
      </c>
      <c r="B235" s="10" t="str">
        <f>IF(ISERROR(MATCH(A235, RatesProd!$A$2:$A$297,0)),"",A235)</f>
        <v>srf_main.SRFSystemParam</v>
      </c>
      <c r="C235" s="4" t="str">
        <f t="shared" si="27"/>
        <v>OK</v>
      </c>
      <c r="D235" s="4" t="s">
        <v>489</v>
      </c>
      <c r="E235" s="10" t="str">
        <f>VLOOKUP(D235,RatesProd!$B$2:$F$302,1,)</f>
        <v>SRFSystemParamPrimaryKey</v>
      </c>
      <c r="F235" s="4" t="str">
        <f t="shared" si="28"/>
        <v>OK</v>
      </c>
      <c r="G235" s="4" t="s">
        <v>8</v>
      </c>
      <c r="H235" s="10" t="str">
        <f>VLOOKUP(D235,RatesProd!$B$2:$F$302,2,)</f>
        <v>unique</v>
      </c>
      <c r="I235" s="4" t="str">
        <f t="shared" si="29"/>
        <v>OK</v>
      </c>
      <c r="J235" s="4" t="s">
        <v>9</v>
      </c>
      <c r="K235" s="10" t="str">
        <f>VLOOKUP(D235,RatesProd!$B$2:$F$302,3,)</f>
        <v xml:space="preserve"> clustered </v>
      </c>
      <c r="L235" s="4" t="str">
        <f t="shared" si="30"/>
        <v>OK</v>
      </c>
      <c r="M235" s="4">
        <v>1</v>
      </c>
      <c r="N235" s="10">
        <f>VLOOKUP(D235,RatesProd!$B$2:$F$302,4,)</f>
        <v>1</v>
      </c>
      <c r="O235" s="4" t="str">
        <f t="shared" si="31"/>
        <v>OK</v>
      </c>
      <c r="P235" s="4" t="s">
        <v>490</v>
      </c>
      <c r="Q235" s="10" t="str">
        <f>VLOOKUP(D235,RatesProd!$B$2:$F$302,5,)</f>
        <v>SRFSystemParamId asc</v>
      </c>
      <c r="R235" s="4" t="str">
        <f t="shared" si="32"/>
        <v>OK</v>
      </c>
      <c r="S235" s="10" t="str">
        <f t="shared" si="33"/>
        <v>TRUE</v>
      </c>
      <c r="T235" s="10" t="str">
        <f t="shared" si="34"/>
        <v>TRUE</v>
      </c>
      <c r="U235" s="10" t="str">
        <f t="shared" si="35"/>
        <v>Yes</v>
      </c>
    </row>
    <row r="236" spans="1:21">
      <c r="A236" s="4" t="s">
        <v>482</v>
      </c>
      <c r="B236" s="10" t="str">
        <f>IF(ISERROR(MATCH(A236, RatesProd!$A$2:$A$297,0)),"",A236)</f>
        <v>srf_main.SRFSystemParam</v>
      </c>
      <c r="C236" s="4" t="str">
        <f t="shared" si="27"/>
        <v>OK</v>
      </c>
      <c r="D236" s="4" t="s">
        <v>491</v>
      </c>
      <c r="E236" s="10" t="str">
        <f>VLOOKUP(D236,RatesProd!$B$2:$F$302,1,)</f>
        <v>idx2_SRFSystemParam</v>
      </c>
      <c r="F236" s="4" t="str">
        <f t="shared" si="28"/>
        <v>OK</v>
      </c>
      <c r="G236" s="4" t="s">
        <v>13</v>
      </c>
      <c r="H236" s="10" t="str">
        <f>VLOOKUP(D236,RatesProd!$B$2:$F$302,2,)</f>
        <v>nonunique</v>
      </c>
      <c r="I236" s="4" t="str">
        <f t="shared" si="29"/>
        <v>OK</v>
      </c>
      <c r="J236" s="4" t="s">
        <v>14</v>
      </c>
      <c r="K236" s="10" t="str">
        <f>VLOOKUP(D236,RatesProd!$B$2:$F$302,3,)</f>
        <v xml:space="preserve"> nonclustered </v>
      </c>
      <c r="L236" s="4" t="str">
        <f t="shared" si="30"/>
        <v>OK</v>
      </c>
      <c r="M236" s="4">
        <v>3</v>
      </c>
      <c r="N236" s="10">
        <f>VLOOKUP(D236,RatesProd!$B$2:$F$302,4,)</f>
        <v>3</v>
      </c>
      <c r="O236" s="4" t="str">
        <f t="shared" si="31"/>
        <v>OK</v>
      </c>
      <c r="P236" s="4" t="s">
        <v>492</v>
      </c>
      <c r="Q236" s="10" t="str">
        <f>VLOOKUP(D236,RatesProd!$B$2:$F$302,5,)</f>
        <v>GroupId asc,GroupLevel asc,ParamIdInt asc INCLUDE (ParamId)</v>
      </c>
      <c r="R236" s="4" t="str">
        <f t="shared" si="32"/>
        <v>OK</v>
      </c>
      <c r="S236" s="10" t="str">
        <f t="shared" si="33"/>
        <v>TRUE</v>
      </c>
      <c r="T236" s="10" t="str">
        <f t="shared" si="34"/>
        <v>TRUE</v>
      </c>
      <c r="U236" s="10" t="str">
        <f t="shared" si="35"/>
        <v>Yes</v>
      </c>
    </row>
    <row r="237" spans="1:21">
      <c r="A237" s="4" t="s">
        <v>482</v>
      </c>
      <c r="B237" s="10" t="str">
        <f>IF(ISERROR(MATCH(A237, RatesProd!$A$2:$A$297,0)),"",A237)</f>
        <v>srf_main.SRFSystemParam</v>
      </c>
      <c r="C237" s="4" t="str">
        <f t="shared" si="27"/>
        <v>OK</v>
      </c>
      <c r="D237" s="4" t="s">
        <v>493</v>
      </c>
      <c r="E237" s="10" t="str">
        <f>VLOOKUP(D237,RatesProd!$B$2:$F$302,1,)</f>
        <v>idx1_SRFSystemParam</v>
      </c>
      <c r="F237" s="4" t="str">
        <f t="shared" si="28"/>
        <v>OK</v>
      </c>
      <c r="G237" s="4" t="s">
        <v>13</v>
      </c>
      <c r="H237" s="10" t="str">
        <f>VLOOKUP(D237,RatesProd!$B$2:$F$302,2,)</f>
        <v>nonunique</v>
      </c>
      <c r="I237" s="4" t="str">
        <f t="shared" si="29"/>
        <v>OK</v>
      </c>
      <c r="J237" s="4" t="s">
        <v>14</v>
      </c>
      <c r="K237" s="10" t="str">
        <f>VLOOKUP(D237,RatesProd!$B$2:$F$302,3,)</f>
        <v xml:space="preserve"> nonclustered </v>
      </c>
      <c r="L237" s="4" t="str">
        <f t="shared" si="30"/>
        <v>OK</v>
      </c>
      <c r="M237" s="4">
        <v>3</v>
      </c>
      <c r="N237" s="10">
        <f>VLOOKUP(D237,RatesProd!$B$2:$F$302,4,)</f>
        <v>3</v>
      </c>
      <c r="O237" s="4" t="str">
        <f t="shared" si="31"/>
        <v>OK</v>
      </c>
      <c r="P237" s="4" t="s">
        <v>494</v>
      </c>
      <c r="Q237" s="10" t="str">
        <f>VLOOKUP(D237,RatesProd!$B$2:$F$302,5,)</f>
        <v>GroupId asc,GroupLevel asc,ParamId asc INCLUDE (ParamIdInt)</v>
      </c>
      <c r="R237" s="4" t="str">
        <f t="shared" si="32"/>
        <v>OK</v>
      </c>
      <c r="S237" s="10" t="str">
        <f t="shared" si="33"/>
        <v>TRUE</v>
      </c>
      <c r="T237" s="10" t="str">
        <f t="shared" si="34"/>
        <v>TRUE</v>
      </c>
      <c r="U237" s="10" t="str">
        <f t="shared" si="35"/>
        <v>Yes</v>
      </c>
    </row>
    <row r="238" spans="1:21">
      <c r="A238" s="4" t="s">
        <v>495</v>
      </c>
      <c r="B238" s="10" t="str">
        <f>IF(ISERROR(MATCH(A238, RatesProd!$A$2:$A$297,0)),"",A238)</f>
        <v>srf_main.StaticClientGroup</v>
      </c>
      <c r="C238" s="4" t="str">
        <f t="shared" si="27"/>
        <v>OK</v>
      </c>
      <c r="D238" s="4" t="s">
        <v>496</v>
      </c>
      <c r="E238" s="10" t="str">
        <f>VLOOKUP(D238,RatesProd!$B$2:$F$302,1,)</f>
        <v>ClientGroupPrimaryKey</v>
      </c>
      <c r="F238" s="4" t="str">
        <f t="shared" si="28"/>
        <v>OK</v>
      </c>
      <c r="G238" s="4" t="s">
        <v>8</v>
      </c>
      <c r="H238" s="10" t="str">
        <f>VLOOKUP(D238,RatesProd!$B$2:$F$302,2,)</f>
        <v>unique</v>
      </c>
      <c r="I238" s="4" t="str">
        <f t="shared" si="29"/>
        <v>OK</v>
      </c>
      <c r="J238" s="4" t="s">
        <v>9</v>
      </c>
      <c r="K238" s="10" t="str">
        <f>VLOOKUP(D238,RatesProd!$B$2:$F$302,3,)</f>
        <v xml:space="preserve"> clustered </v>
      </c>
      <c r="L238" s="4" t="str">
        <f t="shared" si="30"/>
        <v>OK</v>
      </c>
      <c r="M238" s="4">
        <v>1</v>
      </c>
      <c r="N238" s="10">
        <f>VLOOKUP(D238,RatesProd!$B$2:$F$302,4,)</f>
        <v>1</v>
      </c>
      <c r="O238" s="4" t="str">
        <f t="shared" si="31"/>
        <v>OK</v>
      </c>
      <c r="P238" s="4" t="s">
        <v>497</v>
      </c>
      <c r="Q238" s="10" t="str">
        <f>VLOOKUP(D238,RatesProd!$B$2:$F$302,5,)</f>
        <v>GroupId asc</v>
      </c>
      <c r="R238" s="4" t="str">
        <f t="shared" si="32"/>
        <v>OK</v>
      </c>
      <c r="S238" s="10" t="str">
        <f t="shared" si="33"/>
        <v>TRUE</v>
      </c>
      <c r="T238" s="10" t="str">
        <f t="shared" si="34"/>
        <v>TRUE</v>
      </c>
      <c r="U238" s="10" t="str">
        <f t="shared" si="35"/>
        <v>Yes</v>
      </c>
    </row>
    <row r="239" spans="1:21">
      <c r="A239" s="4" t="s">
        <v>498</v>
      </c>
      <c r="B239" s="10" t="str">
        <f>IF(ISERROR(MATCH(A239, RatesProd!$A$2:$A$297,0)),"",A239)</f>
        <v>srf_main.StaticClientMain</v>
      </c>
      <c r="C239" s="4" t="str">
        <f t="shared" si="27"/>
        <v>OK</v>
      </c>
      <c r="D239" s="4" t="s">
        <v>499</v>
      </c>
      <c r="E239" s="10" t="str">
        <f>VLOOKUP(D239,RatesProd!$B$2:$F$302,1,)</f>
        <v>ClientPrimaryKey</v>
      </c>
      <c r="F239" s="4" t="str">
        <f t="shared" si="28"/>
        <v>OK</v>
      </c>
      <c r="G239" s="4" t="s">
        <v>8</v>
      </c>
      <c r="H239" s="10" t="str">
        <f>VLOOKUP(D239,RatesProd!$B$2:$F$302,2,)</f>
        <v>unique</v>
      </c>
      <c r="I239" s="4" t="str">
        <f t="shared" si="29"/>
        <v>OK</v>
      </c>
      <c r="J239" s="4" t="s">
        <v>9</v>
      </c>
      <c r="K239" s="10" t="str">
        <f>VLOOKUP(D239,RatesProd!$B$2:$F$302,3,)</f>
        <v xml:space="preserve"> clustered </v>
      </c>
      <c r="L239" s="4" t="str">
        <f t="shared" si="30"/>
        <v>OK</v>
      </c>
      <c r="M239" s="4">
        <v>1</v>
      </c>
      <c r="N239" s="10">
        <f>VLOOKUP(D239,RatesProd!$B$2:$F$302,4,)</f>
        <v>1</v>
      </c>
      <c r="O239" s="4" t="str">
        <f t="shared" si="31"/>
        <v>OK</v>
      </c>
      <c r="P239" s="4" t="s">
        <v>17</v>
      </c>
      <c r="Q239" s="10" t="str">
        <f>VLOOKUP(D239,RatesProd!$B$2:$F$302,5,)</f>
        <v>Id asc</v>
      </c>
      <c r="R239" s="4" t="str">
        <f t="shared" si="32"/>
        <v>OK</v>
      </c>
      <c r="S239" s="10" t="str">
        <f t="shared" si="33"/>
        <v>TRUE</v>
      </c>
      <c r="T239" s="10" t="str">
        <f t="shared" si="34"/>
        <v>TRUE</v>
      </c>
      <c r="U239" s="10" t="str">
        <f t="shared" si="35"/>
        <v>Yes</v>
      </c>
    </row>
    <row r="240" spans="1:21">
      <c r="A240" s="4" t="s">
        <v>500</v>
      </c>
      <c r="B240" s="10" t="str">
        <f>IF(ISERROR(MATCH(A240, RatesProd!$A$2:$A$297,0)),"",A240)</f>
        <v>srf_main.TempEODLog</v>
      </c>
      <c r="C240" s="4" t="str">
        <f t="shared" si="27"/>
        <v>OK</v>
      </c>
      <c r="D240" s="4" t="s">
        <v>501</v>
      </c>
      <c r="E240" s="10" t="str">
        <f>VLOOKUP(D240,RatesProd!$B$2:$F$302,1,)</f>
        <v>TempEODLogIndex</v>
      </c>
      <c r="F240" s="4" t="str">
        <f t="shared" si="28"/>
        <v>OK</v>
      </c>
      <c r="G240" s="4" t="s">
        <v>13</v>
      </c>
      <c r="H240" s="10" t="str">
        <f>VLOOKUP(D240,RatesProd!$B$2:$F$302,2,)</f>
        <v>nonunique</v>
      </c>
      <c r="I240" s="4" t="str">
        <f t="shared" si="29"/>
        <v>OK</v>
      </c>
      <c r="J240" s="4" t="s">
        <v>14</v>
      </c>
      <c r="K240" s="10" t="str">
        <f>VLOOKUP(D240,RatesProd!$B$2:$F$302,3,)</f>
        <v xml:space="preserve"> nonclustered </v>
      </c>
      <c r="L240" s="4" t="str">
        <f t="shared" si="30"/>
        <v>OK</v>
      </c>
      <c r="M240" s="4">
        <v>9</v>
      </c>
      <c r="N240" s="10">
        <f>VLOOKUP(D240,RatesProd!$B$2:$F$302,4,)</f>
        <v>9</v>
      </c>
      <c r="O240" s="4" t="str">
        <f t="shared" si="31"/>
        <v>OK</v>
      </c>
      <c r="P240" s="4" t="s">
        <v>502</v>
      </c>
      <c r="Q240" s="10" t="str">
        <f>VLOOKUP(D240,RatesProd!$B$2:$F$302,5,)</f>
        <v>SPName asc,COBDate asc,PublisherSystem asc,FeedType asc,FeedId asc,FeedIdVersion asc,FeedIdType asc,feedfilefragmentid asc,AssetClass asc</v>
      </c>
      <c r="R240" s="4" t="str">
        <f t="shared" si="32"/>
        <v>OK</v>
      </c>
      <c r="S240" s="10" t="str">
        <f t="shared" si="33"/>
        <v>TRUE</v>
      </c>
      <c r="T240" s="10" t="str">
        <f t="shared" si="34"/>
        <v>TRUE</v>
      </c>
      <c r="U240" s="10" t="str">
        <f t="shared" si="35"/>
        <v>Yes</v>
      </c>
    </row>
    <row r="241" spans="1:21">
      <c r="A241" s="4" t="s">
        <v>500</v>
      </c>
      <c r="B241" s="10" t="str">
        <f>IF(ISERROR(MATCH(A241, RatesProd!$A$2:$A$297,0)),"",A241)</f>
        <v>srf_main.TempEODLog</v>
      </c>
      <c r="C241" s="4" t="str">
        <f t="shared" si="27"/>
        <v>OK</v>
      </c>
      <c r="D241" s="4" t="s">
        <v>503</v>
      </c>
      <c r="E241" s="10" t="str">
        <f>VLOOKUP(D241,RatesProd!$B$2:$F$302,1,)</f>
        <v>CI_TempEODLog</v>
      </c>
      <c r="F241" s="4" t="str">
        <f t="shared" si="28"/>
        <v>OK</v>
      </c>
      <c r="G241" s="4" t="s">
        <v>13</v>
      </c>
      <c r="H241" s="10" t="str">
        <f>VLOOKUP(D241,RatesProd!$B$2:$F$302,2,)</f>
        <v>nonunique</v>
      </c>
      <c r="I241" s="4" t="str">
        <f t="shared" si="29"/>
        <v>OK</v>
      </c>
      <c r="J241" s="4" t="s">
        <v>14</v>
      </c>
      <c r="K241" s="10" t="str">
        <f>VLOOKUP(D241,RatesProd!$B$2:$F$302,3,)</f>
        <v xml:space="preserve"> nonclustered </v>
      </c>
      <c r="L241" s="4" t="str">
        <f t="shared" si="30"/>
        <v>OK</v>
      </c>
      <c r="M241" s="4">
        <v>1</v>
      </c>
      <c r="N241" s="10">
        <f>VLOOKUP(D241,RatesProd!$B$2:$F$302,4,)</f>
        <v>1</v>
      </c>
      <c r="O241" s="4" t="str">
        <f t="shared" si="31"/>
        <v>OK</v>
      </c>
      <c r="P241" s="4" t="s">
        <v>80</v>
      </c>
      <c r="Q241" s="10" t="str">
        <f>VLOOKUP(D241,RatesProd!$B$2:$F$302,5,)</f>
        <v>COBDate asc</v>
      </c>
      <c r="R241" s="4" t="str">
        <f t="shared" si="32"/>
        <v>OK</v>
      </c>
      <c r="S241" s="10" t="str">
        <f t="shared" si="33"/>
        <v>TRUE</v>
      </c>
      <c r="T241" s="10" t="str">
        <f t="shared" si="34"/>
        <v>TRUE</v>
      </c>
      <c r="U241" s="10" t="str">
        <f t="shared" si="35"/>
        <v>Yes</v>
      </c>
    </row>
    <row r="242" spans="1:21">
      <c r="A242" s="4" t="s">
        <v>500</v>
      </c>
      <c r="B242" s="10" t="str">
        <f>IF(ISERROR(MATCH(A242, RatesProd!$A$2:$A$297,0)),"",A242)</f>
        <v>srf_main.TempEODLog</v>
      </c>
      <c r="C242" s="4" t="str">
        <f t="shared" si="27"/>
        <v>OK</v>
      </c>
      <c r="D242" s="4" t="s">
        <v>504</v>
      </c>
      <c r="E242" s="10" t="str">
        <f>VLOOKUP(D242,RatesProd!$B$2:$F$302,1,)</f>
        <v>TempEODLogID</v>
      </c>
      <c r="F242" s="4" t="str">
        <f t="shared" si="28"/>
        <v>OK</v>
      </c>
      <c r="G242" s="4" t="s">
        <v>13</v>
      </c>
      <c r="H242" s="10" t="str">
        <f>VLOOKUP(D242,RatesProd!$B$2:$F$302,2,)</f>
        <v>nonunique</v>
      </c>
      <c r="I242" s="4" t="str">
        <f t="shared" si="29"/>
        <v>OK</v>
      </c>
      <c r="J242" s="4" t="s">
        <v>14</v>
      </c>
      <c r="K242" s="10" t="str">
        <f>VLOOKUP(D242,RatesProd!$B$2:$F$302,3,)</f>
        <v xml:space="preserve"> nonclustered </v>
      </c>
      <c r="L242" s="4" t="str">
        <f t="shared" si="30"/>
        <v>OK</v>
      </c>
      <c r="M242" s="4">
        <v>1</v>
      </c>
      <c r="N242" s="10">
        <f>VLOOKUP(D242,RatesProd!$B$2:$F$302,4,)</f>
        <v>1</v>
      </c>
      <c r="O242" s="4" t="str">
        <f t="shared" si="31"/>
        <v>OK</v>
      </c>
      <c r="P242" s="4" t="s">
        <v>164</v>
      </c>
      <c r="Q242" s="10" t="str">
        <f>VLOOKUP(D242,RatesProd!$B$2:$F$302,5,)</f>
        <v>id asc</v>
      </c>
      <c r="R242" s="4" t="str">
        <f t="shared" si="32"/>
        <v>OK</v>
      </c>
      <c r="S242" s="10" t="str">
        <f t="shared" si="33"/>
        <v>TRUE</v>
      </c>
      <c r="T242" s="10" t="str">
        <f t="shared" si="34"/>
        <v>TRUE</v>
      </c>
      <c r="U242" s="10" t="str">
        <f t="shared" si="35"/>
        <v>Yes</v>
      </c>
    </row>
    <row r="243" spans="1:21">
      <c r="A243" s="4" t="s">
        <v>505</v>
      </c>
      <c r="B243" s="10" t="str">
        <f>IF(ISERROR(MATCH(A243, RatesProd!$A$2:$A$297,0)),"",A243)</f>
        <v>srf_main.Trade</v>
      </c>
      <c r="C243" s="4" t="str">
        <f t="shared" si="27"/>
        <v>OK</v>
      </c>
      <c r="D243" s="4" t="s">
        <v>506</v>
      </c>
      <c r="E243" s="10" t="e">
        <f>VLOOKUP(D243,RatesProd!$B$2:$F$302,1,)</f>
        <v>#N/A</v>
      </c>
      <c r="F243" s="4" t="e">
        <f t="shared" si="28"/>
        <v>#N/A</v>
      </c>
      <c r="G243" s="4" t="s">
        <v>13</v>
      </c>
      <c r="H243" s="10" t="e">
        <f>VLOOKUP(D243,RatesProd!$B$2:$F$302,2,)</f>
        <v>#N/A</v>
      </c>
      <c r="I243" s="4" t="e">
        <f t="shared" si="29"/>
        <v>#N/A</v>
      </c>
      <c r="J243" s="4" t="s">
        <v>14</v>
      </c>
      <c r="K243" s="10" t="e">
        <f>VLOOKUP(D243,RatesProd!$B$2:$F$302,3,)</f>
        <v>#N/A</v>
      </c>
      <c r="L243" s="4" t="e">
        <f t="shared" si="30"/>
        <v>#N/A</v>
      </c>
      <c r="M243" s="4">
        <v>1</v>
      </c>
      <c r="N243" s="10" t="e">
        <f>VLOOKUP(D243,RatesProd!$B$2:$F$302,4,)</f>
        <v>#N/A</v>
      </c>
      <c r="O243" s="4" t="e">
        <f t="shared" si="31"/>
        <v>#N/A</v>
      </c>
      <c r="P243" s="4" t="s">
        <v>507</v>
      </c>
      <c r="Q243" s="10" t="e">
        <f>VLOOKUP(D243,RatesProd!$B$2:$F$302,5,)</f>
        <v>#N/A</v>
      </c>
      <c r="R243" s="4" t="e">
        <f t="shared" si="32"/>
        <v>#N/A</v>
      </c>
      <c r="S243" s="10" t="e">
        <f t="shared" si="33"/>
        <v>#N/A</v>
      </c>
      <c r="T243" s="10" t="e">
        <f t="shared" si="34"/>
        <v>#N/A</v>
      </c>
      <c r="U243" s="10" t="e">
        <f t="shared" si="35"/>
        <v>#N/A</v>
      </c>
    </row>
    <row r="244" spans="1:21">
      <c r="A244" s="4" t="s">
        <v>505</v>
      </c>
      <c r="B244" s="10" t="str">
        <f>IF(ISERROR(MATCH(A244, RatesProd!$A$2:$A$297,0)),"",A244)</f>
        <v>srf_main.Trade</v>
      </c>
      <c r="C244" s="4" t="str">
        <f t="shared" si="27"/>
        <v>OK</v>
      </c>
      <c r="D244" s="4" t="s">
        <v>508</v>
      </c>
      <c r="E244" s="10" t="str">
        <f>VLOOKUP(D244,RatesProd!$B$2:$F$302,1,)</f>
        <v>idx2_Trade</v>
      </c>
      <c r="F244" s="4" t="str">
        <f t="shared" si="28"/>
        <v>OK</v>
      </c>
      <c r="G244" s="4" t="s">
        <v>13</v>
      </c>
      <c r="H244" s="10" t="str">
        <f>VLOOKUP(D244,RatesProd!$B$2:$F$302,2,)</f>
        <v>nonunique</v>
      </c>
      <c r="I244" s="4" t="str">
        <f t="shared" si="29"/>
        <v>OK</v>
      </c>
      <c r="J244" s="4" t="s">
        <v>14</v>
      </c>
      <c r="K244" s="10" t="str">
        <f>VLOOKUP(D244,RatesProd!$B$2:$F$302,3,)</f>
        <v xml:space="preserve"> nonclustered </v>
      </c>
      <c r="L244" s="4" t="str">
        <f t="shared" si="30"/>
        <v>OK</v>
      </c>
      <c r="M244" s="4">
        <v>1</v>
      </c>
      <c r="N244" s="10">
        <f>VLOOKUP(D244,RatesProd!$B$2:$F$302,4,)</f>
        <v>1</v>
      </c>
      <c r="O244" s="4" t="str">
        <f t="shared" si="31"/>
        <v>OK</v>
      </c>
      <c r="P244" s="4" t="s">
        <v>509</v>
      </c>
      <c r="Q244" s="10" t="str">
        <f>VLOOKUP(D244,RatesProd!$B$2:$F$302,5,)</f>
        <v>ExecutionDateTime asc INCLUDE (TradeId)</v>
      </c>
      <c r="R244" s="4" t="str">
        <f t="shared" si="32"/>
        <v>OK</v>
      </c>
      <c r="S244" s="10" t="str">
        <f t="shared" si="33"/>
        <v>TRUE</v>
      </c>
      <c r="T244" s="10" t="str">
        <f t="shared" si="34"/>
        <v>TRUE</v>
      </c>
      <c r="U244" s="10" t="str">
        <f t="shared" si="35"/>
        <v>Yes</v>
      </c>
    </row>
    <row r="245" spans="1:21">
      <c r="A245" s="4" t="s">
        <v>505</v>
      </c>
      <c r="B245" s="10" t="str">
        <f>IF(ISERROR(MATCH(A245, RatesProd!$A$2:$A$297,0)),"",A245)</f>
        <v>srf_main.Trade</v>
      </c>
      <c r="C245" s="4" t="str">
        <f t="shared" si="27"/>
        <v>OK</v>
      </c>
      <c r="D245" s="4" t="s">
        <v>243</v>
      </c>
      <c r="E245" s="10" t="str">
        <f>VLOOKUP(D245,RatesProd!$B$2:$F$302,1,)</f>
        <v>idx_Book</v>
      </c>
      <c r="F245" s="4" t="str">
        <f t="shared" si="28"/>
        <v>OK</v>
      </c>
      <c r="G245" s="4" t="s">
        <v>13</v>
      </c>
      <c r="H245" s="10" t="str">
        <f>VLOOKUP(D245,RatesProd!$B$2:$F$302,2,)</f>
        <v>unique</v>
      </c>
      <c r="I245" s="4" t="str">
        <f t="shared" si="29"/>
        <v>NOTOK</v>
      </c>
      <c r="J245" s="4" t="s">
        <v>14</v>
      </c>
      <c r="K245" s="10" t="str">
        <f>VLOOKUP(D245,RatesProd!$B$2:$F$302,3,)</f>
        <v xml:space="preserve"> nonclustered </v>
      </c>
      <c r="L245" s="4" t="str">
        <f t="shared" si="30"/>
        <v>OK</v>
      </c>
      <c r="M245" s="4">
        <v>1</v>
      </c>
      <c r="N245" s="10">
        <f>VLOOKUP(D245,RatesProd!$B$2:$F$302,4,)</f>
        <v>1</v>
      </c>
      <c r="O245" s="4" t="str">
        <f t="shared" si="31"/>
        <v>OK</v>
      </c>
      <c r="P245" s="4" t="s">
        <v>70</v>
      </c>
      <c r="Q245" s="10" t="str">
        <f>VLOOKUP(D245,RatesProd!$B$2:$F$302,5,)</f>
        <v>Book asc</v>
      </c>
      <c r="R245" s="4" t="str">
        <f t="shared" si="32"/>
        <v>OK</v>
      </c>
      <c r="S245" s="10" t="str">
        <f t="shared" si="33"/>
        <v>FALSE</v>
      </c>
      <c r="T245" s="10" t="str">
        <f t="shared" si="34"/>
        <v>TRUE</v>
      </c>
      <c r="U245" s="10" t="str">
        <f t="shared" si="35"/>
        <v>No</v>
      </c>
    </row>
    <row r="246" spans="1:21">
      <c r="A246" s="4" t="s">
        <v>505</v>
      </c>
      <c r="B246" s="10" t="str">
        <f>IF(ISERROR(MATCH(A246, RatesProd!$A$2:$A$297,0)),"",A246)</f>
        <v>srf_main.Trade</v>
      </c>
      <c r="C246" s="4" t="str">
        <f t="shared" si="27"/>
        <v>OK</v>
      </c>
      <c r="D246" s="4" t="s">
        <v>510</v>
      </c>
      <c r="E246" s="10" t="str">
        <f>VLOOKUP(D246,RatesProd!$B$2:$F$302,1,)</f>
        <v>idx3_Trade</v>
      </c>
      <c r="F246" s="4" t="str">
        <f t="shared" si="28"/>
        <v>OK</v>
      </c>
      <c r="G246" s="4" t="s">
        <v>13</v>
      </c>
      <c r="H246" s="10" t="str">
        <f>VLOOKUP(D246,RatesProd!$B$2:$F$302,2,)</f>
        <v>nonunique</v>
      </c>
      <c r="I246" s="4" t="str">
        <f t="shared" si="29"/>
        <v>OK</v>
      </c>
      <c r="J246" s="4" t="s">
        <v>14</v>
      </c>
      <c r="K246" s="10" t="str">
        <f>VLOOKUP(D246,RatesProd!$B$2:$F$302,3,)</f>
        <v xml:space="preserve"> nonclustered </v>
      </c>
      <c r="L246" s="4" t="str">
        <f t="shared" si="30"/>
        <v>OK</v>
      </c>
      <c r="M246" s="4">
        <v>1</v>
      </c>
      <c r="N246" s="10">
        <f>VLOOKUP(D246,RatesProd!$B$2:$F$302,4,)</f>
        <v>1</v>
      </c>
      <c r="O246" s="4" t="str">
        <f t="shared" si="31"/>
        <v>OK</v>
      </c>
      <c r="P246" s="4" t="s">
        <v>511</v>
      </c>
      <c r="Q246" s="10" t="str">
        <f>VLOOKUP(D246,RatesProd!$B$2:$F$302,5,)</f>
        <v>TradeGroupId asc</v>
      </c>
      <c r="R246" s="4" t="str">
        <f t="shared" si="32"/>
        <v>OK</v>
      </c>
      <c r="S246" s="10" t="str">
        <f t="shared" si="33"/>
        <v>TRUE</v>
      </c>
      <c r="T246" s="10" t="str">
        <f t="shared" si="34"/>
        <v>TRUE</v>
      </c>
      <c r="U246" s="10" t="str">
        <f t="shared" si="35"/>
        <v>Yes</v>
      </c>
    </row>
    <row r="247" spans="1:21">
      <c r="A247" s="4" t="s">
        <v>505</v>
      </c>
      <c r="B247" s="10" t="str">
        <f>IF(ISERROR(MATCH(A247, RatesProd!$A$2:$A$297,0)),"",A247)</f>
        <v>srf_main.Trade</v>
      </c>
      <c r="C247" s="4" t="str">
        <f t="shared" si="27"/>
        <v>OK</v>
      </c>
      <c r="D247" s="4" t="s">
        <v>512</v>
      </c>
      <c r="E247" s="10" t="str">
        <f>VLOOKUP(D247,RatesProd!$B$2:$F$302,1,)</f>
        <v>Idx1_Book_GUI</v>
      </c>
      <c r="F247" s="4" t="str">
        <f t="shared" si="28"/>
        <v>OK</v>
      </c>
      <c r="G247" s="4" t="s">
        <v>13</v>
      </c>
      <c r="H247" s="10" t="str">
        <f>VLOOKUP(D247,RatesProd!$B$2:$F$302,2,)</f>
        <v>nonunique</v>
      </c>
      <c r="I247" s="4" t="str">
        <f t="shared" si="29"/>
        <v>OK</v>
      </c>
      <c r="J247" s="4" t="s">
        <v>14</v>
      </c>
      <c r="K247" s="10" t="str">
        <f>VLOOKUP(D247,RatesProd!$B$2:$F$302,3,)</f>
        <v xml:space="preserve"> nonclustered </v>
      </c>
      <c r="L247" s="4" t="str">
        <f t="shared" si="30"/>
        <v>OK</v>
      </c>
      <c r="M247" s="4">
        <v>1</v>
      </c>
      <c r="N247" s="10">
        <f>VLOOKUP(D247,RatesProd!$B$2:$F$302,4,)</f>
        <v>1</v>
      </c>
      <c r="O247" s="4" t="str">
        <f t="shared" si="31"/>
        <v>OK</v>
      </c>
      <c r="P247" s="4" t="s">
        <v>513</v>
      </c>
      <c r="Q247" s="10" t="str">
        <f>VLOOKUP(D247,RatesProd!$B$2:$F$302,5,)</f>
        <v>Book asc INCLUDE (Affiliation,CtyUCI,ExecutionDateTime,isLargeTrade,LegalEntityUCI,ProductType,Publisher,TradeDate,TradeId,Trader,UPI,USI,UTI)</v>
      </c>
      <c r="R247" s="4" t="str">
        <f t="shared" si="32"/>
        <v>OK</v>
      </c>
      <c r="S247" s="10" t="str">
        <f t="shared" si="33"/>
        <v>TRUE</v>
      </c>
      <c r="T247" s="10" t="str">
        <f t="shared" si="34"/>
        <v>TRUE</v>
      </c>
      <c r="U247" s="10" t="str">
        <f t="shared" si="35"/>
        <v>Yes</v>
      </c>
    </row>
    <row r="248" spans="1:21">
      <c r="A248" s="4" t="s">
        <v>505</v>
      </c>
      <c r="B248" s="10" t="str">
        <f>IF(ISERROR(MATCH(A248, RatesProd!$A$2:$A$297,0)),"",A248)</f>
        <v>srf_main.Trade</v>
      </c>
      <c r="C248" s="4" t="str">
        <f t="shared" si="27"/>
        <v>OK</v>
      </c>
      <c r="D248" s="4" t="s">
        <v>514</v>
      </c>
      <c r="E248" s="10" t="str">
        <f>VLOOKUP(D248,RatesProd!$B$2:$F$302,1,)</f>
        <v>idx4_Trade</v>
      </c>
      <c r="F248" s="4" t="str">
        <f t="shared" si="28"/>
        <v>OK</v>
      </c>
      <c r="G248" s="4" t="s">
        <v>13</v>
      </c>
      <c r="H248" s="10" t="str">
        <f>VLOOKUP(D248,RatesProd!$B$2:$F$302,2,)</f>
        <v>nonunique</v>
      </c>
      <c r="I248" s="4" t="str">
        <f t="shared" si="29"/>
        <v>OK</v>
      </c>
      <c r="J248" s="4" t="s">
        <v>14</v>
      </c>
      <c r="K248" s="10" t="str">
        <f>VLOOKUP(D248,RatesProd!$B$2:$F$302,3,)</f>
        <v xml:space="preserve"> nonclustered </v>
      </c>
      <c r="L248" s="4" t="str">
        <f t="shared" si="30"/>
        <v>OK</v>
      </c>
      <c r="M248" s="4">
        <v>1</v>
      </c>
      <c r="N248" s="10">
        <f>VLOOKUP(D248,RatesProd!$B$2:$F$302,4,)</f>
        <v>1</v>
      </c>
      <c r="O248" s="4" t="str">
        <f t="shared" si="31"/>
        <v>OK</v>
      </c>
      <c r="P248" s="4" t="s">
        <v>515</v>
      </c>
      <c r="Q248" s="10" t="str">
        <f>VLOOKUP(D248,RatesProd!$B$2:$F$302,5,)</f>
        <v>TradeId asc INCLUDE (Book)</v>
      </c>
      <c r="R248" s="4" t="str">
        <f t="shared" si="32"/>
        <v>OK</v>
      </c>
      <c r="S248" s="10" t="str">
        <f t="shared" si="33"/>
        <v>TRUE</v>
      </c>
      <c r="T248" s="10" t="str">
        <f t="shared" si="34"/>
        <v>TRUE</v>
      </c>
      <c r="U248" s="10" t="str">
        <f t="shared" si="35"/>
        <v>Yes</v>
      </c>
    </row>
    <row r="249" spans="1:21">
      <c r="A249" s="4" t="s">
        <v>505</v>
      </c>
      <c r="B249" s="10" t="str">
        <f>IF(ISERROR(MATCH(A249, RatesProd!$A$2:$A$297,0)),"",A249)</f>
        <v>srf_main.Trade</v>
      </c>
      <c r="C249" s="4" t="str">
        <f t="shared" si="27"/>
        <v>OK</v>
      </c>
      <c r="D249" s="4" t="s">
        <v>516</v>
      </c>
      <c r="E249" s="10" t="str">
        <f>VLOOKUP(D249,RatesProd!$B$2:$F$302,1,)</f>
        <v>idx1_Trade</v>
      </c>
      <c r="F249" s="4" t="str">
        <f t="shared" si="28"/>
        <v>OK</v>
      </c>
      <c r="G249" s="4" t="s">
        <v>13</v>
      </c>
      <c r="H249" s="10" t="str">
        <f>VLOOKUP(D249,RatesProd!$B$2:$F$302,2,)</f>
        <v>nonunique</v>
      </c>
      <c r="I249" s="4" t="str">
        <f t="shared" si="29"/>
        <v>OK</v>
      </c>
      <c r="J249" s="4" t="s">
        <v>14</v>
      </c>
      <c r="K249" s="10" t="str">
        <f>VLOOKUP(D249,RatesProd!$B$2:$F$302,3,)</f>
        <v xml:space="preserve"> nonclustered </v>
      </c>
      <c r="L249" s="4" t="str">
        <f t="shared" si="30"/>
        <v>OK</v>
      </c>
      <c r="M249" s="4">
        <v>2</v>
      </c>
      <c r="N249" s="10">
        <f>VLOOKUP(D249,RatesProd!$B$2:$F$302,4,)</f>
        <v>2</v>
      </c>
      <c r="O249" s="4" t="str">
        <f t="shared" si="31"/>
        <v>OK</v>
      </c>
      <c r="P249" s="4" t="s">
        <v>517</v>
      </c>
      <c r="Q249" s="10" t="str">
        <f>VLOOKUP(D249,RatesProd!$B$2:$F$302,5,)</f>
        <v>USI asc,PublisherTradeId asc INCLUDE (TradeId)</v>
      </c>
      <c r="R249" s="4" t="str">
        <f t="shared" si="32"/>
        <v>OK</v>
      </c>
      <c r="S249" s="10" t="str">
        <f t="shared" si="33"/>
        <v>TRUE</v>
      </c>
      <c r="T249" s="10" t="str">
        <f t="shared" si="34"/>
        <v>TRUE</v>
      </c>
      <c r="U249" s="10" t="str">
        <f t="shared" si="35"/>
        <v>Yes</v>
      </c>
    </row>
    <row r="250" spans="1:21">
      <c r="A250" s="4" t="s">
        <v>505</v>
      </c>
      <c r="B250" s="10" t="str">
        <f>IF(ISERROR(MATCH(A250, RatesProd!$A$2:$A$297,0)),"",A250)</f>
        <v>srf_main.Trade</v>
      </c>
      <c r="C250" s="4" t="str">
        <f t="shared" si="27"/>
        <v>OK</v>
      </c>
      <c r="D250" s="4" t="s">
        <v>518</v>
      </c>
      <c r="E250" s="10" t="str">
        <f>VLOOKUP(D250,RatesProd!$B$2:$F$302,1,)</f>
        <v>TradeIndex</v>
      </c>
      <c r="F250" s="4" t="str">
        <f t="shared" si="28"/>
        <v>OK</v>
      </c>
      <c r="G250" s="4" t="s">
        <v>13</v>
      </c>
      <c r="H250" s="10" t="str">
        <f>VLOOKUP(D250,RatesProd!$B$2:$F$302,2,)</f>
        <v>nonunique</v>
      </c>
      <c r="I250" s="4" t="str">
        <f t="shared" si="29"/>
        <v>OK</v>
      </c>
      <c r="J250" s="4" t="s">
        <v>14</v>
      </c>
      <c r="K250" s="10" t="str">
        <f>VLOOKUP(D250,RatesProd!$B$2:$F$302,3,)</f>
        <v xml:space="preserve"> nonclustered </v>
      </c>
      <c r="L250" s="4" t="str">
        <f t="shared" si="30"/>
        <v>OK</v>
      </c>
      <c r="M250" s="4">
        <v>3</v>
      </c>
      <c r="N250" s="10">
        <f>VLOOKUP(D250,RatesProd!$B$2:$F$302,4,)</f>
        <v>3</v>
      </c>
      <c r="O250" s="4" t="str">
        <f t="shared" si="31"/>
        <v>OK</v>
      </c>
      <c r="P250" s="4" t="s">
        <v>519</v>
      </c>
      <c r="Q250" s="10" t="str">
        <f>VLOOKUP(D250,RatesProd!$B$2:$F$302,5,)</f>
        <v>PublisherTradeId asc,PublisherTradeVersion asc,TradeIdType asc</v>
      </c>
      <c r="R250" s="4" t="str">
        <f t="shared" si="32"/>
        <v>OK</v>
      </c>
      <c r="S250" s="10" t="str">
        <f t="shared" si="33"/>
        <v>TRUE</v>
      </c>
      <c r="T250" s="10" t="str">
        <f t="shared" si="34"/>
        <v>TRUE</v>
      </c>
      <c r="U250" s="10" t="str">
        <f t="shared" si="35"/>
        <v>Yes</v>
      </c>
    </row>
    <row r="251" spans="1:21">
      <c r="A251" s="4" t="s">
        <v>505</v>
      </c>
      <c r="B251" s="10" t="str">
        <f>IF(ISERROR(MATCH(A251, RatesProd!$A$2:$A$297,0)),"",A251)</f>
        <v>srf_main.Trade</v>
      </c>
      <c r="C251" s="4" t="str">
        <f t="shared" si="27"/>
        <v>OK</v>
      </c>
      <c r="D251" s="4" t="s">
        <v>520</v>
      </c>
      <c r="E251" s="10" t="e">
        <f>VLOOKUP(D251,RatesProd!$B$2:$F$302,1,)</f>
        <v>#N/A</v>
      </c>
      <c r="F251" s="4" t="e">
        <f t="shared" si="28"/>
        <v>#N/A</v>
      </c>
      <c r="G251" s="4" t="s">
        <v>8</v>
      </c>
      <c r="H251" s="10" t="e">
        <f>VLOOKUP(D251,RatesProd!$B$2:$F$302,2,)</f>
        <v>#N/A</v>
      </c>
      <c r="I251" s="4" t="e">
        <f t="shared" si="29"/>
        <v>#N/A</v>
      </c>
      <c r="J251" s="4" t="s">
        <v>9</v>
      </c>
      <c r="K251" s="10" t="e">
        <f>VLOOKUP(D251,RatesProd!$B$2:$F$302,3,)</f>
        <v>#N/A</v>
      </c>
      <c r="L251" s="4" t="e">
        <f t="shared" si="30"/>
        <v>#N/A</v>
      </c>
      <c r="M251" s="4">
        <v>1</v>
      </c>
      <c r="N251" s="10" t="e">
        <f>VLOOKUP(D251,RatesProd!$B$2:$F$302,4,)</f>
        <v>#N/A</v>
      </c>
      <c r="O251" s="4" t="e">
        <f t="shared" si="31"/>
        <v>#N/A</v>
      </c>
      <c r="P251" s="4" t="s">
        <v>36</v>
      </c>
      <c r="Q251" s="10" t="e">
        <f>VLOOKUP(D251,RatesProd!$B$2:$F$302,5,)</f>
        <v>#N/A</v>
      </c>
      <c r="R251" s="4" t="e">
        <f t="shared" si="32"/>
        <v>#N/A</v>
      </c>
      <c r="S251" s="10" t="e">
        <f t="shared" si="33"/>
        <v>#N/A</v>
      </c>
      <c r="T251" s="10" t="e">
        <f t="shared" si="34"/>
        <v>#N/A</v>
      </c>
      <c r="U251" s="10" t="e">
        <f t="shared" si="35"/>
        <v>#N/A</v>
      </c>
    </row>
    <row r="252" spans="1:21">
      <c r="A252" s="4" t="s">
        <v>521</v>
      </c>
      <c r="B252" s="10" t="str">
        <f>IF(ISERROR(MATCH(A252, RatesProd!$A$2:$A$297,0)),"",A252)</f>
        <v>srf_main.Trade_OFC</v>
      </c>
      <c r="C252" s="4" t="str">
        <f t="shared" si="27"/>
        <v>OK</v>
      </c>
      <c r="D252" s="4" t="s">
        <v>522</v>
      </c>
      <c r="E252" s="10" t="str">
        <f>VLOOKUP(D252,RatesProd!$B$2:$F$302,1,)</f>
        <v>PK__TradeOFC__3028BB5B064DE20A</v>
      </c>
      <c r="F252" s="4" t="str">
        <f t="shared" si="28"/>
        <v>OK</v>
      </c>
      <c r="G252" s="4" t="s">
        <v>8</v>
      </c>
      <c r="H252" s="10" t="str">
        <f>VLOOKUP(D252,RatesProd!$B$2:$F$302,2,)</f>
        <v>unique</v>
      </c>
      <c r="I252" s="4" t="str">
        <f t="shared" si="29"/>
        <v>OK</v>
      </c>
      <c r="J252" s="4" t="s">
        <v>9</v>
      </c>
      <c r="K252" s="10" t="str">
        <f>VLOOKUP(D252,RatesProd!$B$2:$F$302,3,)</f>
        <v xml:space="preserve"> clustered </v>
      </c>
      <c r="L252" s="4" t="str">
        <f t="shared" si="30"/>
        <v>OK</v>
      </c>
      <c r="M252" s="4">
        <v>1</v>
      </c>
      <c r="N252" s="10">
        <f>VLOOKUP(D252,RatesProd!$B$2:$F$302,4,)</f>
        <v>1</v>
      </c>
      <c r="O252" s="4" t="str">
        <f t="shared" si="31"/>
        <v>OK</v>
      </c>
      <c r="P252" s="4" t="s">
        <v>36</v>
      </c>
      <c r="Q252" s="10" t="str">
        <f>VLOOKUP(D252,RatesProd!$B$2:$F$302,5,)</f>
        <v>TradeId asc</v>
      </c>
      <c r="R252" s="4" t="str">
        <f t="shared" si="32"/>
        <v>OK</v>
      </c>
      <c r="S252" s="10" t="str">
        <f t="shared" si="33"/>
        <v>TRUE</v>
      </c>
      <c r="T252" s="10" t="str">
        <f t="shared" si="34"/>
        <v>TRUE</v>
      </c>
      <c r="U252" s="10" t="str">
        <f t="shared" si="35"/>
        <v>Yes</v>
      </c>
    </row>
    <row r="253" spans="1:21">
      <c r="A253" s="4" t="s">
        <v>523</v>
      </c>
      <c r="B253" s="10" t="str">
        <f>IF(ISERROR(MATCH(A253, RatesProd!$A$2:$A$297,0)),"",A253)</f>
        <v>srf_main.TradeDashboardMatrix</v>
      </c>
      <c r="C253" s="4" t="str">
        <f t="shared" si="27"/>
        <v>OK</v>
      </c>
      <c r="D253" s="4" t="s">
        <v>524</v>
      </c>
      <c r="E253" s="10" t="str">
        <f>VLOOKUP(D253,RatesProd!$B$2:$F$302,1,)</f>
        <v>PK_TradeDashboardMatrix</v>
      </c>
      <c r="F253" s="4" t="str">
        <f t="shared" si="28"/>
        <v>OK</v>
      </c>
      <c r="G253" s="4" t="s">
        <v>8</v>
      </c>
      <c r="H253" s="10" t="str">
        <f>VLOOKUP(D253,RatesProd!$B$2:$F$302,2,)</f>
        <v>unique</v>
      </c>
      <c r="I253" s="4" t="str">
        <f t="shared" si="29"/>
        <v>OK</v>
      </c>
      <c r="J253" s="4" t="s">
        <v>9</v>
      </c>
      <c r="K253" s="10" t="str">
        <f>VLOOKUP(D253,RatesProd!$B$2:$F$302,3,)</f>
        <v xml:space="preserve"> clustered </v>
      </c>
      <c r="L253" s="4" t="str">
        <f t="shared" si="30"/>
        <v>OK</v>
      </c>
      <c r="M253" s="4">
        <v>2</v>
      </c>
      <c r="N253" s="10">
        <f>VLOOKUP(D253,RatesProd!$B$2:$F$302,4,)</f>
        <v>2</v>
      </c>
      <c r="O253" s="4" t="str">
        <f t="shared" si="31"/>
        <v>OK</v>
      </c>
      <c r="P253" s="4" t="s">
        <v>525</v>
      </c>
      <c r="Q253" s="10" t="str">
        <f>VLOOKUP(D253,RatesProd!$B$2:$F$302,5,)</f>
        <v>SRFMsgState asc,ValidationStatus asc</v>
      </c>
      <c r="R253" s="4" t="str">
        <f t="shared" si="32"/>
        <v>OK</v>
      </c>
      <c r="S253" s="10" t="str">
        <f t="shared" si="33"/>
        <v>TRUE</v>
      </c>
      <c r="T253" s="10" t="str">
        <f t="shared" si="34"/>
        <v>TRUE</v>
      </c>
      <c r="U253" s="10" t="str">
        <f t="shared" si="35"/>
        <v>Yes</v>
      </c>
    </row>
    <row r="254" spans="1:21">
      <c r="A254" s="4" t="s">
        <v>526</v>
      </c>
      <c r="B254" s="10" t="str">
        <f>IF(ISERROR(MATCH(A254, RatesProd!$A$2:$A$297,0)),"",A254)</f>
        <v>srf_main.TradeMask</v>
      </c>
      <c r="C254" s="4" t="str">
        <f t="shared" si="27"/>
        <v>OK</v>
      </c>
      <c r="D254" s="4" t="s">
        <v>527</v>
      </c>
      <c r="E254" s="10" t="str">
        <f>VLOOKUP(D254,RatesProd!$B$2:$F$302,1,)</f>
        <v>PK__TradeMas__3028BB5B5C6E4D85</v>
      </c>
      <c r="F254" s="4" t="str">
        <f t="shared" si="28"/>
        <v>OK</v>
      </c>
      <c r="G254" s="4" t="s">
        <v>8</v>
      </c>
      <c r="H254" s="10" t="str">
        <f>VLOOKUP(D254,RatesProd!$B$2:$F$302,2,)</f>
        <v>unique</v>
      </c>
      <c r="I254" s="4" t="str">
        <f t="shared" si="29"/>
        <v>OK</v>
      </c>
      <c r="J254" s="4" t="s">
        <v>9</v>
      </c>
      <c r="K254" s="10" t="str">
        <f>VLOOKUP(D254,RatesProd!$B$2:$F$302,3,)</f>
        <v xml:space="preserve"> clustered </v>
      </c>
      <c r="L254" s="4" t="str">
        <f t="shared" si="30"/>
        <v>OK</v>
      </c>
      <c r="M254" s="4">
        <v>1</v>
      </c>
      <c r="N254" s="10">
        <f>VLOOKUP(D254,RatesProd!$B$2:$F$302,4,)</f>
        <v>1</v>
      </c>
      <c r="O254" s="4" t="str">
        <f t="shared" si="31"/>
        <v>OK</v>
      </c>
      <c r="P254" s="4" t="s">
        <v>36</v>
      </c>
      <c r="Q254" s="10" t="str">
        <f>VLOOKUP(D254,RatesProd!$B$2:$F$302,5,)</f>
        <v>TradeId asc</v>
      </c>
      <c r="R254" s="4" t="str">
        <f t="shared" si="32"/>
        <v>OK</v>
      </c>
      <c r="S254" s="10" t="str">
        <f t="shared" si="33"/>
        <v>TRUE</v>
      </c>
      <c r="T254" s="10" t="str">
        <f t="shared" si="34"/>
        <v>TRUE</v>
      </c>
      <c r="U254" s="10" t="str">
        <f t="shared" si="35"/>
        <v>Yes</v>
      </c>
    </row>
    <row r="255" spans="1:21">
      <c r="A255" s="4" t="s">
        <v>528</v>
      </c>
      <c r="B255" s="10" t="str">
        <f>IF(ISERROR(MATCH(A255, RatesProd!$A$2:$A$297,0)),"",A255)</f>
        <v>srf_main.TradeMessage</v>
      </c>
      <c r="C255" s="4" t="str">
        <f t="shared" si="27"/>
        <v>OK</v>
      </c>
      <c r="D255" s="4" t="s">
        <v>529</v>
      </c>
      <c r="E255" s="10" t="str">
        <f>VLOOKUP(D255,RatesProd!$B$2:$F$302,1,)</f>
        <v>idx1_TradeMessage</v>
      </c>
      <c r="F255" s="4" t="str">
        <f t="shared" si="28"/>
        <v>OK</v>
      </c>
      <c r="G255" s="4" t="s">
        <v>13</v>
      </c>
      <c r="H255" s="10" t="str">
        <f>VLOOKUP(D255,RatesProd!$B$2:$F$302,2,)</f>
        <v>nonunique</v>
      </c>
      <c r="I255" s="4" t="str">
        <f t="shared" si="29"/>
        <v>OK</v>
      </c>
      <c r="J255" s="4" t="s">
        <v>14</v>
      </c>
      <c r="K255" s="10" t="str">
        <f>VLOOKUP(D255,RatesProd!$B$2:$F$302,3,)</f>
        <v xml:space="preserve"> nonclustered </v>
      </c>
      <c r="L255" s="4" t="str">
        <f t="shared" si="30"/>
        <v>OK</v>
      </c>
      <c r="M255" s="4">
        <v>2</v>
      </c>
      <c r="N255" s="10">
        <f>VLOOKUP(D255,RatesProd!$B$2:$F$302,4,)</f>
        <v>2</v>
      </c>
      <c r="O255" s="4" t="str">
        <f t="shared" si="31"/>
        <v>OK</v>
      </c>
      <c r="P255" s="4" t="s">
        <v>530</v>
      </c>
      <c r="Q255" s="10" t="str">
        <f>VLOOKUP(D255,RatesProd!$B$2:$F$302,5,)</f>
        <v>GTRMsgStatus asc,SubmissionDateTime asc</v>
      </c>
      <c r="R255" s="4" t="str">
        <f t="shared" si="32"/>
        <v>OK</v>
      </c>
      <c r="S255" s="10" t="str">
        <f t="shared" si="33"/>
        <v>TRUE</v>
      </c>
      <c r="T255" s="10" t="str">
        <f t="shared" si="34"/>
        <v>TRUE</v>
      </c>
      <c r="U255" s="10" t="str">
        <f t="shared" si="35"/>
        <v>Yes</v>
      </c>
    </row>
    <row r="256" spans="1:21">
      <c r="A256" s="4" t="s">
        <v>528</v>
      </c>
      <c r="B256" s="10" t="str">
        <f>IF(ISERROR(MATCH(A256, RatesProd!$A$2:$A$297,0)),"",A256)</f>
        <v>srf_main.TradeMessage</v>
      </c>
      <c r="C256" s="4" t="str">
        <f t="shared" si="27"/>
        <v>OK</v>
      </c>
      <c r="D256" s="4" t="s">
        <v>531</v>
      </c>
      <c r="E256" s="10" t="str">
        <f>VLOOKUP(D256,RatesProd!$B$2:$F$302,1,)</f>
        <v>TradeMessageMsgType</v>
      </c>
      <c r="F256" s="4" t="str">
        <f t="shared" si="28"/>
        <v>OK</v>
      </c>
      <c r="G256" s="4" t="s">
        <v>13</v>
      </c>
      <c r="H256" s="10" t="str">
        <f>VLOOKUP(D256,RatesProd!$B$2:$F$302,2,)</f>
        <v>nonunique</v>
      </c>
      <c r="I256" s="4" t="str">
        <f t="shared" si="29"/>
        <v>OK</v>
      </c>
      <c r="J256" s="4" t="s">
        <v>14</v>
      </c>
      <c r="K256" s="10" t="str">
        <f>VLOOKUP(D256,RatesProd!$B$2:$F$302,3,)</f>
        <v xml:space="preserve"> nonclustered </v>
      </c>
      <c r="L256" s="4" t="str">
        <f t="shared" si="30"/>
        <v>OK</v>
      </c>
      <c r="M256" s="4">
        <v>1</v>
      </c>
      <c r="N256" s="10">
        <f>VLOOKUP(D256,RatesProd!$B$2:$F$302,4,)</f>
        <v>1</v>
      </c>
      <c r="O256" s="4" t="str">
        <f t="shared" si="31"/>
        <v>OK</v>
      </c>
      <c r="P256" s="4" t="s">
        <v>532</v>
      </c>
      <c r="Q256" s="10" t="str">
        <f>VLOOKUP(D256,RatesProd!$B$2:$F$302,5,)</f>
        <v>MsgType asc INCLUDE (TradeMessageId,TradeId,ArrivalDateTime)</v>
      </c>
      <c r="R256" s="4" t="str">
        <f t="shared" si="32"/>
        <v>OK</v>
      </c>
      <c r="S256" s="10" t="str">
        <f t="shared" si="33"/>
        <v>TRUE</v>
      </c>
      <c r="T256" s="10" t="str">
        <f t="shared" si="34"/>
        <v>TRUE</v>
      </c>
      <c r="U256" s="10" t="str">
        <f t="shared" si="35"/>
        <v>Yes</v>
      </c>
    </row>
    <row r="257" spans="1:21">
      <c r="A257" s="4" t="s">
        <v>528</v>
      </c>
      <c r="B257" s="10" t="str">
        <f>IF(ISERROR(MATCH(A257, RatesProd!$A$2:$A$297,0)),"",A257)</f>
        <v>srf_main.TradeMessage</v>
      </c>
      <c r="C257" s="4" t="str">
        <f t="shared" si="27"/>
        <v>OK</v>
      </c>
      <c r="D257" s="4" t="s">
        <v>533</v>
      </c>
      <c r="E257" s="10" t="str">
        <f>VLOOKUP(D257,RatesProd!$B$2:$F$302,1,)</f>
        <v>Idx_Trademsg_GTRMsgStatus</v>
      </c>
      <c r="F257" s="4" t="str">
        <f t="shared" si="28"/>
        <v>OK</v>
      </c>
      <c r="G257" s="4" t="s">
        <v>13</v>
      </c>
      <c r="H257" s="10" t="str">
        <f>VLOOKUP(D257,RatesProd!$B$2:$F$302,2,)</f>
        <v>nonunique</v>
      </c>
      <c r="I257" s="4" t="str">
        <f t="shared" si="29"/>
        <v>OK</v>
      </c>
      <c r="J257" s="4" t="s">
        <v>14</v>
      </c>
      <c r="K257" s="10" t="str">
        <f>VLOOKUP(D257,RatesProd!$B$2:$F$302,3,)</f>
        <v xml:space="preserve"> nonclustered </v>
      </c>
      <c r="L257" s="4" t="str">
        <f t="shared" si="30"/>
        <v>OK</v>
      </c>
      <c r="M257" s="4">
        <v>1</v>
      </c>
      <c r="N257" s="10">
        <f>VLOOKUP(D257,RatesProd!$B$2:$F$302,4,)</f>
        <v>1</v>
      </c>
      <c r="O257" s="4" t="str">
        <f t="shared" si="31"/>
        <v>OK</v>
      </c>
      <c r="P257" s="4" t="s">
        <v>534</v>
      </c>
      <c r="Q257" s="10" t="str">
        <f>VLOOKUP(D257,RatesProd!$B$2:$F$302,5,)</f>
        <v>GTRMsgStatus asc INCLUDE (TradeMessageId,TradeId,MsgType)</v>
      </c>
      <c r="R257" s="4" t="str">
        <f t="shared" si="32"/>
        <v>OK</v>
      </c>
      <c r="S257" s="10" t="str">
        <f t="shared" si="33"/>
        <v>TRUE</v>
      </c>
      <c r="T257" s="10" t="str">
        <f t="shared" si="34"/>
        <v>TRUE</v>
      </c>
      <c r="U257" s="10" t="str">
        <f t="shared" si="35"/>
        <v>Yes</v>
      </c>
    </row>
    <row r="258" spans="1:21">
      <c r="A258" s="4" t="s">
        <v>528</v>
      </c>
      <c r="B258" s="10" t="str">
        <f>IF(ISERROR(MATCH(A258, RatesProd!$A$2:$A$297,0)),"",A258)</f>
        <v>srf_main.TradeMessage</v>
      </c>
      <c r="C258" s="4" t="str">
        <f t="shared" si="27"/>
        <v>OK</v>
      </c>
      <c r="D258" s="4" t="s">
        <v>535</v>
      </c>
      <c r="E258" s="10" t="str">
        <f>VLOOKUP(D258,RatesProd!$B$2:$F$302,1,)</f>
        <v>idx3_TradeMessage</v>
      </c>
      <c r="F258" s="4" t="str">
        <f t="shared" si="28"/>
        <v>OK</v>
      </c>
      <c r="G258" s="4" t="s">
        <v>13</v>
      </c>
      <c r="H258" s="10" t="str">
        <f>VLOOKUP(D258,RatesProd!$B$2:$F$302,2,)</f>
        <v>nonunique</v>
      </c>
      <c r="I258" s="4" t="str">
        <f t="shared" si="29"/>
        <v>OK</v>
      </c>
      <c r="J258" s="4" t="s">
        <v>14</v>
      </c>
      <c r="K258" s="10" t="str">
        <f>VLOOKUP(D258,RatesProd!$B$2:$F$302,3,)</f>
        <v xml:space="preserve"> nonclustered </v>
      </c>
      <c r="L258" s="4" t="str">
        <f t="shared" si="30"/>
        <v>OK</v>
      </c>
      <c r="M258" s="4">
        <v>2</v>
      </c>
      <c r="N258" s="10">
        <f>VLOOKUP(D258,RatesProd!$B$2:$F$302,4,)</f>
        <v>2</v>
      </c>
      <c r="O258" s="4" t="str">
        <f t="shared" si="31"/>
        <v>OK</v>
      </c>
      <c r="P258" s="4" t="s">
        <v>536</v>
      </c>
      <c r="Q258" s="10" t="str">
        <f>VLOOKUP(D258,RatesProd!$B$2:$F$302,5,)</f>
        <v>GTRMsgStatus asc,ArrivalDateTime asc INCLUDE (TradeMessageId,TradeId,MsgType)</v>
      </c>
      <c r="R258" s="4" t="str">
        <f t="shared" si="32"/>
        <v>OK</v>
      </c>
      <c r="S258" s="10" t="str">
        <f t="shared" si="33"/>
        <v>TRUE</v>
      </c>
      <c r="T258" s="10" t="str">
        <f t="shared" si="34"/>
        <v>TRUE</v>
      </c>
      <c r="U258" s="10" t="str">
        <f t="shared" si="35"/>
        <v>Yes</v>
      </c>
    </row>
    <row r="259" spans="1:21">
      <c r="A259" s="4" t="s">
        <v>528</v>
      </c>
      <c r="B259" s="10" t="str">
        <f>IF(ISERROR(MATCH(A259, RatesProd!$A$2:$A$297,0)),"",A259)</f>
        <v>srf_main.TradeMessage</v>
      </c>
      <c r="C259" s="4" t="str">
        <f t="shared" ref="C259:C299" si="36">IF(A259=B259,"OK","NOTOK")</f>
        <v>OK</v>
      </c>
      <c r="D259" s="4" t="s">
        <v>537</v>
      </c>
      <c r="E259" s="10" t="str">
        <f>VLOOKUP(D259,RatesProd!$B$2:$F$302,1,)</f>
        <v>TradeMessageIndex</v>
      </c>
      <c r="F259" s="4" t="str">
        <f t="shared" ref="F259:F299" si="37">IF(D259=E259,"OK","NOTOK")</f>
        <v>OK</v>
      </c>
      <c r="G259" s="4" t="s">
        <v>13</v>
      </c>
      <c r="H259" s="10" t="str">
        <f>VLOOKUP(D259,RatesProd!$B$2:$F$302,2,)</f>
        <v>nonunique</v>
      </c>
      <c r="I259" s="4" t="str">
        <f t="shared" ref="I259:I299" si="38">IF(G259=H259,"OK","NOTOK")</f>
        <v>OK</v>
      </c>
      <c r="J259" s="4" t="s">
        <v>14</v>
      </c>
      <c r="K259" s="10" t="str">
        <f>VLOOKUP(D259,RatesProd!$B$2:$F$302,3,)</f>
        <v xml:space="preserve"> nonclustered </v>
      </c>
      <c r="L259" s="4" t="str">
        <f t="shared" ref="L259:L299" si="39">IF(J259=K259,"OK","NOTOK")</f>
        <v>OK</v>
      </c>
      <c r="M259" s="4">
        <v>1</v>
      </c>
      <c r="N259" s="10">
        <f>VLOOKUP(D259,RatesProd!$B$2:$F$302,4,)</f>
        <v>1</v>
      </c>
      <c r="O259" s="4" t="str">
        <f t="shared" ref="O259:O299" si="40">IF(M259=N259,"OK","NOTOK")</f>
        <v>OK</v>
      </c>
      <c r="P259" s="4" t="s">
        <v>538</v>
      </c>
      <c r="Q259" s="10" t="str">
        <f>VLOOKUP(D259,RatesProd!$B$2:$F$302,5,)</f>
        <v>ArrivalDateTime asc INCLUDE (TradeMessageId,TradeId,MsgType,GTRMsgStatus,AssetClass)</v>
      </c>
      <c r="R259" s="4" t="str">
        <f t="shared" ref="R259:R299" si="41">IF(P259=Q259,"OK","NOTOK")</f>
        <v>OK</v>
      </c>
      <c r="S259" s="10" t="str">
        <f t="shared" ref="S259:S299" si="42">IF(AND(C259="OK", F259="OK",I259="OK"),"TRUE", "FALSE" )</f>
        <v>TRUE</v>
      </c>
      <c r="T259" s="10" t="str">
        <f t="shared" ref="T259:T299" si="43">IF(AND(L259="OK", O259="OK",R259="OK"),"TRUE", "FALSE" )</f>
        <v>TRUE</v>
      </c>
      <c r="U259" s="10" t="str">
        <f t="shared" ref="U259:U299" si="44">IF(OR(S259="False", T259="False"),"No", "Yes")</f>
        <v>Yes</v>
      </c>
    </row>
    <row r="260" spans="1:21">
      <c r="A260" s="4" t="s">
        <v>528</v>
      </c>
      <c r="B260" s="10" t="str">
        <f>IF(ISERROR(MATCH(A260, RatesProd!$A$2:$A$297,0)),"",A260)</f>
        <v>srf_main.TradeMessage</v>
      </c>
      <c r="C260" s="4" t="str">
        <f t="shared" si="36"/>
        <v>OK</v>
      </c>
      <c r="D260" s="4" t="s">
        <v>539</v>
      </c>
      <c r="E260" s="10" t="str">
        <f>VLOOKUP(D260,RatesProd!$B$2:$F$302,1,)</f>
        <v>TradeMessageCombinedIndex</v>
      </c>
      <c r="F260" s="4" t="str">
        <f t="shared" si="37"/>
        <v>OK</v>
      </c>
      <c r="G260" s="4" t="s">
        <v>13</v>
      </c>
      <c r="H260" s="10" t="str">
        <f>VLOOKUP(D260,RatesProd!$B$2:$F$302,2,)</f>
        <v>nonunique</v>
      </c>
      <c r="I260" s="4" t="str">
        <f t="shared" si="38"/>
        <v>OK</v>
      </c>
      <c r="J260" s="4" t="s">
        <v>14</v>
      </c>
      <c r="K260" s="10" t="str">
        <f>VLOOKUP(D260,RatesProd!$B$2:$F$302,3,)</f>
        <v xml:space="preserve"> nonclustered </v>
      </c>
      <c r="L260" s="4" t="str">
        <f t="shared" si="39"/>
        <v>OK</v>
      </c>
      <c r="M260" s="4">
        <v>3</v>
      </c>
      <c r="N260" s="10">
        <f>VLOOKUP(D260,RatesProd!$B$2:$F$302,4,)</f>
        <v>3</v>
      </c>
      <c r="O260" s="4" t="str">
        <f t="shared" si="40"/>
        <v>OK</v>
      </c>
      <c r="P260" s="4" t="s">
        <v>540</v>
      </c>
      <c r="Q260" s="10" t="str">
        <f>VLOOKUP(D260,RatesProd!$B$2:$F$302,5,)</f>
        <v>TradeId asc,MsgType asc,GTRMsgStatus asc INCLUDE (TradeMessageId)</v>
      </c>
      <c r="R260" s="4" t="str">
        <f t="shared" si="41"/>
        <v>OK</v>
      </c>
      <c r="S260" s="10" t="str">
        <f t="shared" si="42"/>
        <v>TRUE</v>
      </c>
      <c r="T260" s="10" t="str">
        <f t="shared" si="43"/>
        <v>TRUE</v>
      </c>
      <c r="U260" s="10" t="str">
        <f t="shared" si="44"/>
        <v>Yes</v>
      </c>
    </row>
    <row r="261" spans="1:21">
      <c r="A261" s="4" t="s">
        <v>528</v>
      </c>
      <c r="B261" s="10" t="str">
        <f>IF(ISERROR(MATCH(A261, RatesProd!$A$2:$A$297,0)),"",A261)</f>
        <v>srf_main.TradeMessage</v>
      </c>
      <c r="C261" s="4" t="str">
        <f t="shared" si="36"/>
        <v>OK</v>
      </c>
      <c r="D261" s="4" t="s">
        <v>541</v>
      </c>
      <c r="E261" s="10" t="str">
        <f>VLOOKUP(D261,RatesProd!$B$2:$F$302,1,)</f>
        <v>idx2_TradeMessage</v>
      </c>
      <c r="F261" s="4" t="str">
        <f t="shared" si="37"/>
        <v>OK</v>
      </c>
      <c r="G261" s="4" t="s">
        <v>8</v>
      </c>
      <c r="H261" s="10" t="str">
        <f>VLOOKUP(D261,RatesProd!$B$2:$F$302,2,)</f>
        <v>unique</v>
      </c>
      <c r="I261" s="4" t="str">
        <f t="shared" si="38"/>
        <v>OK</v>
      </c>
      <c r="J261" s="4" t="s">
        <v>14</v>
      </c>
      <c r="K261" s="10" t="str">
        <f>VLOOKUP(D261,RatesProd!$B$2:$F$302,3,)</f>
        <v xml:space="preserve"> nonclustered </v>
      </c>
      <c r="L261" s="4" t="str">
        <f t="shared" si="39"/>
        <v>OK</v>
      </c>
      <c r="M261" s="4">
        <v>2</v>
      </c>
      <c r="N261" s="10">
        <f>VLOOKUP(D261,RatesProd!$B$2:$F$302,4,)</f>
        <v>2</v>
      </c>
      <c r="O261" s="4" t="str">
        <f t="shared" si="40"/>
        <v>OK</v>
      </c>
      <c r="P261" s="4" t="s">
        <v>542</v>
      </c>
      <c r="Q261" s="10" t="str">
        <f>VLOOKUP(D261,RatesProd!$B$2:$F$302,5,)</f>
        <v>TradeId asc,TradeMessageId asc</v>
      </c>
      <c r="R261" s="4" t="str">
        <f t="shared" si="41"/>
        <v>OK</v>
      </c>
      <c r="S261" s="10" t="str">
        <f t="shared" si="42"/>
        <v>TRUE</v>
      </c>
      <c r="T261" s="10" t="str">
        <f t="shared" si="43"/>
        <v>TRUE</v>
      </c>
      <c r="U261" s="10" t="str">
        <f t="shared" si="44"/>
        <v>Yes</v>
      </c>
    </row>
    <row r="262" spans="1:21">
      <c r="A262" s="4" t="s">
        <v>528</v>
      </c>
      <c r="B262" s="10" t="str">
        <f>IF(ISERROR(MATCH(A262, RatesProd!$A$2:$A$297,0)),"",A262)</f>
        <v>srf_main.TradeMessage</v>
      </c>
      <c r="C262" s="4" t="str">
        <f t="shared" si="36"/>
        <v>OK</v>
      </c>
      <c r="D262" s="4" t="s">
        <v>543</v>
      </c>
      <c r="E262" s="10" t="e">
        <f>VLOOKUP(D262,RatesProd!$B$2:$F$302,1,)</f>
        <v>#N/A</v>
      </c>
      <c r="F262" s="4" t="e">
        <f t="shared" si="37"/>
        <v>#N/A</v>
      </c>
      <c r="G262" s="4" t="s">
        <v>8</v>
      </c>
      <c r="H262" s="10" t="e">
        <f>VLOOKUP(D262,RatesProd!$B$2:$F$302,2,)</f>
        <v>#N/A</v>
      </c>
      <c r="I262" s="4" t="e">
        <f t="shared" si="38"/>
        <v>#N/A</v>
      </c>
      <c r="J262" s="4" t="s">
        <v>9</v>
      </c>
      <c r="K262" s="10" t="e">
        <f>VLOOKUP(D262,RatesProd!$B$2:$F$302,3,)</f>
        <v>#N/A</v>
      </c>
      <c r="L262" s="4" t="e">
        <f t="shared" si="39"/>
        <v>#N/A</v>
      </c>
      <c r="M262" s="4">
        <v>1</v>
      </c>
      <c r="N262" s="10" t="e">
        <f>VLOOKUP(D262,RatesProd!$B$2:$F$302,4,)</f>
        <v>#N/A</v>
      </c>
      <c r="O262" s="4" t="e">
        <f t="shared" si="40"/>
        <v>#N/A</v>
      </c>
      <c r="P262" s="4" t="s">
        <v>198</v>
      </c>
      <c r="Q262" s="10" t="e">
        <f>VLOOKUP(D262,RatesProd!$B$2:$F$302,5,)</f>
        <v>#N/A</v>
      </c>
      <c r="R262" s="4" t="e">
        <f t="shared" si="41"/>
        <v>#N/A</v>
      </c>
      <c r="S262" s="10" t="e">
        <f t="shared" si="42"/>
        <v>#N/A</v>
      </c>
      <c r="T262" s="10" t="e">
        <f t="shared" si="43"/>
        <v>#N/A</v>
      </c>
      <c r="U262" s="10" t="e">
        <f t="shared" si="44"/>
        <v>#N/A</v>
      </c>
    </row>
    <row r="263" spans="1:21">
      <c r="A263" s="4" t="s">
        <v>544</v>
      </c>
      <c r="B263" s="10" t="str">
        <f>IF(ISERROR(MATCH(A263, RatesProd!$A$2:$A$297,0)),"",A263)</f>
        <v>srf_main.TradeMessage_OFC</v>
      </c>
      <c r="C263" s="4" t="str">
        <f t="shared" si="36"/>
        <v>OK</v>
      </c>
      <c r="D263" s="4" t="s">
        <v>545</v>
      </c>
      <c r="E263" s="10" t="str">
        <f>VLOOKUP(D263,RatesProd!$B$2:$F$302,1,)</f>
        <v>PK__TradeMesOFC__29C00F760DEF03D2</v>
      </c>
      <c r="F263" s="4" t="str">
        <f t="shared" si="37"/>
        <v>OK</v>
      </c>
      <c r="G263" s="4" t="s">
        <v>8</v>
      </c>
      <c r="H263" s="10" t="str">
        <f>VLOOKUP(D263,RatesProd!$B$2:$F$302,2,)</f>
        <v>unique</v>
      </c>
      <c r="I263" s="4" t="str">
        <f t="shared" si="38"/>
        <v>OK</v>
      </c>
      <c r="J263" s="4" t="s">
        <v>9</v>
      </c>
      <c r="K263" s="10" t="str">
        <f>VLOOKUP(D263,RatesProd!$B$2:$F$302,3,)</f>
        <v xml:space="preserve"> clustered </v>
      </c>
      <c r="L263" s="4" t="str">
        <f t="shared" si="39"/>
        <v>OK</v>
      </c>
      <c r="M263" s="4">
        <v>1</v>
      </c>
      <c r="N263" s="10">
        <f>VLOOKUP(D263,RatesProd!$B$2:$F$302,4,)</f>
        <v>1</v>
      </c>
      <c r="O263" s="4" t="str">
        <f t="shared" si="40"/>
        <v>OK</v>
      </c>
      <c r="P263" s="4" t="s">
        <v>198</v>
      </c>
      <c r="Q263" s="10" t="str">
        <f>VLOOKUP(D263,RatesProd!$B$2:$F$302,5,)</f>
        <v>TradeMessageId asc</v>
      </c>
      <c r="R263" s="4" t="str">
        <f t="shared" si="41"/>
        <v>OK</v>
      </c>
      <c r="S263" s="10" t="str">
        <f t="shared" si="42"/>
        <v>TRUE</v>
      </c>
      <c r="T263" s="10" t="str">
        <f t="shared" si="43"/>
        <v>TRUE</v>
      </c>
      <c r="U263" s="10" t="str">
        <f t="shared" si="44"/>
        <v>Yes</v>
      </c>
    </row>
    <row r="264" spans="1:21">
      <c r="A264" s="4" t="s">
        <v>546</v>
      </c>
      <c r="B264" s="10" t="str">
        <f>IF(ISERROR(MATCH(A264, RatesProd!$A$2:$A$297,0)),"",A264)</f>
        <v>srf_main.TradeMessageAllege</v>
      </c>
      <c r="C264" s="4" t="str">
        <f t="shared" si="36"/>
        <v>OK</v>
      </c>
      <c r="D264" s="4" t="s">
        <v>547</v>
      </c>
      <c r="E264" s="10" t="str">
        <f>VLOOKUP(D264,RatesProd!$B$2:$F$302,1,)</f>
        <v>idx1_TradeMessageAllege</v>
      </c>
      <c r="F264" s="4" t="str">
        <f t="shared" si="37"/>
        <v>OK</v>
      </c>
      <c r="G264" s="4" t="s">
        <v>13</v>
      </c>
      <c r="H264" s="10" t="str">
        <f>VLOOKUP(D264,RatesProd!$B$2:$F$302,2,)</f>
        <v>nonunique</v>
      </c>
      <c r="I264" s="4" t="str">
        <f t="shared" si="38"/>
        <v>OK</v>
      </c>
      <c r="J264" s="4" t="s">
        <v>9</v>
      </c>
      <c r="K264" s="10" t="str">
        <f>VLOOKUP(D264,RatesProd!$B$2:$F$302,3,)</f>
        <v xml:space="preserve"> clustered </v>
      </c>
      <c r="L264" s="4" t="str">
        <f t="shared" si="39"/>
        <v>OK</v>
      </c>
      <c r="M264" s="4">
        <v>2</v>
      </c>
      <c r="N264" s="10">
        <f>VLOOKUP(D264,RatesProd!$B$2:$F$302,4,)</f>
        <v>2</v>
      </c>
      <c r="O264" s="4" t="str">
        <f t="shared" si="40"/>
        <v>OK</v>
      </c>
      <c r="P264" s="4" t="s">
        <v>548</v>
      </c>
      <c r="Q264" s="10" t="str">
        <f>VLOOKUP(D264,RatesProd!$B$2:$F$302,5,)</f>
        <v>Id asc,TradeMessageId asc</v>
      </c>
      <c r="R264" s="4" t="str">
        <f t="shared" si="41"/>
        <v>OK</v>
      </c>
      <c r="S264" s="10" t="str">
        <f t="shared" si="42"/>
        <v>TRUE</v>
      </c>
      <c r="T264" s="10" t="str">
        <f t="shared" si="43"/>
        <v>TRUE</v>
      </c>
      <c r="U264" s="10" t="str">
        <f t="shared" si="44"/>
        <v>Yes</v>
      </c>
    </row>
    <row r="265" spans="1:21">
      <c r="A265" s="4" t="s">
        <v>546</v>
      </c>
      <c r="B265" s="10" t="str">
        <f>IF(ISERROR(MATCH(A265, RatesProd!$A$2:$A$297,0)),"",A265)</f>
        <v>srf_main.TradeMessageAllege</v>
      </c>
      <c r="C265" s="4" t="str">
        <f t="shared" si="36"/>
        <v>OK</v>
      </c>
      <c r="D265" s="4" t="s">
        <v>549</v>
      </c>
      <c r="E265" s="10" t="str">
        <f>VLOOKUP(D265,RatesProd!$B$2:$F$302,1,)</f>
        <v>PK_TradeMessageAllege</v>
      </c>
      <c r="F265" s="4" t="str">
        <f t="shared" si="37"/>
        <v>OK</v>
      </c>
      <c r="G265" s="4" t="s">
        <v>8</v>
      </c>
      <c r="H265" s="10" t="str">
        <f>VLOOKUP(D265,RatesProd!$B$2:$F$302,2,)</f>
        <v>unique</v>
      </c>
      <c r="I265" s="4" t="str">
        <f t="shared" si="38"/>
        <v>OK</v>
      </c>
      <c r="J265" s="4" t="s">
        <v>14</v>
      </c>
      <c r="K265" s="10" t="str">
        <f>VLOOKUP(D265,RatesProd!$B$2:$F$302,3,)</f>
        <v xml:space="preserve"> nonclustered </v>
      </c>
      <c r="L265" s="4" t="str">
        <f t="shared" si="39"/>
        <v>OK</v>
      </c>
      <c r="M265" s="4">
        <v>1</v>
      </c>
      <c r="N265" s="10">
        <f>VLOOKUP(D265,RatesProd!$B$2:$F$302,4,)</f>
        <v>1</v>
      </c>
      <c r="O265" s="4" t="str">
        <f t="shared" si="40"/>
        <v>OK</v>
      </c>
      <c r="P265" s="4" t="s">
        <v>17</v>
      </c>
      <c r="Q265" s="10" t="str">
        <f>VLOOKUP(D265,RatesProd!$B$2:$F$302,5,)</f>
        <v>Id asc</v>
      </c>
      <c r="R265" s="4" t="str">
        <f t="shared" si="41"/>
        <v>OK</v>
      </c>
      <c r="S265" s="10" t="str">
        <f t="shared" si="42"/>
        <v>TRUE</v>
      </c>
      <c r="T265" s="10" t="str">
        <f t="shared" si="43"/>
        <v>TRUE</v>
      </c>
      <c r="U265" s="10" t="str">
        <f t="shared" si="44"/>
        <v>Yes</v>
      </c>
    </row>
    <row r="266" spans="1:21">
      <c r="A266" s="4" t="s">
        <v>546</v>
      </c>
      <c r="B266" s="10" t="str">
        <f>IF(ISERROR(MATCH(A266, RatesProd!$A$2:$A$297,0)),"",A266)</f>
        <v>srf_main.TradeMessageAllege</v>
      </c>
      <c r="C266" s="4" t="str">
        <f t="shared" si="36"/>
        <v>OK</v>
      </c>
      <c r="D266" s="4" t="s">
        <v>550</v>
      </c>
      <c r="E266" s="10" t="str">
        <f>VLOOKUP(D266,RatesProd!$B$2:$F$302,1,)</f>
        <v>idx2_TradeMessageAllege</v>
      </c>
      <c r="F266" s="4" t="str">
        <f t="shared" si="37"/>
        <v>OK</v>
      </c>
      <c r="G266" s="4" t="s">
        <v>13</v>
      </c>
      <c r="H266" s="10" t="str">
        <f>VLOOKUP(D266,RatesProd!$B$2:$F$302,2,)</f>
        <v>nonunique</v>
      </c>
      <c r="I266" s="4" t="str">
        <f t="shared" si="38"/>
        <v>OK</v>
      </c>
      <c r="J266" s="4" t="s">
        <v>14</v>
      </c>
      <c r="K266" s="10" t="str">
        <f>VLOOKUP(D266,RatesProd!$B$2:$F$302,3,)</f>
        <v xml:space="preserve"> nonclustered </v>
      </c>
      <c r="L266" s="4" t="str">
        <f t="shared" si="39"/>
        <v>OK</v>
      </c>
      <c r="M266" s="4">
        <v>1</v>
      </c>
      <c r="N266" s="10">
        <f>VLOOKUP(D266,RatesProd!$B$2:$F$302,4,)</f>
        <v>1</v>
      </c>
      <c r="O266" s="4" t="str">
        <f t="shared" si="40"/>
        <v>OK</v>
      </c>
      <c r="P266" s="4" t="s">
        <v>551</v>
      </c>
      <c r="Q266" s="10" t="str">
        <f>VLOOKUP(D266,RatesProd!$B$2:$F$302,5,)</f>
        <v>AllegeTradeId asc</v>
      </c>
      <c r="R266" s="4" t="str">
        <f t="shared" si="41"/>
        <v>OK</v>
      </c>
      <c r="S266" s="10" t="str">
        <f t="shared" si="42"/>
        <v>TRUE</v>
      </c>
      <c r="T266" s="10" t="str">
        <f t="shared" si="43"/>
        <v>TRUE</v>
      </c>
      <c r="U266" s="10" t="str">
        <f t="shared" si="44"/>
        <v>Yes</v>
      </c>
    </row>
    <row r="267" spans="1:21">
      <c r="A267" s="4" t="s">
        <v>552</v>
      </c>
      <c r="B267" s="10" t="str">
        <f>IF(ISERROR(MATCH(A267, RatesProd!$A$2:$A$297,0)),"",A267)</f>
        <v>srf_main.TradeMessagePayload</v>
      </c>
      <c r="C267" s="4" t="str">
        <f t="shared" si="36"/>
        <v>OK</v>
      </c>
      <c r="D267" s="4" t="s">
        <v>553</v>
      </c>
      <c r="E267" s="10" t="str">
        <f>VLOOKUP(D267,RatesProd!$B$2:$F$302,1,)</f>
        <v>PK_TradeMessagePayload</v>
      </c>
      <c r="F267" s="4" t="str">
        <f t="shared" si="37"/>
        <v>OK</v>
      </c>
      <c r="G267" s="4" t="s">
        <v>8</v>
      </c>
      <c r="H267" s="10" t="str">
        <f>VLOOKUP(D267,RatesProd!$B$2:$F$302,2,)</f>
        <v>unique</v>
      </c>
      <c r="I267" s="4" t="str">
        <f t="shared" si="38"/>
        <v>OK</v>
      </c>
      <c r="J267" s="4" t="s">
        <v>14</v>
      </c>
      <c r="K267" s="10" t="str">
        <f>VLOOKUP(D267,RatesProd!$B$2:$F$302,3,)</f>
        <v xml:space="preserve"> nonclustered </v>
      </c>
      <c r="L267" s="4" t="str">
        <f t="shared" si="39"/>
        <v>OK</v>
      </c>
      <c r="M267" s="4">
        <v>1</v>
      </c>
      <c r="N267" s="10">
        <f>VLOOKUP(D267,RatesProd!$B$2:$F$302,4,)</f>
        <v>1</v>
      </c>
      <c r="O267" s="4" t="str">
        <f t="shared" si="40"/>
        <v>OK</v>
      </c>
      <c r="P267" s="4" t="s">
        <v>26</v>
      </c>
      <c r="Q267" s="10" t="str">
        <f>VLOOKUP(D267,RatesProd!$B$2:$F$302,5,)</f>
        <v>PayloadId asc</v>
      </c>
      <c r="R267" s="4" t="str">
        <f t="shared" si="41"/>
        <v>OK</v>
      </c>
      <c r="S267" s="10" t="str">
        <f t="shared" si="42"/>
        <v>TRUE</v>
      </c>
      <c r="T267" s="10" t="str">
        <f t="shared" si="43"/>
        <v>TRUE</v>
      </c>
      <c r="U267" s="10" t="str">
        <f t="shared" si="44"/>
        <v>Yes</v>
      </c>
    </row>
    <row r="268" spans="1:21">
      <c r="A268" s="4" t="s">
        <v>552</v>
      </c>
      <c r="B268" s="10" t="str">
        <f>IF(ISERROR(MATCH(A268, RatesProd!$A$2:$A$297,0)),"",A268)</f>
        <v>srf_main.TradeMessagePayload</v>
      </c>
      <c r="C268" s="4" t="str">
        <f t="shared" si="36"/>
        <v>OK</v>
      </c>
      <c r="D268" s="4" t="s">
        <v>554</v>
      </c>
      <c r="E268" s="10" t="str">
        <f>VLOOKUP(D268,RatesProd!$B$2:$F$302,1,)</f>
        <v>TradeMessagePayloadTradeMessageId</v>
      </c>
      <c r="F268" s="4" t="str">
        <f t="shared" si="37"/>
        <v>OK</v>
      </c>
      <c r="G268" s="4" t="s">
        <v>13</v>
      </c>
      <c r="H268" s="10" t="str">
        <f>VLOOKUP(D268,RatesProd!$B$2:$F$302,2,)</f>
        <v>nonunique</v>
      </c>
      <c r="I268" s="4" t="str">
        <f t="shared" si="38"/>
        <v>OK</v>
      </c>
      <c r="J268" s="4" t="s">
        <v>9</v>
      </c>
      <c r="K268" s="10" t="str">
        <f>VLOOKUP(D268,RatesProd!$B$2:$F$302,3,)</f>
        <v xml:space="preserve"> clustered </v>
      </c>
      <c r="L268" s="4" t="str">
        <f t="shared" si="39"/>
        <v>OK</v>
      </c>
      <c r="M268" s="4">
        <v>1</v>
      </c>
      <c r="N268" s="10">
        <f>VLOOKUP(D268,RatesProd!$B$2:$F$302,4,)</f>
        <v>1</v>
      </c>
      <c r="O268" s="4" t="str">
        <f t="shared" si="40"/>
        <v>OK</v>
      </c>
      <c r="P268" s="4" t="s">
        <v>198</v>
      </c>
      <c r="Q268" s="10" t="str">
        <f>VLOOKUP(D268,RatesProd!$B$2:$F$302,5,)</f>
        <v>TradeMessageId asc</v>
      </c>
      <c r="R268" s="4" t="str">
        <f t="shared" si="41"/>
        <v>OK</v>
      </c>
      <c r="S268" s="10" t="str">
        <f t="shared" si="42"/>
        <v>TRUE</v>
      </c>
      <c r="T268" s="10" t="str">
        <f t="shared" si="43"/>
        <v>TRUE</v>
      </c>
      <c r="U268" s="10" t="str">
        <f t="shared" si="44"/>
        <v>Yes</v>
      </c>
    </row>
    <row r="269" spans="1:21">
      <c r="A269" s="4" t="s">
        <v>555</v>
      </c>
      <c r="B269" s="10" t="str">
        <f>IF(ISERROR(MATCH(A269, RatesProd!$A$2:$A$297,0)),"",A269)</f>
        <v>srf_main.TradeMessagePayload_OFC</v>
      </c>
      <c r="C269" s="4" t="str">
        <f t="shared" si="36"/>
        <v>OK</v>
      </c>
      <c r="D269" s="4" t="s">
        <v>556</v>
      </c>
      <c r="E269" s="10" t="str">
        <f>VLOOKUP(D269,RatesProd!$B$2:$F$302,1,)</f>
        <v>PK__TradeMesOFC__A18B4A8F1590259A</v>
      </c>
      <c r="F269" s="4" t="str">
        <f t="shared" si="37"/>
        <v>OK</v>
      </c>
      <c r="G269" s="4" t="s">
        <v>8</v>
      </c>
      <c r="H269" s="10" t="str">
        <f>VLOOKUP(D269,RatesProd!$B$2:$F$302,2,)</f>
        <v>unique</v>
      </c>
      <c r="I269" s="4" t="str">
        <f t="shared" si="38"/>
        <v>OK</v>
      </c>
      <c r="J269" s="4" t="s">
        <v>9</v>
      </c>
      <c r="K269" s="10" t="str">
        <f>VLOOKUP(D269,RatesProd!$B$2:$F$302,3,)</f>
        <v xml:space="preserve"> clustered </v>
      </c>
      <c r="L269" s="4" t="str">
        <f t="shared" si="39"/>
        <v>OK</v>
      </c>
      <c r="M269" s="4">
        <v>1</v>
      </c>
      <c r="N269" s="10">
        <f>VLOOKUP(D269,RatesProd!$B$2:$F$302,4,)</f>
        <v>1</v>
      </c>
      <c r="O269" s="4" t="str">
        <f t="shared" si="40"/>
        <v>OK</v>
      </c>
      <c r="P269" s="4" t="s">
        <v>26</v>
      </c>
      <c r="Q269" s="10" t="str">
        <f>VLOOKUP(D269,RatesProd!$B$2:$F$302,5,)</f>
        <v>PayloadId asc</v>
      </c>
      <c r="R269" s="4" t="str">
        <f t="shared" si="41"/>
        <v>OK</v>
      </c>
      <c r="S269" s="10" t="str">
        <f t="shared" si="42"/>
        <v>TRUE</v>
      </c>
      <c r="T269" s="10" t="str">
        <f t="shared" si="43"/>
        <v>TRUE</v>
      </c>
      <c r="U269" s="10" t="str">
        <f t="shared" si="44"/>
        <v>Yes</v>
      </c>
    </row>
    <row r="270" spans="1:21">
      <c r="A270" s="4" t="s">
        <v>557</v>
      </c>
      <c r="B270" s="10" t="str">
        <f>IF(ISERROR(MATCH(A270, RatesProd!$A$2:$A$297,0)),"",A270)</f>
        <v>srf_main.TradeMessagePayloadTrident</v>
      </c>
      <c r="C270" s="4" t="str">
        <f t="shared" si="36"/>
        <v>OK</v>
      </c>
      <c r="D270" s="4" t="s">
        <v>558</v>
      </c>
      <c r="E270" s="10" t="str">
        <f>VLOOKUP(D270,RatesProd!$B$2:$F$302,1,)</f>
        <v>PK__TradeMes__A18B4A8F0EA4C797</v>
      </c>
      <c r="F270" s="4" t="str">
        <f t="shared" si="37"/>
        <v>OK</v>
      </c>
      <c r="G270" s="4" t="s">
        <v>8</v>
      </c>
      <c r="H270" s="10" t="str">
        <f>VLOOKUP(D270,RatesProd!$B$2:$F$302,2,)</f>
        <v>unique</v>
      </c>
      <c r="I270" s="4" t="str">
        <f t="shared" si="38"/>
        <v>OK</v>
      </c>
      <c r="J270" s="4" t="s">
        <v>9</v>
      </c>
      <c r="K270" s="10" t="str">
        <f>VLOOKUP(D270,RatesProd!$B$2:$F$302,3,)</f>
        <v xml:space="preserve"> clustered </v>
      </c>
      <c r="L270" s="4" t="str">
        <f t="shared" si="39"/>
        <v>OK</v>
      </c>
      <c r="M270" s="4">
        <v>1</v>
      </c>
      <c r="N270" s="10">
        <f>VLOOKUP(D270,RatesProd!$B$2:$F$302,4,)</f>
        <v>1</v>
      </c>
      <c r="O270" s="4" t="str">
        <f t="shared" si="40"/>
        <v>OK</v>
      </c>
      <c r="P270" s="4" t="s">
        <v>26</v>
      </c>
      <c r="Q270" s="10" t="str">
        <f>VLOOKUP(D270,RatesProd!$B$2:$F$302,5,)</f>
        <v>PayloadId asc</v>
      </c>
      <c r="R270" s="4" t="str">
        <f t="shared" si="41"/>
        <v>OK</v>
      </c>
      <c r="S270" s="10" t="str">
        <f t="shared" si="42"/>
        <v>TRUE</v>
      </c>
      <c r="T270" s="10" t="str">
        <f t="shared" si="43"/>
        <v>TRUE</v>
      </c>
      <c r="U270" s="10" t="str">
        <f t="shared" si="44"/>
        <v>Yes</v>
      </c>
    </row>
    <row r="271" spans="1:21">
      <c r="A271" s="4" t="s">
        <v>557</v>
      </c>
      <c r="B271" s="10" t="str">
        <f>IF(ISERROR(MATCH(A271, RatesProd!$A$2:$A$297,0)),"",A271)</f>
        <v>srf_main.TradeMessagePayloadTrident</v>
      </c>
      <c r="C271" s="4" t="str">
        <f t="shared" si="36"/>
        <v>OK</v>
      </c>
      <c r="D271" s="4" t="s">
        <v>559</v>
      </c>
      <c r="E271" s="10" t="str">
        <f>VLOOKUP(D271,RatesProd!$B$2:$F$302,1,)</f>
        <v>NCI_TradeMessagePayloadTrident</v>
      </c>
      <c r="F271" s="4" t="str">
        <f t="shared" si="37"/>
        <v>OK</v>
      </c>
      <c r="G271" s="4" t="s">
        <v>13</v>
      </c>
      <c r="H271" s="10" t="str">
        <f>VLOOKUP(D271,RatesProd!$B$2:$F$302,2,)</f>
        <v>nonunique</v>
      </c>
      <c r="I271" s="4" t="str">
        <f t="shared" si="38"/>
        <v>OK</v>
      </c>
      <c r="J271" s="4" t="s">
        <v>14</v>
      </c>
      <c r="K271" s="10" t="str">
        <f>VLOOKUP(D271,RatesProd!$B$2:$F$302,3,)</f>
        <v xml:space="preserve"> nonclustered </v>
      </c>
      <c r="L271" s="4" t="str">
        <f t="shared" si="39"/>
        <v>OK</v>
      </c>
      <c r="M271" s="4">
        <v>1</v>
      </c>
      <c r="N271" s="10">
        <f>VLOOKUP(D271,RatesProd!$B$2:$F$302,4,)</f>
        <v>1</v>
      </c>
      <c r="O271" s="4" t="str">
        <f t="shared" si="40"/>
        <v>OK</v>
      </c>
      <c r="P271" s="4" t="s">
        <v>198</v>
      </c>
      <c r="Q271" s="10" t="str">
        <f>VLOOKUP(D271,RatesProd!$B$2:$F$302,5,)</f>
        <v>TradeMessageId asc</v>
      </c>
      <c r="R271" s="4" t="str">
        <f t="shared" si="41"/>
        <v>OK</v>
      </c>
      <c r="S271" s="10" t="str">
        <f t="shared" si="42"/>
        <v>TRUE</v>
      </c>
      <c r="T271" s="10" t="str">
        <f t="shared" si="43"/>
        <v>TRUE</v>
      </c>
      <c r="U271" s="10" t="str">
        <f t="shared" si="44"/>
        <v>Yes</v>
      </c>
    </row>
    <row r="272" spans="1:21">
      <c r="A272" s="4" t="s">
        <v>560</v>
      </c>
      <c r="B272" s="10" t="str">
        <f>IF(ISERROR(MATCH(A272, RatesProd!$A$2:$A$297,0)),"",A272)</f>
        <v>srf_main.TradeMessageRptJurisdiction</v>
      </c>
      <c r="C272" s="4" t="str">
        <f t="shared" si="36"/>
        <v>OK</v>
      </c>
      <c r="D272" s="4" t="s">
        <v>561</v>
      </c>
      <c r="E272" s="10" t="str">
        <f>VLOOKUP(D272,RatesProd!$B$2:$F$302,1,)</f>
        <v>Idx_TMJ_ValidationStatus2</v>
      </c>
      <c r="F272" s="4" t="str">
        <f t="shared" si="37"/>
        <v>OK</v>
      </c>
      <c r="G272" s="4" t="s">
        <v>13</v>
      </c>
      <c r="H272" s="10" t="str">
        <f>VLOOKUP(D272,RatesProd!$B$2:$F$302,2,)</f>
        <v>nonunique</v>
      </c>
      <c r="I272" s="4" t="str">
        <f t="shared" si="38"/>
        <v>OK</v>
      </c>
      <c r="J272" s="4" t="s">
        <v>14</v>
      </c>
      <c r="K272" s="10" t="str">
        <f>VLOOKUP(D272,RatesProd!$B$2:$F$302,3,)</f>
        <v xml:space="preserve"> nonclustered </v>
      </c>
      <c r="L272" s="4" t="str">
        <f t="shared" si="39"/>
        <v>OK</v>
      </c>
      <c r="M272" s="4">
        <v>1</v>
      </c>
      <c r="N272" s="10">
        <f>VLOOKUP(D272,RatesProd!$B$2:$F$302,4,)</f>
        <v>1</v>
      </c>
      <c r="O272" s="4" t="str">
        <f t="shared" si="40"/>
        <v>OK</v>
      </c>
      <c r="P272" s="4" t="s">
        <v>562</v>
      </c>
      <c r="Q272" s="10" t="str">
        <f>VLOOKUP(D272,RatesProd!$B$2:$F$302,5,)</f>
        <v>ValidationStatus asc</v>
      </c>
      <c r="R272" s="4" t="str">
        <f t="shared" si="41"/>
        <v>OK</v>
      </c>
      <c r="S272" s="10" t="str">
        <f t="shared" si="42"/>
        <v>TRUE</v>
      </c>
      <c r="T272" s="10" t="str">
        <f t="shared" si="43"/>
        <v>TRUE</v>
      </c>
      <c r="U272" s="10" t="str">
        <f t="shared" si="44"/>
        <v>Yes</v>
      </c>
    </row>
    <row r="273" spans="1:21">
      <c r="A273" s="4" t="s">
        <v>560</v>
      </c>
      <c r="B273" s="10" t="str">
        <f>IF(ISERROR(MATCH(A273, RatesProd!$A$2:$A$297,0)),"",A273)</f>
        <v>srf_main.TradeMessageRptJurisdiction</v>
      </c>
      <c r="C273" s="4" t="str">
        <f t="shared" si="36"/>
        <v>OK</v>
      </c>
      <c r="D273" s="4" t="s">
        <v>563</v>
      </c>
      <c r="E273" s="10" t="str">
        <f>VLOOKUP(D273,RatesProd!$B$2:$F$302,1,)</f>
        <v>idx1_TradeMessageRptJurisdiction</v>
      </c>
      <c r="F273" s="4" t="str">
        <f t="shared" si="37"/>
        <v>OK</v>
      </c>
      <c r="G273" s="4" t="s">
        <v>13</v>
      </c>
      <c r="H273" s="10" t="str">
        <f>VLOOKUP(D273,RatesProd!$B$2:$F$302,2,)</f>
        <v>nonunique</v>
      </c>
      <c r="I273" s="4" t="str">
        <f t="shared" si="38"/>
        <v>OK</v>
      </c>
      <c r="J273" s="4" t="s">
        <v>14</v>
      </c>
      <c r="K273" s="10" t="str">
        <f>VLOOKUP(D273,RatesProd!$B$2:$F$302,3,)</f>
        <v xml:space="preserve"> nonclustered </v>
      </c>
      <c r="L273" s="4" t="str">
        <f t="shared" si="39"/>
        <v>OK</v>
      </c>
      <c r="M273" s="4">
        <v>1</v>
      </c>
      <c r="N273" s="10">
        <f>VLOOKUP(D273,RatesProd!$B$2:$F$302,4,)</f>
        <v>1</v>
      </c>
      <c r="O273" s="4" t="str">
        <f t="shared" si="40"/>
        <v>OK</v>
      </c>
      <c r="P273" s="4" t="s">
        <v>564</v>
      </c>
      <c r="Q273" s="10" t="str">
        <f>VLOOKUP(D273,RatesProd!$B$2:$F$302,5,)</f>
        <v>SRFMsgStatus asc</v>
      </c>
      <c r="R273" s="4" t="str">
        <f t="shared" si="41"/>
        <v>OK</v>
      </c>
      <c r="S273" s="10" t="str">
        <f t="shared" si="42"/>
        <v>TRUE</v>
      </c>
      <c r="T273" s="10" t="str">
        <f t="shared" si="43"/>
        <v>TRUE</v>
      </c>
      <c r="U273" s="10" t="str">
        <f t="shared" si="44"/>
        <v>Yes</v>
      </c>
    </row>
    <row r="274" spans="1:21">
      <c r="A274" s="4" t="s">
        <v>560</v>
      </c>
      <c r="B274" s="10" t="str">
        <f>IF(ISERROR(MATCH(A274, RatesProd!$A$2:$A$297,0)),"",A274)</f>
        <v>srf_main.TradeMessageRptJurisdiction</v>
      </c>
      <c r="C274" s="4" t="str">
        <f t="shared" si="36"/>
        <v>OK</v>
      </c>
      <c r="D274" s="4" t="s">
        <v>565</v>
      </c>
      <c r="E274" s="10" t="str">
        <f>VLOOKUP(D274,RatesProd!$B$2:$F$302,1,)</f>
        <v>idx2_TradeMessageRptJurisdiction</v>
      </c>
      <c r="F274" s="4" t="str">
        <f t="shared" si="37"/>
        <v>OK</v>
      </c>
      <c r="G274" s="4" t="s">
        <v>13</v>
      </c>
      <c r="H274" s="10" t="str">
        <f>VLOOKUP(D274,RatesProd!$B$2:$F$302,2,)</f>
        <v>nonunique</v>
      </c>
      <c r="I274" s="4" t="str">
        <f t="shared" si="38"/>
        <v>OK</v>
      </c>
      <c r="J274" s="4" t="s">
        <v>14</v>
      </c>
      <c r="K274" s="10" t="str">
        <f>VLOOKUP(D274,RatesProd!$B$2:$F$302,3,)</f>
        <v xml:space="preserve"> nonclustered </v>
      </c>
      <c r="L274" s="4" t="str">
        <f t="shared" si="39"/>
        <v>OK</v>
      </c>
      <c r="M274" s="4">
        <v>1</v>
      </c>
      <c r="N274" s="10">
        <f>VLOOKUP(D274,RatesProd!$B$2:$F$302,4,)</f>
        <v>1</v>
      </c>
      <c r="O274" s="4" t="str">
        <f t="shared" si="40"/>
        <v>OK</v>
      </c>
      <c r="P274" s="4" t="s">
        <v>566</v>
      </c>
      <c r="Q274" s="10" t="str">
        <f>VLOOKUP(D274,RatesProd!$B$2:$F$302,5,)</f>
        <v>SRFMsgState asc</v>
      </c>
      <c r="R274" s="4" t="str">
        <f t="shared" si="41"/>
        <v>OK</v>
      </c>
      <c r="S274" s="10" t="str">
        <f t="shared" si="42"/>
        <v>TRUE</v>
      </c>
      <c r="T274" s="10" t="str">
        <f t="shared" si="43"/>
        <v>TRUE</v>
      </c>
      <c r="U274" s="10" t="str">
        <f t="shared" si="44"/>
        <v>Yes</v>
      </c>
    </row>
    <row r="275" spans="1:21">
      <c r="A275" s="4" t="s">
        <v>560</v>
      </c>
      <c r="B275" s="10" t="str">
        <f>IF(ISERROR(MATCH(A275, RatesProd!$A$2:$A$297,0)),"",A275)</f>
        <v>srf_main.TradeMessageRptJurisdiction</v>
      </c>
      <c r="C275" s="4" t="str">
        <f t="shared" si="36"/>
        <v>OK</v>
      </c>
      <c r="D275" s="4" t="s">
        <v>567</v>
      </c>
      <c r="E275" s="10" t="str">
        <f>VLOOKUP(D275,RatesProd!$B$2:$F$302,1,)</f>
        <v>Idx_TMJ_Jurisdiction</v>
      </c>
      <c r="F275" s="4" t="str">
        <f t="shared" si="37"/>
        <v>OK</v>
      </c>
      <c r="G275" s="4" t="s">
        <v>8</v>
      </c>
      <c r="H275" s="10" t="str">
        <f>VLOOKUP(D275,RatesProd!$B$2:$F$302,2,)</f>
        <v>unique</v>
      </c>
      <c r="I275" s="4" t="str">
        <f t="shared" si="38"/>
        <v>OK</v>
      </c>
      <c r="J275" s="4" t="s">
        <v>14</v>
      </c>
      <c r="K275" s="10" t="str">
        <f>VLOOKUP(D275,RatesProd!$B$2:$F$302,3,)</f>
        <v xml:space="preserve"> nonclustered </v>
      </c>
      <c r="L275" s="4" t="str">
        <f t="shared" si="39"/>
        <v>OK</v>
      </c>
      <c r="M275" s="4">
        <v>2</v>
      </c>
      <c r="N275" s="10">
        <f>VLOOKUP(D275,RatesProd!$B$2:$F$302,4,)</f>
        <v>2</v>
      </c>
      <c r="O275" s="4" t="str">
        <f t="shared" si="40"/>
        <v>OK</v>
      </c>
      <c r="P275" s="4" t="s">
        <v>568</v>
      </c>
      <c r="Q275" s="10" t="str">
        <f>VLOOKUP(D275,RatesProd!$B$2:$F$302,5,)</f>
        <v>Jurisdiction asc,TradeMessageId asc</v>
      </c>
      <c r="R275" s="4" t="str">
        <f t="shared" si="41"/>
        <v>OK</v>
      </c>
      <c r="S275" s="10" t="str">
        <f t="shared" si="42"/>
        <v>TRUE</v>
      </c>
      <c r="T275" s="10" t="str">
        <f t="shared" si="43"/>
        <v>TRUE</v>
      </c>
      <c r="U275" s="10" t="str">
        <f t="shared" si="44"/>
        <v>Yes</v>
      </c>
    </row>
    <row r="276" spans="1:21">
      <c r="A276" s="4" t="s">
        <v>560</v>
      </c>
      <c r="B276" s="10" t="str">
        <f>IF(ISERROR(MATCH(A276, RatesProd!$A$2:$A$297,0)),"",A276)</f>
        <v>srf_main.TradeMessageRptJurisdiction</v>
      </c>
      <c r="C276" s="4" t="str">
        <f t="shared" si="36"/>
        <v>OK</v>
      </c>
      <c r="D276" s="4" t="s">
        <v>569</v>
      </c>
      <c r="E276" s="10" t="str">
        <f>VLOOKUP(D276,RatesProd!$B$2:$F$302,1,)</f>
        <v>Idx_TMJ_ValidationStatus</v>
      </c>
      <c r="F276" s="4" t="str">
        <f t="shared" si="37"/>
        <v>OK</v>
      </c>
      <c r="G276" s="4" t="s">
        <v>13</v>
      </c>
      <c r="H276" s="10" t="str">
        <f>VLOOKUP(D276,RatesProd!$B$2:$F$302,2,)</f>
        <v>nonunique</v>
      </c>
      <c r="I276" s="4" t="str">
        <f t="shared" si="38"/>
        <v>OK</v>
      </c>
      <c r="J276" s="4" t="s">
        <v>14</v>
      </c>
      <c r="K276" s="10" t="str">
        <f>VLOOKUP(D276,RatesProd!$B$2:$F$302,3,)</f>
        <v xml:space="preserve"> nonclustered </v>
      </c>
      <c r="L276" s="4" t="str">
        <f t="shared" si="39"/>
        <v>OK</v>
      </c>
      <c r="M276" s="4">
        <v>3</v>
      </c>
      <c r="N276" s="10">
        <f>VLOOKUP(D276,RatesProd!$B$2:$F$302,4,)</f>
        <v>3</v>
      </c>
      <c r="O276" s="4" t="str">
        <f t="shared" si="40"/>
        <v>OK</v>
      </c>
      <c r="P276" s="4" t="s">
        <v>570</v>
      </c>
      <c r="Q276" s="10" t="str">
        <f>VLOOKUP(D276,RatesProd!$B$2:$F$302,5,)</f>
        <v>TradeMessageId asc,Jurisdiction asc,ValidationStatus asc</v>
      </c>
      <c r="R276" s="4" t="str">
        <f t="shared" si="41"/>
        <v>OK</v>
      </c>
      <c r="S276" s="10" t="str">
        <f t="shared" si="42"/>
        <v>TRUE</v>
      </c>
      <c r="T276" s="10" t="str">
        <f t="shared" si="43"/>
        <v>TRUE</v>
      </c>
      <c r="U276" s="10" t="str">
        <f t="shared" si="44"/>
        <v>Yes</v>
      </c>
    </row>
    <row r="277" spans="1:21">
      <c r="A277" s="4" t="s">
        <v>560</v>
      </c>
      <c r="B277" s="10" t="str">
        <f>IF(ISERROR(MATCH(A277, RatesProd!$A$2:$A$297,0)),"",A277)</f>
        <v>srf_main.TradeMessageRptJurisdiction</v>
      </c>
      <c r="C277" s="4" t="str">
        <f t="shared" si="36"/>
        <v>OK</v>
      </c>
      <c r="D277" s="4" t="s">
        <v>571</v>
      </c>
      <c r="E277" s="10" t="str">
        <f>VLOOKUP(D277,RatesProd!$B$2:$F$302,1,)</f>
        <v>IDX_TMJ_TradeMessageId</v>
      </c>
      <c r="F277" s="4" t="str">
        <f t="shared" si="37"/>
        <v>OK</v>
      </c>
      <c r="G277" s="4" t="s">
        <v>13</v>
      </c>
      <c r="H277" s="10" t="str">
        <f>VLOOKUP(D277,RatesProd!$B$2:$F$302,2,)</f>
        <v>nonunique</v>
      </c>
      <c r="I277" s="4" t="str">
        <f t="shared" si="38"/>
        <v>OK</v>
      </c>
      <c r="J277" s="4" t="s">
        <v>14</v>
      </c>
      <c r="K277" s="10" t="str">
        <f>VLOOKUP(D277,RatesProd!$B$2:$F$302,3,)</f>
        <v xml:space="preserve"> nonclustered </v>
      </c>
      <c r="L277" s="4" t="str">
        <f t="shared" si="39"/>
        <v>OK</v>
      </c>
      <c r="M277" s="4">
        <v>2</v>
      </c>
      <c r="N277" s="10">
        <f>VLOOKUP(D277,RatesProd!$B$2:$F$302,4,)</f>
        <v>2</v>
      </c>
      <c r="O277" s="4" t="str">
        <f t="shared" si="40"/>
        <v>OK</v>
      </c>
      <c r="P277" s="4" t="s">
        <v>470</v>
      </c>
      <c r="Q277" s="10" t="str">
        <f>VLOOKUP(D277,RatesProd!$B$2:$F$302,5,)</f>
        <v>TradeMessageId asc,Jurisdiction asc</v>
      </c>
      <c r="R277" s="4" t="str">
        <f t="shared" si="41"/>
        <v>OK</v>
      </c>
      <c r="S277" s="10" t="str">
        <f t="shared" si="42"/>
        <v>TRUE</v>
      </c>
      <c r="T277" s="10" t="str">
        <f t="shared" si="43"/>
        <v>TRUE</v>
      </c>
      <c r="U277" s="10" t="str">
        <f t="shared" si="44"/>
        <v>Yes</v>
      </c>
    </row>
    <row r="278" spans="1:21">
      <c r="A278" s="4" t="s">
        <v>560</v>
      </c>
      <c r="B278" s="10" t="str">
        <f>IF(ISERROR(MATCH(A278, RatesProd!$A$2:$A$297,0)),"",A278)</f>
        <v>srf_main.TradeMessageRptJurisdiction</v>
      </c>
      <c r="C278" s="4" t="str">
        <f t="shared" si="36"/>
        <v>OK</v>
      </c>
      <c r="D278" s="4" t="s">
        <v>572</v>
      </c>
      <c r="E278" s="10" t="str">
        <f>VLOOKUP(D278,RatesProd!$B$2:$F$302,1,)</f>
        <v>PK_TradeMessageRptJurisdiction</v>
      </c>
      <c r="F278" s="4" t="str">
        <f t="shared" si="37"/>
        <v>OK</v>
      </c>
      <c r="G278" s="4" t="s">
        <v>8</v>
      </c>
      <c r="H278" s="10" t="str">
        <f>VLOOKUP(D278,RatesProd!$B$2:$F$302,2,)</f>
        <v>unique</v>
      </c>
      <c r="I278" s="4" t="str">
        <f t="shared" si="38"/>
        <v>OK</v>
      </c>
      <c r="J278" s="4" t="s">
        <v>9</v>
      </c>
      <c r="K278" s="10" t="str">
        <f>VLOOKUP(D278,RatesProd!$B$2:$F$302,3,)</f>
        <v xml:space="preserve"> clustered </v>
      </c>
      <c r="L278" s="4" t="str">
        <f t="shared" si="39"/>
        <v>OK</v>
      </c>
      <c r="M278" s="4">
        <v>1</v>
      </c>
      <c r="N278" s="10">
        <f>VLOOKUP(D278,RatesProd!$B$2:$F$302,4,)</f>
        <v>1</v>
      </c>
      <c r="O278" s="4" t="str">
        <f t="shared" si="40"/>
        <v>OK</v>
      </c>
      <c r="P278" s="4" t="s">
        <v>573</v>
      </c>
      <c r="Q278" s="10" t="str">
        <f>VLOOKUP(D278,RatesProd!$B$2:$F$302,5,)</f>
        <v>TmjId asc</v>
      </c>
      <c r="R278" s="4" t="str">
        <f t="shared" si="41"/>
        <v>OK</v>
      </c>
      <c r="S278" s="10" t="str">
        <f t="shared" si="42"/>
        <v>TRUE</v>
      </c>
      <c r="T278" s="10" t="str">
        <f t="shared" si="43"/>
        <v>TRUE</v>
      </c>
      <c r="U278" s="10" t="str">
        <f t="shared" si="44"/>
        <v>Yes</v>
      </c>
    </row>
    <row r="279" spans="1:21">
      <c r="A279" s="4" t="s">
        <v>574</v>
      </c>
      <c r="B279" s="10" t="str">
        <f>IF(ISERROR(MATCH(A279, RatesProd!$A$2:$A$297,0)),"",A279)</f>
        <v>srf_main.TradeMessageRptJurisdictionActivity</v>
      </c>
      <c r="C279" s="4" t="str">
        <f t="shared" si="36"/>
        <v>OK</v>
      </c>
      <c r="D279" s="4" t="s">
        <v>575</v>
      </c>
      <c r="E279" s="10" t="str">
        <f>VLOOKUP(D279,RatesProd!$B$2:$F$302,1,)</f>
        <v>PK_TradeMessageRptJurisdictionActivity</v>
      </c>
      <c r="F279" s="4" t="str">
        <f t="shared" si="37"/>
        <v>OK</v>
      </c>
      <c r="G279" s="4" t="s">
        <v>8</v>
      </c>
      <c r="H279" s="10" t="str">
        <f>VLOOKUP(D279,RatesProd!$B$2:$F$302,2,)</f>
        <v>unique</v>
      </c>
      <c r="I279" s="4" t="str">
        <f t="shared" si="38"/>
        <v>OK</v>
      </c>
      <c r="J279" s="4" t="s">
        <v>9</v>
      </c>
      <c r="K279" s="10" t="str">
        <f>VLOOKUP(D279,RatesProd!$B$2:$F$302,3,)</f>
        <v xml:space="preserve"> clustered </v>
      </c>
      <c r="L279" s="4" t="str">
        <f t="shared" si="39"/>
        <v>OK</v>
      </c>
      <c r="M279" s="4">
        <v>1</v>
      </c>
      <c r="N279" s="10">
        <f>VLOOKUP(D279,RatesProd!$B$2:$F$302,4,)</f>
        <v>1</v>
      </c>
      <c r="O279" s="4" t="str">
        <f t="shared" si="40"/>
        <v>OK</v>
      </c>
      <c r="P279" s="4" t="s">
        <v>576</v>
      </c>
      <c r="Q279" s="10" t="str">
        <f>VLOOKUP(D279,RatesProd!$B$2:$F$302,5,)</f>
        <v>AuditId asc</v>
      </c>
      <c r="R279" s="4" t="str">
        <f t="shared" si="41"/>
        <v>OK</v>
      </c>
      <c r="S279" s="10" t="str">
        <f t="shared" si="42"/>
        <v>TRUE</v>
      </c>
      <c r="T279" s="10" t="str">
        <f t="shared" si="43"/>
        <v>TRUE</v>
      </c>
      <c r="U279" s="10" t="str">
        <f t="shared" si="44"/>
        <v>Yes</v>
      </c>
    </row>
    <row r="280" spans="1:21">
      <c r="A280" s="4" t="s">
        <v>574</v>
      </c>
      <c r="B280" s="10" t="str">
        <f>IF(ISERROR(MATCH(A280, RatesProd!$A$2:$A$297,0)),"",A280)</f>
        <v>srf_main.TradeMessageRptJurisdictionActivity</v>
      </c>
      <c r="C280" s="4" t="str">
        <f t="shared" si="36"/>
        <v>OK</v>
      </c>
      <c r="D280" s="4" t="s">
        <v>577</v>
      </c>
      <c r="E280" s="10" t="str">
        <f>VLOOKUP(D280,RatesProd!$B$2:$F$302,1,)</f>
        <v>idx1_TradeMessageRptJurisdictionActivity</v>
      </c>
      <c r="F280" s="4" t="str">
        <f t="shared" si="37"/>
        <v>OK</v>
      </c>
      <c r="G280" s="4" t="s">
        <v>13</v>
      </c>
      <c r="H280" s="10" t="str">
        <f>VLOOKUP(D280,RatesProd!$B$2:$F$302,2,)</f>
        <v>nonunique</v>
      </c>
      <c r="I280" s="4" t="str">
        <f t="shared" si="38"/>
        <v>OK</v>
      </c>
      <c r="J280" s="4" t="s">
        <v>14</v>
      </c>
      <c r="K280" s="10" t="str">
        <f>VLOOKUP(D280,RatesProd!$B$2:$F$302,3,)</f>
        <v xml:space="preserve"> nonclustered </v>
      </c>
      <c r="L280" s="4" t="str">
        <f t="shared" si="39"/>
        <v>OK</v>
      </c>
      <c r="M280" s="4">
        <v>1</v>
      </c>
      <c r="N280" s="10">
        <f>VLOOKUP(D280,RatesProd!$B$2:$F$302,4,)</f>
        <v>1</v>
      </c>
      <c r="O280" s="4" t="str">
        <f t="shared" si="40"/>
        <v>OK</v>
      </c>
      <c r="P280" s="4" t="s">
        <v>573</v>
      </c>
      <c r="Q280" s="10" t="str">
        <f>VLOOKUP(D280,RatesProd!$B$2:$F$302,5,)</f>
        <v>TmjId asc</v>
      </c>
      <c r="R280" s="4" t="str">
        <f t="shared" si="41"/>
        <v>OK</v>
      </c>
      <c r="S280" s="10" t="str">
        <f t="shared" si="42"/>
        <v>TRUE</v>
      </c>
      <c r="T280" s="10" t="str">
        <f t="shared" si="43"/>
        <v>TRUE</v>
      </c>
      <c r="U280" s="10" t="str">
        <f t="shared" si="44"/>
        <v>Yes</v>
      </c>
    </row>
    <row r="281" spans="1:21">
      <c r="A281" s="4" t="s">
        <v>578</v>
      </c>
      <c r="B281" s="10" t="str">
        <f>IF(ISERROR(MATCH(A281, RatesProd!$A$2:$A$297,0)),"",A281)</f>
        <v>srf_main.TradeMessageRptJurisdictionPayload</v>
      </c>
      <c r="C281" s="4" t="str">
        <f t="shared" si="36"/>
        <v>OK</v>
      </c>
      <c r="D281" s="4" t="s">
        <v>579</v>
      </c>
      <c r="E281" s="10" t="str">
        <f>VLOOKUP(D281,RatesProd!$B$2:$F$302,1,)</f>
        <v>PK_TradeMessageRptJurisdictionPayload</v>
      </c>
      <c r="F281" s="4" t="str">
        <f t="shared" si="37"/>
        <v>OK</v>
      </c>
      <c r="G281" s="4" t="s">
        <v>8</v>
      </c>
      <c r="H281" s="10" t="str">
        <f>VLOOKUP(D281,RatesProd!$B$2:$F$302,2,)</f>
        <v>unique</v>
      </c>
      <c r="I281" s="4" t="str">
        <f t="shared" si="38"/>
        <v>OK</v>
      </c>
      <c r="J281" s="4" t="s">
        <v>9</v>
      </c>
      <c r="K281" s="10" t="str">
        <f>VLOOKUP(D281,RatesProd!$B$2:$F$302,3,)</f>
        <v xml:space="preserve"> clustered </v>
      </c>
      <c r="L281" s="4" t="str">
        <f t="shared" si="39"/>
        <v>OK</v>
      </c>
      <c r="M281" s="4">
        <v>1</v>
      </c>
      <c r="N281" s="10">
        <f>VLOOKUP(D281,RatesProd!$B$2:$F$302,4,)</f>
        <v>1</v>
      </c>
      <c r="O281" s="4" t="str">
        <f t="shared" si="40"/>
        <v>OK</v>
      </c>
      <c r="P281" s="4" t="s">
        <v>26</v>
      </c>
      <c r="Q281" s="10" t="str">
        <f>VLOOKUP(D281,RatesProd!$B$2:$F$302,5,)</f>
        <v>PayloadId asc</v>
      </c>
      <c r="R281" s="4" t="str">
        <f t="shared" si="41"/>
        <v>OK</v>
      </c>
      <c r="S281" s="10" t="str">
        <f t="shared" si="42"/>
        <v>TRUE</v>
      </c>
      <c r="T281" s="10" t="str">
        <f t="shared" si="43"/>
        <v>TRUE</v>
      </c>
      <c r="U281" s="10" t="str">
        <f t="shared" si="44"/>
        <v>Yes</v>
      </c>
    </row>
    <row r="282" spans="1:21">
      <c r="A282" s="4" t="s">
        <v>578</v>
      </c>
      <c r="B282" s="10" t="str">
        <f>IF(ISERROR(MATCH(A282, RatesProd!$A$2:$A$297,0)),"",A282)</f>
        <v>srf_main.TradeMessageRptJurisdictionPayload</v>
      </c>
      <c r="C282" s="4" t="str">
        <f t="shared" si="36"/>
        <v>OK</v>
      </c>
      <c r="D282" s="4" t="s">
        <v>580</v>
      </c>
      <c r="E282" s="10" t="str">
        <f>VLOOKUP(D282,RatesProd!$B$2:$F$302,1,)</f>
        <v>idx1_TradeMessageRptJurisdictionPayload</v>
      </c>
      <c r="F282" s="4" t="str">
        <f t="shared" si="37"/>
        <v>OK</v>
      </c>
      <c r="G282" s="4" t="s">
        <v>13</v>
      </c>
      <c r="H282" s="10" t="str">
        <f>VLOOKUP(D282,RatesProd!$B$2:$F$302,2,)</f>
        <v>nonunique</v>
      </c>
      <c r="I282" s="4" t="str">
        <f t="shared" si="38"/>
        <v>OK</v>
      </c>
      <c r="J282" s="4" t="s">
        <v>14</v>
      </c>
      <c r="K282" s="10" t="str">
        <f>VLOOKUP(D282,RatesProd!$B$2:$F$302,3,)</f>
        <v xml:space="preserve"> nonclustered </v>
      </c>
      <c r="L282" s="4" t="str">
        <f t="shared" si="39"/>
        <v>OK</v>
      </c>
      <c r="M282" s="4">
        <v>1</v>
      </c>
      <c r="N282" s="10">
        <f>VLOOKUP(D282,RatesProd!$B$2:$F$302,4,)</f>
        <v>1</v>
      </c>
      <c r="O282" s="4" t="str">
        <f t="shared" si="40"/>
        <v>OK</v>
      </c>
      <c r="P282" s="4" t="s">
        <v>573</v>
      </c>
      <c r="Q282" s="10" t="str">
        <f>VLOOKUP(D282,RatesProd!$B$2:$F$302,5,)</f>
        <v>TmjId asc</v>
      </c>
      <c r="R282" s="4" t="str">
        <f t="shared" si="41"/>
        <v>OK</v>
      </c>
      <c r="S282" s="10" t="str">
        <f t="shared" si="42"/>
        <v>TRUE</v>
      </c>
      <c r="T282" s="10" t="str">
        <f t="shared" si="43"/>
        <v>TRUE</v>
      </c>
      <c r="U282" s="10" t="str">
        <f t="shared" si="44"/>
        <v>Yes</v>
      </c>
    </row>
    <row r="283" spans="1:21">
      <c r="A283" s="4" t="s">
        <v>581</v>
      </c>
      <c r="B283" s="10" t="str">
        <f>IF(ISERROR(MATCH(A283, RatesProd!$A$2:$A$297,0)),"",A283)</f>
        <v>srf_main.TradeMessageTrident</v>
      </c>
      <c r="C283" s="4" t="str">
        <f t="shared" si="36"/>
        <v>OK</v>
      </c>
      <c r="D283" s="4" t="s">
        <v>582</v>
      </c>
      <c r="E283" s="10" t="str">
        <f>VLOOKUP(D283,RatesProd!$B$2:$F$302,1,)</f>
        <v>idx1_TradeMessageTrident</v>
      </c>
      <c r="F283" s="4" t="str">
        <f t="shared" si="37"/>
        <v>OK</v>
      </c>
      <c r="G283" s="4" t="s">
        <v>13</v>
      </c>
      <c r="H283" s="10" t="str">
        <f>VLOOKUP(D283,RatesProd!$B$2:$F$302,2,)</f>
        <v>nonunique</v>
      </c>
      <c r="I283" s="4" t="str">
        <f t="shared" si="38"/>
        <v>OK</v>
      </c>
      <c r="J283" s="4" t="s">
        <v>14</v>
      </c>
      <c r="K283" s="10" t="str">
        <f>VLOOKUP(D283,RatesProd!$B$2:$F$302,3,)</f>
        <v xml:space="preserve"> nonclustered </v>
      </c>
      <c r="L283" s="4" t="str">
        <f t="shared" si="39"/>
        <v>OK</v>
      </c>
      <c r="M283" s="4">
        <v>2</v>
      </c>
      <c r="N283" s="10">
        <f>VLOOKUP(D283,RatesProd!$B$2:$F$302,4,)</f>
        <v>2</v>
      </c>
      <c r="O283" s="4" t="str">
        <f t="shared" si="40"/>
        <v>OK</v>
      </c>
      <c r="P283" s="4" t="s">
        <v>583</v>
      </c>
      <c r="Q283" s="10" t="str">
        <f>VLOOKUP(D283,RatesProd!$B$2:$F$302,5,)</f>
        <v>PublisherTradeId asc,PublisherTradeVersion asc</v>
      </c>
      <c r="R283" s="4" t="str">
        <f t="shared" si="41"/>
        <v>OK</v>
      </c>
      <c r="S283" s="10" t="str">
        <f t="shared" si="42"/>
        <v>TRUE</v>
      </c>
      <c r="T283" s="10" t="str">
        <f t="shared" si="43"/>
        <v>TRUE</v>
      </c>
      <c r="U283" s="10" t="str">
        <f t="shared" si="44"/>
        <v>Yes</v>
      </c>
    </row>
    <row r="284" spans="1:21">
      <c r="A284" s="4" t="s">
        <v>581</v>
      </c>
      <c r="B284" s="10" t="str">
        <f>IF(ISERROR(MATCH(A284, RatesProd!$A$2:$A$297,0)),"",A284)</f>
        <v>srf_main.TradeMessageTrident</v>
      </c>
      <c r="C284" s="4" t="str">
        <f t="shared" si="36"/>
        <v>OK</v>
      </c>
      <c r="D284" s="4" t="s">
        <v>584</v>
      </c>
      <c r="E284" s="10" t="str">
        <f>VLOOKUP(D284,RatesProd!$B$2:$F$302,1,)</f>
        <v>PK__TradeMes__29C00F76014ACC79</v>
      </c>
      <c r="F284" s="4" t="str">
        <f t="shared" si="37"/>
        <v>OK</v>
      </c>
      <c r="G284" s="4" t="s">
        <v>8</v>
      </c>
      <c r="H284" s="10" t="str">
        <f>VLOOKUP(D284,RatesProd!$B$2:$F$302,2,)</f>
        <v>unique</v>
      </c>
      <c r="I284" s="4" t="str">
        <f t="shared" si="38"/>
        <v>OK</v>
      </c>
      <c r="J284" s="4" t="s">
        <v>9</v>
      </c>
      <c r="K284" s="10" t="str">
        <f>VLOOKUP(D284,RatesProd!$B$2:$F$302,3,)</f>
        <v xml:space="preserve"> clustered </v>
      </c>
      <c r="L284" s="4" t="str">
        <f t="shared" si="39"/>
        <v>OK</v>
      </c>
      <c r="M284" s="4">
        <v>1</v>
      </c>
      <c r="N284" s="10">
        <f>VLOOKUP(D284,RatesProd!$B$2:$F$302,4,)</f>
        <v>1</v>
      </c>
      <c r="O284" s="4" t="str">
        <f t="shared" si="40"/>
        <v>OK</v>
      </c>
      <c r="P284" s="4" t="s">
        <v>198</v>
      </c>
      <c r="Q284" s="10" t="str">
        <f>VLOOKUP(D284,RatesProd!$B$2:$F$302,5,)</f>
        <v>TradeMessageId asc</v>
      </c>
      <c r="R284" s="4" t="str">
        <f t="shared" si="41"/>
        <v>OK</v>
      </c>
      <c r="S284" s="10" t="str">
        <f t="shared" si="42"/>
        <v>TRUE</v>
      </c>
      <c r="T284" s="10" t="str">
        <f t="shared" si="43"/>
        <v>TRUE</v>
      </c>
      <c r="U284" s="10" t="str">
        <f t="shared" si="44"/>
        <v>Yes</v>
      </c>
    </row>
    <row r="285" spans="1:21">
      <c r="A285" s="4" t="s">
        <v>585</v>
      </c>
      <c r="B285" s="10" t="str">
        <f>IF(ISERROR(MATCH(A285, RatesProd!$A$2:$A$297,0)),"",A285)</f>
        <v>srf_main.TradeRptJurisdiction</v>
      </c>
      <c r="C285" s="4" t="str">
        <f t="shared" si="36"/>
        <v>OK</v>
      </c>
      <c r="D285" s="4" t="s">
        <v>586</v>
      </c>
      <c r="E285" s="10" t="e">
        <f>VLOOKUP(D285,RatesProd!$B$2:$F$302,1,)</f>
        <v>#N/A</v>
      </c>
      <c r="F285" s="4" t="e">
        <f t="shared" si="37"/>
        <v>#N/A</v>
      </c>
      <c r="G285" s="4" t="s">
        <v>8</v>
      </c>
      <c r="H285" s="10" t="e">
        <f>VLOOKUP(D285,RatesProd!$B$2:$F$302,2,)</f>
        <v>#N/A</v>
      </c>
      <c r="I285" s="4" t="e">
        <f t="shared" si="38"/>
        <v>#N/A</v>
      </c>
      <c r="J285" s="4" t="s">
        <v>9</v>
      </c>
      <c r="K285" s="10" t="e">
        <f>VLOOKUP(D285,RatesProd!$B$2:$F$302,3,)</f>
        <v>#N/A</v>
      </c>
      <c r="L285" s="4" t="e">
        <f t="shared" si="39"/>
        <v>#N/A</v>
      </c>
      <c r="M285" s="4">
        <v>1</v>
      </c>
      <c r="N285" s="10" t="e">
        <f>VLOOKUP(D285,RatesProd!$B$2:$F$302,4,)</f>
        <v>#N/A</v>
      </c>
      <c r="O285" s="4" t="e">
        <f t="shared" si="40"/>
        <v>#N/A</v>
      </c>
      <c r="P285" s="4" t="s">
        <v>587</v>
      </c>
      <c r="Q285" s="10" t="e">
        <f>VLOOKUP(D285,RatesProd!$B$2:$F$302,5,)</f>
        <v>#N/A</v>
      </c>
      <c r="R285" s="4" t="e">
        <f t="shared" si="41"/>
        <v>#N/A</v>
      </c>
      <c r="S285" s="10" t="e">
        <f t="shared" si="42"/>
        <v>#N/A</v>
      </c>
      <c r="T285" s="10" t="e">
        <f t="shared" si="43"/>
        <v>#N/A</v>
      </c>
      <c r="U285" s="10" t="e">
        <f t="shared" si="44"/>
        <v>#N/A</v>
      </c>
    </row>
    <row r="286" spans="1:21">
      <c r="A286" s="4" t="s">
        <v>585</v>
      </c>
      <c r="B286" s="10" t="str">
        <f>IF(ISERROR(MATCH(A286, RatesProd!$A$2:$A$297,0)),"",A286)</f>
        <v>srf_main.TradeRptJurisdiction</v>
      </c>
      <c r="C286" s="4" t="str">
        <f t="shared" si="36"/>
        <v>OK</v>
      </c>
      <c r="D286" s="4" t="s">
        <v>588</v>
      </c>
      <c r="E286" s="10" t="str">
        <f>VLOOKUP(D286,RatesProd!$B$2:$F$302,1,)</f>
        <v>idx1_TradeRptJurisdiction</v>
      </c>
      <c r="F286" s="4" t="str">
        <f t="shared" si="37"/>
        <v>OK</v>
      </c>
      <c r="G286" s="4" t="s">
        <v>13</v>
      </c>
      <c r="H286" s="10" t="str">
        <f>VLOOKUP(D286,RatesProd!$B$2:$F$302,2,)</f>
        <v>nonunique</v>
      </c>
      <c r="I286" s="4" t="str">
        <f t="shared" si="38"/>
        <v>OK</v>
      </c>
      <c r="J286" s="4" t="s">
        <v>14</v>
      </c>
      <c r="K286" s="10" t="str">
        <f>VLOOKUP(D286,RatesProd!$B$2:$F$302,3,)</f>
        <v xml:space="preserve"> nonclustered </v>
      </c>
      <c r="L286" s="4" t="str">
        <f t="shared" si="39"/>
        <v>OK</v>
      </c>
      <c r="M286" s="4">
        <v>2</v>
      </c>
      <c r="N286" s="10">
        <f>VLOOKUP(D286,RatesProd!$B$2:$F$302,4,)</f>
        <v>2</v>
      </c>
      <c r="O286" s="4" t="str">
        <f t="shared" si="40"/>
        <v>OK</v>
      </c>
      <c r="P286" s="4" t="s">
        <v>589</v>
      </c>
      <c r="Q286" s="10" t="str">
        <f>VLOOKUP(D286,RatesProd!$B$2:$F$302,5,)</f>
        <v>TradeId asc,Jurisdiction asc</v>
      </c>
      <c r="R286" s="4" t="str">
        <f t="shared" si="41"/>
        <v>OK</v>
      </c>
      <c r="S286" s="10" t="str">
        <f t="shared" si="42"/>
        <v>TRUE</v>
      </c>
      <c r="T286" s="10" t="str">
        <f t="shared" si="43"/>
        <v>TRUE</v>
      </c>
      <c r="U286" s="10" t="str">
        <f t="shared" si="44"/>
        <v>Yes</v>
      </c>
    </row>
    <row r="287" spans="1:21">
      <c r="A287" s="4" t="s">
        <v>590</v>
      </c>
      <c r="B287" s="10" t="str">
        <f>IF(ISERROR(MATCH(A287, RatesProd!$A$2:$A$297,0)),"",A287)</f>
        <v>srf_main.TridentConfirmationDetails</v>
      </c>
      <c r="C287" s="4" t="str">
        <f t="shared" si="36"/>
        <v>OK</v>
      </c>
      <c r="D287" s="4" t="s">
        <v>591</v>
      </c>
      <c r="E287" s="10" t="str">
        <f>VLOOKUP(D287,RatesProd!$B$2:$F$302,1,)</f>
        <v>idx1_TridentConfirmationDetails</v>
      </c>
      <c r="F287" s="4" t="str">
        <f t="shared" si="37"/>
        <v>OK</v>
      </c>
      <c r="G287" s="4" t="s">
        <v>13</v>
      </c>
      <c r="H287" s="10" t="str">
        <f>VLOOKUP(D287,RatesProd!$B$2:$F$302,2,)</f>
        <v>nonunique</v>
      </c>
      <c r="I287" s="4" t="str">
        <f t="shared" si="38"/>
        <v>OK</v>
      </c>
      <c r="J287" s="4" t="s">
        <v>9</v>
      </c>
      <c r="K287" s="10" t="str">
        <f>VLOOKUP(D287,RatesProd!$B$2:$F$302,3,)</f>
        <v xml:space="preserve"> clustered </v>
      </c>
      <c r="L287" s="4" t="str">
        <f t="shared" si="39"/>
        <v>OK</v>
      </c>
      <c r="M287" s="4">
        <v>1</v>
      </c>
      <c r="N287" s="10">
        <f>VLOOKUP(D287,RatesProd!$B$2:$F$302,4,)</f>
        <v>1</v>
      </c>
      <c r="O287" s="4" t="str">
        <f t="shared" si="40"/>
        <v>OK</v>
      </c>
      <c r="P287" s="4" t="s">
        <v>36</v>
      </c>
      <c r="Q287" s="10" t="str">
        <f>VLOOKUP(D287,RatesProd!$B$2:$F$302,5,)</f>
        <v>TradeId asc</v>
      </c>
      <c r="R287" s="4" t="str">
        <f t="shared" si="41"/>
        <v>OK</v>
      </c>
      <c r="S287" s="10" t="str">
        <f t="shared" si="42"/>
        <v>TRUE</v>
      </c>
      <c r="T287" s="10" t="str">
        <f t="shared" si="43"/>
        <v>TRUE</v>
      </c>
      <c r="U287" s="10" t="str">
        <f t="shared" si="44"/>
        <v>Yes</v>
      </c>
    </row>
    <row r="288" spans="1:21">
      <c r="A288" s="4" t="s">
        <v>592</v>
      </c>
      <c r="B288" s="10" t="str">
        <f>IF(ISERROR(MATCH(A288, RatesProd!$A$2:$A$297,0)),"",A288)</f>
        <v>srf_main.TRJurisdiction</v>
      </c>
      <c r="C288" s="4" t="str">
        <f t="shared" si="36"/>
        <v>OK</v>
      </c>
      <c r="D288" s="4" t="s">
        <v>593</v>
      </c>
      <c r="E288" s="10" t="str">
        <f>VLOOKUP(D288,RatesProd!$B$2:$F$302,1,)</f>
        <v>PK_TRJurisdiction</v>
      </c>
      <c r="F288" s="4" t="str">
        <f t="shared" si="37"/>
        <v>OK</v>
      </c>
      <c r="G288" s="4" t="s">
        <v>8</v>
      </c>
      <c r="H288" s="10" t="str">
        <f>VLOOKUP(D288,RatesProd!$B$2:$F$302,2,)</f>
        <v>unique</v>
      </c>
      <c r="I288" s="4" t="str">
        <f t="shared" si="38"/>
        <v>OK</v>
      </c>
      <c r="J288" s="4" t="s">
        <v>14</v>
      </c>
      <c r="K288" s="10" t="str">
        <f>VLOOKUP(D288,RatesProd!$B$2:$F$302,3,)</f>
        <v xml:space="preserve"> nonclustered </v>
      </c>
      <c r="L288" s="4" t="str">
        <f t="shared" si="39"/>
        <v>OK</v>
      </c>
      <c r="M288" s="4">
        <v>1</v>
      </c>
      <c r="N288" s="10">
        <f>VLOOKUP(D288,RatesProd!$B$2:$F$302,4,)</f>
        <v>1</v>
      </c>
      <c r="O288" s="4" t="str">
        <f t="shared" si="40"/>
        <v>OK</v>
      </c>
      <c r="P288" s="4" t="s">
        <v>594</v>
      </c>
      <c r="Q288" s="10" t="str">
        <f>VLOOKUP(D288,RatesProd!$B$2:$F$302,5,)</f>
        <v>TRJurisdictionId asc</v>
      </c>
      <c r="R288" s="4" t="str">
        <f t="shared" si="41"/>
        <v>OK</v>
      </c>
      <c r="S288" s="10" t="str">
        <f t="shared" si="42"/>
        <v>TRUE</v>
      </c>
      <c r="T288" s="10" t="str">
        <f t="shared" si="43"/>
        <v>TRUE</v>
      </c>
      <c r="U288" s="10" t="str">
        <f t="shared" si="44"/>
        <v>Yes</v>
      </c>
    </row>
    <row r="289" spans="1:21">
      <c r="A289" s="4" t="s">
        <v>592</v>
      </c>
      <c r="B289" s="10" t="str">
        <f>IF(ISERROR(MATCH(A289, RatesProd!$A$2:$A$297,0)),"",A289)</f>
        <v>srf_main.TRJurisdiction</v>
      </c>
      <c r="C289" s="4" t="str">
        <f t="shared" si="36"/>
        <v>OK</v>
      </c>
      <c r="D289" s="4" t="s">
        <v>595</v>
      </c>
      <c r="E289" s="10" t="str">
        <f>VLOOKUP(D289,RatesProd!$B$2:$F$302,1,)</f>
        <v>idx1_TRJurisdiction</v>
      </c>
      <c r="F289" s="4" t="str">
        <f t="shared" si="37"/>
        <v>OK</v>
      </c>
      <c r="G289" s="4" t="s">
        <v>13</v>
      </c>
      <c r="H289" s="10" t="str">
        <f>VLOOKUP(D289,RatesProd!$B$2:$F$302,2,)</f>
        <v>nonunique</v>
      </c>
      <c r="I289" s="4" t="str">
        <f t="shared" si="38"/>
        <v>OK</v>
      </c>
      <c r="J289" s="4" t="s">
        <v>9</v>
      </c>
      <c r="K289" s="10" t="str">
        <f>VLOOKUP(D289,RatesProd!$B$2:$F$302,3,)</f>
        <v xml:space="preserve"> clustered </v>
      </c>
      <c r="L289" s="4" t="str">
        <f t="shared" si="39"/>
        <v>OK</v>
      </c>
      <c r="M289" s="4">
        <v>2</v>
      </c>
      <c r="N289" s="10">
        <f>VLOOKUP(D289,RatesProd!$B$2:$F$302,4,)</f>
        <v>2</v>
      </c>
      <c r="O289" s="4" t="str">
        <f t="shared" si="40"/>
        <v>OK</v>
      </c>
      <c r="P289" s="4" t="s">
        <v>596</v>
      </c>
      <c r="Q289" s="10" t="str">
        <f>VLOOKUP(D289,RatesProd!$B$2:$F$302,5,)</f>
        <v>Jurisdiction asc,MessageTypeId asc</v>
      </c>
      <c r="R289" s="4" t="str">
        <f t="shared" si="41"/>
        <v>OK</v>
      </c>
      <c r="S289" s="10" t="str">
        <f t="shared" si="42"/>
        <v>TRUE</v>
      </c>
      <c r="T289" s="10" t="str">
        <f t="shared" si="43"/>
        <v>TRUE</v>
      </c>
      <c r="U289" s="10" t="str">
        <f t="shared" si="44"/>
        <v>Yes</v>
      </c>
    </row>
    <row r="290" spans="1:21">
      <c r="A290" s="4" t="s">
        <v>597</v>
      </c>
      <c r="B290" s="10" t="str">
        <f>IF(ISERROR(MATCH(A290, RatesProd!$A$2:$A$297,0)),"",A290)</f>
        <v>srf_main.UnevaluatedCollateralData</v>
      </c>
      <c r="C290" s="4" t="str">
        <f t="shared" si="36"/>
        <v>OK</v>
      </c>
      <c r="D290" s="4" t="s">
        <v>598</v>
      </c>
      <c r="E290" s="10" t="e">
        <f>VLOOKUP(D290,RatesProd!$B$2:$F$302,1,)</f>
        <v>#N/A</v>
      </c>
      <c r="F290" s="4" t="e">
        <f t="shared" si="37"/>
        <v>#N/A</v>
      </c>
      <c r="G290" s="4" t="s">
        <v>8</v>
      </c>
      <c r="H290" s="10" t="e">
        <f>VLOOKUP(D290,RatesProd!$B$2:$F$302,2,)</f>
        <v>#N/A</v>
      </c>
      <c r="I290" s="4" t="e">
        <f t="shared" si="38"/>
        <v>#N/A</v>
      </c>
      <c r="J290" s="4" t="s">
        <v>14</v>
      </c>
      <c r="K290" s="10" t="e">
        <f>VLOOKUP(D290,RatesProd!$B$2:$F$302,3,)</f>
        <v>#N/A</v>
      </c>
      <c r="L290" s="4" t="e">
        <f t="shared" si="39"/>
        <v>#N/A</v>
      </c>
      <c r="M290" s="4">
        <v>1</v>
      </c>
      <c r="N290" s="10" t="e">
        <f>VLOOKUP(D290,RatesProd!$B$2:$F$302,4,)</f>
        <v>#N/A</v>
      </c>
      <c r="O290" s="4" t="e">
        <f t="shared" si="40"/>
        <v>#N/A</v>
      </c>
      <c r="P290" s="4" t="s">
        <v>17</v>
      </c>
      <c r="Q290" s="10" t="e">
        <f>VLOOKUP(D290,RatesProd!$B$2:$F$302,5,)</f>
        <v>#N/A</v>
      </c>
      <c r="R290" s="4" t="e">
        <f t="shared" si="41"/>
        <v>#N/A</v>
      </c>
      <c r="S290" s="10" t="e">
        <f t="shared" si="42"/>
        <v>#N/A</v>
      </c>
      <c r="T290" s="10" t="e">
        <f t="shared" si="43"/>
        <v>#N/A</v>
      </c>
      <c r="U290" s="10" t="e">
        <f t="shared" si="44"/>
        <v>#N/A</v>
      </c>
    </row>
    <row r="291" spans="1:21">
      <c r="A291" s="4" t="s">
        <v>599</v>
      </c>
      <c r="B291" s="10" t="str">
        <f>IF(ISERROR(MATCH(A291, RatesProd!$A$2:$A$297,0)),"",A291)</f>
        <v>srf_main.USPersonClientCatMatrix</v>
      </c>
      <c r="C291" s="4" t="str">
        <f t="shared" si="36"/>
        <v>OK</v>
      </c>
      <c r="D291" s="4" t="s">
        <v>600</v>
      </c>
      <c r="E291" s="10" t="str">
        <f>VLOOKUP(D291,RatesProd!$B$2:$F$302,1,)</f>
        <v>idx1_USPersonClientCatMatrix</v>
      </c>
      <c r="F291" s="4" t="str">
        <f t="shared" si="37"/>
        <v>OK</v>
      </c>
      <c r="G291" s="4" t="s">
        <v>13</v>
      </c>
      <c r="H291" s="10" t="str">
        <f>VLOOKUP(D291,RatesProd!$B$2:$F$302,2,)</f>
        <v>nonunique</v>
      </c>
      <c r="I291" s="4" t="str">
        <f t="shared" si="38"/>
        <v>OK</v>
      </c>
      <c r="J291" s="4" t="s">
        <v>9</v>
      </c>
      <c r="K291" s="10" t="str">
        <f>VLOOKUP(D291,RatesProd!$B$2:$F$302,3,)</f>
        <v xml:space="preserve"> clustered </v>
      </c>
      <c r="L291" s="4" t="str">
        <f t="shared" si="39"/>
        <v>OK</v>
      </c>
      <c r="M291" s="4">
        <v>4</v>
      </c>
      <c r="N291" s="10">
        <f>VLOOKUP(D291,RatesProd!$B$2:$F$302,4,)</f>
        <v>4</v>
      </c>
      <c r="O291" s="4" t="str">
        <f t="shared" si="40"/>
        <v>OK</v>
      </c>
      <c r="P291" s="4" t="s">
        <v>601</v>
      </c>
      <c r="Q291" s="10" t="str">
        <f>VLOOKUP(D291,RatesProd!$B$2:$F$302,5,)</f>
        <v>categoryCode_Barclays asc,Party1USPersonFlag asc,categoryCode_Cty asc,Party2USPersonFlag asc</v>
      </c>
      <c r="R291" s="4" t="str">
        <f t="shared" si="41"/>
        <v>OK</v>
      </c>
      <c r="S291" s="10" t="str">
        <f t="shared" si="42"/>
        <v>TRUE</v>
      </c>
      <c r="T291" s="10" t="str">
        <f t="shared" si="43"/>
        <v>TRUE</v>
      </c>
      <c r="U291" s="10" t="str">
        <f t="shared" si="44"/>
        <v>Yes</v>
      </c>
    </row>
    <row r="292" spans="1:21">
      <c r="A292" s="4" t="s">
        <v>602</v>
      </c>
      <c r="B292" s="10" t="str">
        <f>IF(ISERROR(MATCH(A292, RatesProd!$A$2:$A$297,0)),"",A292)</f>
        <v>srf_main.UTIMapping</v>
      </c>
      <c r="C292" s="4" t="str">
        <f t="shared" si="36"/>
        <v>OK</v>
      </c>
      <c r="D292" s="4" t="s">
        <v>603</v>
      </c>
      <c r="E292" s="10" t="str">
        <f>VLOOKUP(D292,RatesProd!$B$2:$F$302,1,)</f>
        <v>PK_UTIMapping</v>
      </c>
      <c r="F292" s="4" t="str">
        <f t="shared" si="37"/>
        <v>OK</v>
      </c>
      <c r="G292" s="4" t="s">
        <v>8</v>
      </c>
      <c r="H292" s="10" t="str">
        <f>VLOOKUP(D292,RatesProd!$B$2:$F$302,2,)</f>
        <v>unique</v>
      </c>
      <c r="I292" s="4" t="str">
        <f t="shared" si="38"/>
        <v>OK</v>
      </c>
      <c r="J292" s="4" t="s">
        <v>9</v>
      </c>
      <c r="K292" s="10" t="str">
        <f>VLOOKUP(D292,RatesProd!$B$2:$F$302,3,)</f>
        <v xml:space="preserve"> clustered </v>
      </c>
      <c r="L292" s="4" t="str">
        <f t="shared" si="39"/>
        <v>OK</v>
      </c>
      <c r="M292" s="4">
        <v>2</v>
      </c>
      <c r="N292" s="10">
        <f>VLOOKUP(D292,RatesProd!$B$2:$F$302,4,)</f>
        <v>2</v>
      </c>
      <c r="O292" s="4" t="str">
        <f t="shared" si="40"/>
        <v>OK</v>
      </c>
      <c r="P292" s="4" t="s">
        <v>397</v>
      </c>
      <c r="Q292" s="10" t="str">
        <f>VLOOKUP(D292,RatesProd!$B$2:$F$302,5,)</f>
        <v>PublisherTradeId asc,TradeIdType asc</v>
      </c>
      <c r="R292" s="4" t="str">
        <f t="shared" si="41"/>
        <v>OK</v>
      </c>
      <c r="S292" s="10" t="str">
        <f t="shared" si="42"/>
        <v>TRUE</v>
      </c>
      <c r="T292" s="10" t="str">
        <f t="shared" si="43"/>
        <v>TRUE</v>
      </c>
      <c r="U292" s="10" t="str">
        <f t="shared" si="44"/>
        <v>Yes</v>
      </c>
    </row>
    <row r="293" spans="1:21">
      <c r="A293" s="4" t="s">
        <v>604</v>
      </c>
      <c r="B293" s="10" t="str">
        <f>IF(ISERROR(MATCH(A293, RatesProd!$A$2:$A$297,0)),"",A293)</f>
        <v>srf_main.ValuationOverrideLookup</v>
      </c>
      <c r="C293" s="4" t="str">
        <f t="shared" si="36"/>
        <v>OK</v>
      </c>
      <c r="D293" s="4" t="s">
        <v>605</v>
      </c>
      <c r="E293" s="10" t="str">
        <f>VLOOKUP(D293,RatesProd!$B$2:$F$302,1,)</f>
        <v>idx1_ValuationOverrideLookup</v>
      </c>
      <c r="F293" s="4" t="str">
        <f t="shared" si="37"/>
        <v>OK</v>
      </c>
      <c r="G293" s="4" t="s">
        <v>8</v>
      </c>
      <c r="H293" s="10" t="str">
        <f>VLOOKUP(D293,RatesProd!$B$2:$F$302,2,)</f>
        <v>unique</v>
      </c>
      <c r="I293" s="4" t="str">
        <f t="shared" si="38"/>
        <v>OK</v>
      </c>
      <c r="J293" s="4" t="s">
        <v>14</v>
      </c>
      <c r="K293" s="10" t="str">
        <f>VLOOKUP(D293,RatesProd!$B$2:$F$302,3,)</f>
        <v xml:space="preserve"> nonclustered </v>
      </c>
      <c r="L293" s="4" t="str">
        <f t="shared" si="39"/>
        <v>OK</v>
      </c>
      <c r="M293" s="4">
        <v>1</v>
      </c>
      <c r="N293" s="10">
        <f>VLOOKUP(D293,RatesProd!$B$2:$F$302,4,)</f>
        <v>1</v>
      </c>
      <c r="O293" s="4" t="str">
        <f t="shared" si="40"/>
        <v>OK</v>
      </c>
      <c r="P293" s="4" t="s">
        <v>606</v>
      </c>
      <c r="Q293" s="10" t="str">
        <f>VLOOKUP(D293,RatesProd!$B$2:$F$302,5,)</f>
        <v>ValuationOverrideLookupId asc</v>
      </c>
      <c r="R293" s="4" t="str">
        <f t="shared" si="41"/>
        <v>OK</v>
      </c>
      <c r="S293" s="10" t="str">
        <f t="shared" si="42"/>
        <v>TRUE</v>
      </c>
      <c r="T293" s="10" t="str">
        <f t="shared" si="43"/>
        <v>TRUE</v>
      </c>
      <c r="U293" s="10" t="str">
        <f t="shared" si="44"/>
        <v>Yes</v>
      </c>
    </row>
    <row r="294" spans="1:21">
      <c r="A294" s="4" t="s">
        <v>604</v>
      </c>
      <c r="B294" s="10" t="str">
        <f>IF(ISERROR(MATCH(A294, RatesProd!$A$2:$A$297,0)),"",A294)</f>
        <v>srf_main.ValuationOverrideLookup</v>
      </c>
      <c r="C294" s="4" t="str">
        <f t="shared" si="36"/>
        <v>OK</v>
      </c>
      <c r="D294" s="4" t="s">
        <v>607</v>
      </c>
      <c r="E294" s="10" t="str">
        <f>VLOOKUP(D294,RatesProd!$B$2:$F$302,1,)</f>
        <v>idx2_ValuationOverrideLookup</v>
      </c>
      <c r="F294" s="4" t="str">
        <f t="shared" si="37"/>
        <v>OK</v>
      </c>
      <c r="G294" s="4" t="s">
        <v>13</v>
      </c>
      <c r="H294" s="10" t="str">
        <f>VLOOKUP(D294,RatesProd!$B$2:$F$302,2,)</f>
        <v>nonunique</v>
      </c>
      <c r="I294" s="4" t="str">
        <f t="shared" si="38"/>
        <v>OK</v>
      </c>
      <c r="J294" s="4" t="s">
        <v>14</v>
      </c>
      <c r="K294" s="10" t="str">
        <f>VLOOKUP(D294,RatesProd!$B$2:$F$302,3,)</f>
        <v xml:space="preserve"> nonclustered </v>
      </c>
      <c r="L294" s="4" t="str">
        <f t="shared" si="39"/>
        <v>OK</v>
      </c>
      <c r="M294" s="4">
        <v>2</v>
      </c>
      <c r="N294" s="10">
        <f>VLOOKUP(D294,RatesProd!$B$2:$F$302,4,)</f>
        <v>2</v>
      </c>
      <c r="O294" s="4" t="str">
        <f t="shared" si="40"/>
        <v>OK</v>
      </c>
      <c r="P294" s="4" t="s">
        <v>608</v>
      </c>
      <c r="Q294" s="10" t="str">
        <f>VLOOKUP(D294,RatesProd!$B$2:$F$302,5,)</f>
        <v>AssetClass asc,Feed asc INCLUDE (TradeIdType)</v>
      </c>
      <c r="R294" s="4" t="str">
        <f t="shared" si="41"/>
        <v>OK</v>
      </c>
      <c r="S294" s="10" t="str">
        <f t="shared" si="42"/>
        <v>TRUE</v>
      </c>
      <c r="T294" s="10" t="str">
        <f t="shared" si="43"/>
        <v>TRUE</v>
      </c>
      <c r="U294" s="10" t="str">
        <f t="shared" si="44"/>
        <v>Yes</v>
      </c>
    </row>
    <row r="295" spans="1:21">
      <c r="A295" s="4" t="s">
        <v>609</v>
      </c>
      <c r="B295" s="10" t="str">
        <f>IF(ISERROR(MATCH(A295, RatesProd!$A$2:$A$297,0)),"",A295)</f>
        <v>srf_main.ValuationOverrideTradeStage</v>
      </c>
      <c r="C295" s="4" t="str">
        <f t="shared" si="36"/>
        <v>OK</v>
      </c>
      <c r="D295" s="4" t="s">
        <v>610</v>
      </c>
      <c r="E295" s="10" t="str">
        <f>VLOOKUP(D295,RatesProd!$B$2:$F$302,1,)</f>
        <v>idx1_ValuationOverrideTradeStage</v>
      </c>
      <c r="F295" s="4" t="str">
        <f t="shared" si="37"/>
        <v>OK</v>
      </c>
      <c r="G295" s="4" t="s">
        <v>8</v>
      </c>
      <c r="H295" s="10" t="str">
        <f>VLOOKUP(D295,RatesProd!$B$2:$F$302,2,)</f>
        <v>unique</v>
      </c>
      <c r="I295" s="4" t="str">
        <f t="shared" si="38"/>
        <v>OK</v>
      </c>
      <c r="J295" s="4" t="s">
        <v>14</v>
      </c>
      <c r="K295" s="10" t="str">
        <f>VLOOKUP(D295,RatesProd!$B$2:$F$302,3,)</f>
        <v xml:space="preserve"> nonclustered </v>
      </c>
      <c r="L295" s="4" t="str">
        <f t="shared" si="39"/>
        <v>OK</v>
      </c>
      <c r="M295" s="4">
        <v>1</v>
      </c>
      <c r="N295" s="10">
        <f>VLOOKUP(D295,RatesProd!$B$2:$F$302,4,)</f>
        <v>1</v>
      </c>
      <c r="O295" s="4" t="str">
        <f t="shared" si="40"/>
        <v>OK</v>
      </c>
      <c r="P295" s="4" t="s">
        <v>611</v>
      </c>
      <c r="Q295" s="10" t="str">
        <f>VLOOKUP(D295,RatesProd!$B$2:$F$302,5,)</f>
        <v>ValuationOverrideTradeStageId asc</v>
      </c>
      <c r="R295" s="4" t="str">
        <f t="shared" si="41"/>
        <v>OK</v>
      </c>
      <c r="S295" s="10" t="str">
        <f t="shared" si="42"/>
        <v>TRUE</v>
      </c>
      <c r="T295" s="10" t="str">
        <f t="shared" si="43"/>
        <v>TRUE</v>
      </c>
      <c r="U295" s="10" t="str">
        <f t="shared" si="44"/>
        <v>Yes</v>
      </c>
    </row>
    <row r="296" spans="1:21">
      <c r="A296" s="4" t="s">
        <v>609</v>
      </c>
      <c r="B296" s="10" t="str">
        <f>IF(ISERROR(MATCH(A296, RatesProd!$A$2:$A$297,0)),"",A296)</f>
        <v>srf_main.ValuationOverrideTradeStage</v>
      </c>
      <c r="C296" s="4" t="str">
        <f t="shared" si="36"/>
        <v>OK</v>
      </c>
      <c r="D296" s="4" t="s">
        <v>612</v>
      </c>
      <c r="E296" s="10" t="str">
        <f>VLOOKUP(D296,RatesProd!$B$2:$F$302,1,)</f>
        <v>idx2_ValuationOverrideTradeStage</v>
      </c>
      <c r="F296" s="4" t="str">
        <f t="shared" si="37"/>
        <v>OK</v>
      </c>
      <c r="G296" s="4" t="s">
        <v>13</v>
      </c>
      <c r="H296" s="10" t="str">
        <f>VLOOKUP(D296,RatesProd!$B$2:$F$302,2,)</f>
        <v>nonunique</v>
      </c>
      <c r="I296" s="4" t="str">
        <f t="shared" si="38"/>
        <v>OK</v>
      </c>
      <c r="J296" s="4" t="s">
        <v>14</v>
      </c>
      <c r="K296" s="10" t="str">
        <f>VLOOKUP(D296,RatesProd!$B$2:$F$302,3,)</f>
        <v xml:space="preserve"> nonclustered </v>
      </c>
      <c r="L296" s="4" t="str">
        <f t="shared" si="39"/>
        <v>OK</v>
      </c>
      <c r="M296" s="4">
        <v>1</v>
      </c>
      <c r="N296" s="10">
        <f>VLOOKUP(D296,RatesProd!$B$2:$F$302,4,)</f>
        <v>1</v>
      </c>
      <c r="O296" s="4" t="str">
        <f t="shared" si="40"/>
        <v>OK</v>
      </c>
      <c r="P296" s="4" t="s">
        <v>613</v>
      </c>
      <c r="Q296" s="10" t="str">
        <f>VLOOKUP(D296,RatesProd!$B$2:$F$302,5,)</f>
        <v>ExtractedCOBDate asc</v>
      </c>
      <c r="R296" s="4" t="str">
        <f t="shared" si="41"/>
        <v>OK</v>
      </c>
      <c r="S296" s="10" t="str">
        <f t="shared" si="42"/>
        <v>TRUE</v>
      </c>
      <c r="T296" s="10" t="str">
        <f t="shared" si="43"/>
        <v>TRUE</v>
      </c>
      <c r="U296" s="10" t="str">
        <f t="shared" si="44"/>
        <v>Yes</v>
      </c>
    </row>
    <row r="297" spans="1:21">
      <c r="A297" s="4" t="s">
        <v>609</v>
      </c>
      <c r="B297" s="10" t="str">
        <f>IF(ISERROR(MATCH(A297, RatesProd!$A$2:$A$297,0)),"",A297)</f>
        <v>srf_main.ValuationOverrideTradeStage</v>
      </c>
      <c r="C297" s="4" t="str">
        <f t="shared" si="36"/>
        <v>OK</v>
      </c>
      <c r="D297" s="4" t="s">
        <v>614</v>
      </c>
      <c r="E297" s="10" t="str">
        <f>VLOOKUP(D297,RatesProd!$B$2:$F$302,1,)</f>
        <v>idx3_ValuationOverrideTradeStage</v>
      </c>
      <c r="F297" s="4" t="str">
        <f t="shared" si="37"/>
        <v>OK</v>
      </c>
      <c r="G297" s="4" t="s">
        <v>13</v>
      </c>
      <c r="H297" s="10" t="str">
        <f>VLOOKUP(D297,RatesProd!$B$2:$F$302,2,)</f>
        <v>nonunique</v>
      </c>
      <c r="I297" s="4" t="str">
        <f t="shared" si="38"/>
        <v>OK</v>
      </c>
      <c r="J297" s="4" t="s">
        <v>14</v>
      </c>
      <c r="K297" s="10" t="str">
        <f>VLOOKUP(D297,RatesProd!$B$2:$F$302,3,)</f>
        <v xml:space="preserve"> nonclustered </v>
      </c>
      <c r="L297" s="4" t="str">
        <f t="shared" si="39"/>
        <v>OK</v>
      </c>
      <c r="M297" s="4">
        <v>1</v>
      </c>
      <c r="N297" s="10">
        <f>VLOOKUP(D297,RatesProd!$B$2:$F$302,4,)</f>
        <v>1</v>
      </c>
      <c r="O297" s="4" t="str">
        <f t="shared" si="40"/>
        <v>OK</v>
      </c>
      <c r="P297" s="4" t="s">
        <v>615</v>
      </c>
      <c r="Q297" s="10" t="str">
        <f>VLOOKUP(D297,RatesProd!$B$2:$F$302,5,)</f>
        <v>EODTradeStageId asc</v>
      </c>
      <c r="R297" s="4" t="str">
        <f t="shared" si="41"/>
        <v>OK</v>
      </c>
      <c r="S297" s="10" t="str">
        <f t="shared" si="42"/>
        <v>TRUE</v>
      </c>
      <c r="T297" s="10" t="str">
        <f t="shared" si="43"/>
        <v>TRUE</v>
      </c>
      <c r="U297" s="10" t="str">
        <f t="shared" si="44"/>
        <v>Yes</v>
      </c>
    </row>
    <row r="298" spans="1:21">
      <c r="A298" s="4" t="s">
        <v>609</v>
      </c>
      <c r="B298" s="10" t="str">
        <f>IF(ISERROR(MATCH(A298, RatesProd!$A$2:$A$297,0)),"",A298)</f>
        <v>srf_main.ValuationOverrideTradeStage</v>
      </c>
      <c r="C298" s="4" t="str">
        <f t="shared" si="36"/>
        <v>OK</v>
      </c>
      <c r="D298" s="4" t="s">
        <v>616</v>
      </c>
      <c r="E298" s="10" t="str">
        <f>VLOOKUP(D298,RatesProd!$B$2:$F$302,1,)</f>
        <v>PK_ValuationOverrideTradeStage</v>
      </c>
      <c r="F298" s="4" t="str">
        <f t="shared" si="37"/>
        <v>OK</v>
      </c>
      <c r="G298" s="4" t="s">
        <v>8</v>
      </c>
      <c r="H298" s="10" t="str">
        <f>VLOOKUP(D298,RatesProd!$B$2:$F$302,2,)</f>
        <v>unique</v>
      </c>
      <c r="I298" s="4" t="str">
        <f t="shared" si="38"/>
        <v>OK</v>
      </c>
      <c r="J298" s="4" t="s">
        <v>9</v>
      </c>
      <c r="K298" s="10" t="str">
        <f>VLOOKUP(D298,RatesProd!$B$2:$F$302,3,)</f>
        <v xml:space="preserve"> clustered </v>
      </c>
      <c r="L298" s="4" t="str">
        <f t="shared" si="39"/>
        <v>OK</v>
      </c>
      <c r="M298" s="4">
        <v>2</v>
      </c>
      <c r="N298" s="10">
        <f>VLOOKUP(D298,RatesProd!$B$2:$F$302,4,)</f>
        <v>2</v>
      </c>
      <c r="O298" s="4" t="str">
        <f t="shared" si="40"/>
        <v>OK</v>
      </c>
      <c r="P298" s="4" t="s">
        <v>617</v>
      </c>
      <c r="Q298" s="10" t="str">
        <f>VLOOKUP(D298,RatesProd!$B$2:$F$302,5,)</f>
        <v>ValuationOverrideTradeStageId asc,FeedFileFragmentId asc</v>
      </c>
      <c r="R298" s="4" t="str">
        <f t="shared" si="41"/>
        <v>OK</v>
      </c>
      <c r="S298" s="10" t="str">
        <f t="shared" si="42"/>
        <v>TRUE</v>
      </c>
      <c r="T298" s="10" t="str">
        <f t="shared" si="43"/>
        <v>TRUE</v>
      </c>
      <c r="U298" s="10" t="str">
        <f t="shared" si="44"/>
        <v>Yes</v>
      </c>
    </row>
    <row r="299" spans="1:21">
      <c r="A299" s="4" t="s">
        <v>618</v>
      </c>
      <c r="B299" s="10" t="str">
        <f>IF(ISERROR(MATCH(A299, RatesProd!$A$2:$A$297,0)),"",A299)</f>
        <v/>
      </c>
      <c r="C299" s="4" t="str">
        <f t="shared" si="36"/>
        <v>NOTOK</v>
      </c>
      <c r="D299" s="4" t="s">
        <v>619</v>
      </c>
      <c r="E299" s="10" t="str">
        <f>VLOOKUP(D299,RatesProd!$B$2:$F$302,1,)</f>
        <v>WebServiceRegistryPrimaryKey</v>
      </c>
      <c r="F299" s="4" t="str">
        <f t="shared" si="37"/>
        <v>OK</v>
      </c>
      <c r="G299" s="4" t="s">
        <v>8</v>
      </c>
      <c r="H299" s="10" t="str">
        <f>VLOOKUP(D299,RatesProd!$B$2:$F$302,2,)</f>
        <v>unique</v>
      </c>
      <c r="I299" s="4" t="str">
        <f t="shared" si="38"/>
        <v>OK</v>
      </c>
      <c r="J299" s="4" t="s">
        <v>9</v>
      </c>
      <c r="K299" s="10" t="str">
        <f>VLOOKUP(D299,RatesProd!$B$2:$F$302,3,)</f>
        <v xml:space="preserve"> clustered </v>
      </c>
      <c r="L299" s="4" t="str">
        <f t="shared" si="39"/>
        <v>OK</v>
      </c>
      <c r="M299" s="4">
        <v>1</v>
      </c>
      <c r="N299" s="10">
        <f>VLOOKUP(D299,RatesProd!$B$2:$F$302,4,)</f>
        <v>1</v>
      </c>
      <c r="O299" s="4" t="str">
        <f t="shared" si="40"/>
        <v>OK</v>
      </c>
      <c r="P299" s="4" t="s">
        <v>17</v>
      </c>
      <c r="Q299" s="10" t="str">
        <f>VLOOKUP(D299,RatesProd!$B$2:$F$302,5,)</f>
        <v>Id asc</v>
      </c>
      <c r="R299" s="4" t="str">
        <f t="shared" si="41"/>
        <v>OK</v>
      </c>
      <c r="S299" s="10" t="str">
        <f t="shared" si="42"/>
        <v>FALSE</v>
      </c>
      <c r="T299" s="10" t="str">
        <f t="shared" si="43"/>
        <v>TRUE</v>
      </c>
      <c r="U299" s="10" t="str">
        <f t="shared" si="44"/>
        <v>No</v>
      </c>
    </row>
  </sheetData>
  <conditionalFormatting sqref="V1:XFD1048576 U1 U300:U1048576 A1:T1048576">
    <cfRule type="containsText" dxfId="46" priority="3" operator="containsText" text="NOTOK">
      <formula>NOT(ISERROR(SEARCH("NOTOK",A1)))</formula>
    </cfRule>
    <cfRule type="containsErrors" dxfId="49" priority="4">
      <formula>ISERROR(A1)</formula>
    </cfRule>
  </conditionalFormatting>
  <conditionalFormatting sqref="B2:B299">
    <cfRule type="containsBlanks" dxfId="48" priority="2">
      <formula>LEN(TRIM(B2))=0</formula>
    </cfRule>
  </conditionalFormatting>
  <conditionalFormatting sqref="U2:U299">
    <cfRule type="containsText" dxfId="47" priority="1" operator="containsText" text="No">
      <formula>NOT(ISERROR(SEARCH("No",U2)))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10"/>
  <sheetViews>
    <sheetView workbookViewId="0">
      <selection sqref="A1:XFD1048576"/>
    </sheetView>
  </sheetViews>
  <sheetFormatPr defaultRowHeight="15"/>
  <cols>
    <col min="1" max="1" width="27" customWidth="1"/>
    <col min="2" max="2" width="24" customWidth="1"/>
    <col min="4" max="4" width="12.42578125" customWidth="1"/>
    <col min="5" max="5" width="12.5703125" customWidth="1"/>
  </cols>
  <sheetData>
    <row r="1" spans="1: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>
      <c r="A2" s="10" t="s">
        <v>6</v>
      </c>
      <c r="B2" s="10" t="s">
        <v>7</v>
      </c>
      <c r="C2" s="10" t="s">
        <v>8</v>
      </c>
      <c r="D2" s="10" t="s">
        <v>9</v>
      </c>
      <c r="E2" s="10">
        <v>1</v>
      </c>
      <c r="F2" s="10" t="s">
        <v>10</v>
      </c>
    </row>
    <row r="3" spans="1:6">
      <c r="A3" s="10" t="s">
        <v>11</v>
      </c>
      <c r="B3" s="10" t="s">
        <v>12</v>
      </c>
      <c r="C3" s="10" t="s">
        <v>13</v>
      </c>
      <c r="D3" s="10" t="s">
        <v>14</v>
      </c>
      <c r="E3" s="10">
        <v>4</v>
      </c>
      <c r="F3" s="10" t="s">
        <v>15</v>
      </c>
    </row>
    <row r="4" spans="1:6">
      <c r="A4" s="10" t="s">
        <v>11</v>
      </c>
      <c r="B4" s="10" t="s">
        <v>16</v>
      </c>
      <c r="C4" s="10" t="s">
        <v>8</v>
      </c>
      <c r="D4" s="10" t="s">
        <v>9</v>
      </c>
      <c r="E4" s="10">
        <v>1</v>
      </c>
      <c r="F4" s="10" t="s">
        <v>17</v>
      </c>
    </row>
    <row r="5" spans="1:6">
      <c r="A5" s="10" t="s">
        <v>18</v>
      </c>
      <c r="B5" s="10" t="s">
        <v>19</v>
      </c>
      <c r="C5" s="10" t="s">
        <v>8</v>
      </c>
      <c r="D5" s="10" t="s">
        <v>9</v>
      </c>
      <c r="E5" s="10">
        <v>2</v>
      </c>
      <c r="F5" s="10" t="s">
        <v>20</v>
      </c>
    </row>
    <row r="6" spans="1:6">
      <c r="A6" s="10" t="s">
        <v>18</v>
      </c>
      <c r="B6" s="10" t="s">
        <v>21</v>
      </c>
      <c r="C6" s="10" t="s">
        <v>8</v>
      </c>
      <c r="D6" s="10" t="s">
        <v>14</v>
      </c>
      <c r="E6" s="10">
        <v>1</v>
      </c>
      <c r="F6" s="10" t="s">
        <v>17</v>
      </c>
    </row>
    <row r="7" spans="1:6">
      <c r="A7" s="10" t="s">
        <v>22</v>
      </c>
      <c r="B7" s="10" t="s">
        <v>23</v>
      </c>
      <c r="C7" s="10" t="s">
        <v>8</v>
      </c>
      <c r="D7" s="10" t="s">
        <v>9</v>
      </c>
      <c r="E7" s="10">
        <v>2</v>
      </c>
      <c r="F7" s="10" t="s">
        <v>24</v>
      </c>
    </row>
    <row r="8" spans="1:6">
      <c r="A8" s="10" t="s">
        <v>22</v>
      </c>
      <c r="B8" s="10" t="s">
        <v>25</v>
      </c>
      <c r="C8" s="10" t="s">
        <v>8</v>
      </c>
      <c r="D8" s="10" t="s">
        <v>14</v>
      </c>
      <c r="E8" s="10">
        <v>1</v>
      </c>
      <c r="F8" s="10" t="s">
        <v>26</v>
      </c>
    </row>
    <row r="9" spans="1:6">
      <c r="A9" s="10" t="s">
        <v>27</v>
      </c>
      <c r="B9" s="10" t="s">
        <v>28</v>
      </c>
      <c r="C9" s="10" t="s">
        <v>8</v>
      </c>
      <c r="D9" s="10" t="s">
        <v>9</v>
      </c>
      <c r="E9" s="10">
        <v>2</v>
      </c>
      <c r="F9" s="10" t="s">
        <v>20</v>
      </c>
    </row>
    <row r="10" spans="1:6">
      <c r="A10" s="10" t="s">
        <v>27</v>
      </c>
      <c r="B10" s="10" t="s">
        <v>29</v>
      </c>
      <c r="C10" s="10" t="s">
        <v>8</v>
      </c>
      <c r="D10" s="10" t="s">
        <v>14</v>
      </c>
      <c r="E10" s="10">
        <v>1</v>
      </c>
      <c r="F10" s="10" t="s">
        <v>17</v>
      </c>
    </row>
    <row r="11" spans="1:6">
      <c r="A11" s="10" t="s">
        <v>30</v>
      </c>
      <c r="B11" s="10" t="s">
        <v>659</v>
      </c>
      <c r="C11" s="10" t="s">
        <v>8</v>
      </c>
      <c r="D11" s="10" t="s">
        <v>14</v>
      </c>
      <c r="E11" s="10">
        <v>1</v>
      </c>
      <c r="F11" s="10" t="s">
        <v>32</v>
      </c>
    </row>
    <row r="12" spans="1:6">
      <c r="A12" s="10" t="s">
        <v>30</v>
      </c>
      <c r="B12" s="10" t="s">
        <v>33</v>
      </c>
      <c r="C12" s="10" t="s">
        <v>13</v>
      </c>
      <c r="D12" s="10" t="s">
        <v>14</v>
      </c>
      <c r="E12" s="10">
        <v>3</v>
      </c>
      <c r="F12" s="10" t="s">
        <v>34</v>
      </c>
    </row>
    <row r="13" spans="1:6">
      <c r="A13" s="10" t="s">
        <v>30</v>
      </c>
      <c r="B13" s="10" t="s">
        <v>35</v>
      </c>
      <c r="C13" s="10" t="s">
        <v>13</v>
      </c>
      <c r="D13" s="10" t="s">
        <v>9</v>
      </c>
      <c r="E13" s="10">
        <v>1</v>
      </c>
      <c r="F13" s="10" t="s">
        <v>36</v>
      </c>
    </row>
    <row r="14" spans="1:6">
      <c r="A14" s="10" t="s">
        <v>37</v>
      </c>
      <c r="B14" s="10" t="s">
        <v>38</v>
      </c>
      <c r="C14" s="10" t="s">
        <v>8</v>
      </c>
      <c r="D14" s="10" t="s">
        <v>9</v>
      </c>
      <c r="E14" s="10">
        <v>2</v>
      </c>
      <c r="F14" s="10" t="s">
        <v>20</v>
      </c>
    </row>
    <row r="15" spans="1:6">
      <c r="A15" s="10" t="s">
        <v>37</v>
      </c>
      <c r="B15" s="10" t="s">
        <v>39</v>
      </c>
      <c r="C15" s="10" t="s">
        <v>8</v>
      </c>
      <c r="D15" s="10" t="s">
        <v>14</v>
      </c>
      <c r="E15" s="10">
        <v>1</v>
      </c>
      <c r="F15" s="10" t="s">
        <v>17</v>
      </c>
    </row>
    <row r="16" spans="1:6">
      <c r="A16" s="10" t="s">
        <v>40</v>
      </c>
      <c r="B16" s="10" t="s">
        <v>41</v>
      </c>
      <c r="C16" s="10" t="s">
        <v>8</v>
      </c>
      <c r="D16" s="10" t="s">
        <v>14</v>
      </c>
      <c r="E16" s="10">
        <v>2</v>
      </c>
      <c r="F16" s="10" t="s">
        <v>42</v>
      </c>
    </row>
    <row r="17" spans="1:6">
      <c r="A17" s="10" t="s">
        <v>43</v>
      </c>
      <c r="B17" s="10" t="s">
        <v>725</v>
      </c>
      <c r="C17" s="10" t="s">
        <v>8</v>
      </c>
      <c r="D17" s="10" t="s">
        <v>9</v>
      </c>
      <c r="E17" s="10">
        <v>1</v>
      </c>
      <c r="F17" s="10" t="s">
        <v>45</v>
      </c>
    </row>
    <row r="18" spans="1:6">
      <c r="A18" s="10" t="s">
        <v>46</v>
      </c>
      <c r="B18" s="10" t="s">
        <v>726</v>
      </c>
      <c r="C18" s="10" t="s">
        <v>8</v>
      </c>
      <c r="D18" s="10" t="s">
        <v>9</v>
      </c>
      <c r="E18" s="10">
        <v>1</v>
      </c>
      <c r="F18" s="10" t="s">
        <v>45</v>
      </c>
    </row>
    <row r="19" spans="1:6">
      <c r="A19" s="10" t="s">
        <v>48</v>
      </c>
      <c r="B19" s="10" t="s">
        <v>727</v>
      </c>
      <c r="C19" s="10" t="s">
        <v>8</v>
      </c>
      <c r="D19" s="10" t="s">
        <v>9</v>
      </c>
      <c r="E19" s="10">
        <v>1</v>
      </c>
      <c r="F19" s="10" t="s">
        <v>50</v>
      </c>
    </row>
    <row r="20" spans="1:6">
      <c r="A20" s="10" t="s">
        <v>48</v>
      </c>
      <c r="B20" s="10" t="s">
        <v>51</v>
      </c>
      <c r="C20" s="10" t="s">
        <v>8</v>
      </c>
      <c r="D20" s="10" t="s">
        <v>14</v>
      </c>
      <c r="E20" s="10">
        <v>2</v>
      </c>
      <c r="F20" s="10" t="s">
        <v>52</v>
      </c>
    </row>
    <row r="21" spans="1:6">
      <c r="A21" s="10" t="s">
        <v>53</v>
      </c>
      <c r="B21" s="10" t="s">
        <v>728</v>
      </c>
      <c r="C21" s="10" t="s">
        <v>8</v>
      </c>
      <c r="D21" s="10" t="s">
        <v>9</v>
      </c>
      <c r="E21" s="10">
        <v>1</v>
      </c>
      <c r="F21" s="10" t="s">
        <v>55</v>
      </c>
    </row>
    <row r="22" spans="1:6">
      <c r="A22" s="10" t="s">
        <v>56</v>
      </c>
      <c r="B22" s="10" t="s">
        <v>729</v>
      </c>
      <c r="C22" s="10" t="s">
        <v>8</v>
      </c>
      <c r="D22" s="10" t="s">
        <v>9</v>
      </c>
      <c r="E22" s="10">
        <v>1</v>
      </c>
      <c r="F22" s="10" t="s">
        <v>55</v>
      </c>
    </row>
    <row r="23" spans="1:6">
      <c r="A23" s="10" t="s">
        <v>58</v>
      </c>
      <c r="B23" s="10" t="s">
        <v>730</v>
      </c>
      <c r="C23" s="10" t="s">
        <v>8</v>
      </c>
      <c r="D23" s="10" t="s">
        <v>14</v>
      </c>
      <c r="E23" s="10">
        <v>1</v>
      </c>
      <c r="F23" s="10" t="s">
        <v>17</v>
      </c>
    </row>
    <row r="24" spans="1:6">
      <c r="A24" s="10" t="s">
        <v>60</v>
      </c>
      <c r="B24" s="10" t="s">
        <v>66</v>
      </c>
      <c r="C24" s="10" t="s">
        <v>13</v>
      </c>
      <c r="D24" s="10" t="s">
        <v>9</v>
      </c>
      <c r="E24" s="10">
        <v>3</v>
      </c>
      <c r="F24" s="10" t="s">
        <v>731</v>
      </c>
    </row>
    <row r="25" spans="1:6">
      <c r="A25" s="10" t="s">
        <v>60</v>
      </c>
      <c r="B25" s="10" t="s">
        <v>61</v>
      </c>
      <c r="C25" s="10" t="s">
        <v>13</v>
      </c>
      <c r="D25" s="10" t="s">
        <v>14</v>
      </c>
      <c r="E25" s="10">
        <v>4</v>
      </c>
      <c r="F25" s="10" t="s">
        <v>732</v>
      </c>
    </row>
    <row r="26" spans="1:6">
      <c r="A26" s="10" t="s">
        <v>60</v>
      </c>
      <c r="B26" s="10" t="s">
        <v>65</v>
      </c>
      <c r="C26" s="10" t="s">
        <v>13</v>
      </c>
      <c r="D26" s="10" t="s">
        <v>14</v>
      </c>
      <c r="E26" s="10">
        <v>1</v>
      </c>
      <c r="F26" s="10" t="s">
        <v>17</v>
      </c>
    </row>
    <row r="27" spans="1:6">
      <c r="A27" s="10" t="s">
        <v>68</v>
      </c>
      <c r="B27" s="10" t="s">
        <v>69</v>
      </c>
      <c r="C27" s="10" t="s">
        <v>8</v>
      </c>
      <c r="D27" s="10" t="s">
        <v>14</v>
      </c>
      <c r="E27" s="10">
        <v>1</v>
      </c>
      <c r="F27" s="10" t="s">
        <v>70</v>
      </c>
    </row>
    <row r="28" spans="1:6">
      <c r="A28" s="10" t="s">
        <v>71</v>
      </c>
      <c r="B28" s="10" t="s">
        <v>72</v>
      </c>
      <c r="C28" s="10" t="s">
        <v>8</v>
      </c>
      <c r="D28" s="10" t="s">
        <v>9</v>
      </c>
      <c r="E28" s="10">
        <v>4</v>
      </c>
      <c r="F28" s="10" t="s">
        <v>73</v>
      </c>
    </row>
    <row r="29" spans="1:6">
      <c r="A29" s="10" t="s">
        <v>74</v>
      </c>
      <c r="B29" s="10" t="s">
        <v>75</v>
      </c>
      <c r="C29" s="10" t="s">
        <v>13</v>
      </c>
      <c r="D29" s="10" t="s">
        <v>14</v>
      </c>
      <c r="E29" s="10">
        <v>2</v>
      </c>
      <c r="F29" s="10" t="s">
        <v>76</v>
      </c>
    </row>
    <row r="30" spans="1:6">
      <c r="A30" s="10" t="s">
        <v>74</v>
      </c>
      <c r="B30" s="10" t="s">
        <v>77</v>
      </c>
      <c r="C30" s="10" t="s">
        <v>8</v>
      </c>
      <c r="D30" s="10" t="s">
        <v>9</v>
      </c>
      <c r="E30" s="10">
        <v>1</v>
      </c>
      <c r="F30" s="10" t="s">
        <v>17</v>
      </c>
    </row>
    <row r="31" spans="1:6">
      <c r="A31" s="10" t="s">
        <v>78</v>
      </c>
      <c r="B31" s="10" t="s">
        <v>665</v>
      </c>
      <c r="C31" s="10" t="s">
        <v>8</v>
      </c>
      <c r="D31" s="10" t="s">
        <v>9</v>
      </c>
      <c r="E31" s="10">
        <v>1</v>
      </c>
      <c r="F31" s="10" t="s">
        <v>80</v>
      </c>
    </row>
    <row r="32" spans="1:6">
      <c r="A32" s="10" t="s">
        <v>81</v>
      </c>
      <c r="B32" s="10" t="s">
        <v>82</v>
      </c>
      <c r="C32" s="10" t="s">
        <v>13</v>
      </c>
      <c r="D32" s="10" t="s">
        <v>14</v>
      </c>
      <c r="E32" s="10">
        <v>3</v>
      </c>
      <c r="F32" s="10" t="s">
        <v>83</v>
      </c>
    </row>
    <row r="33" spans="1:6">
      <c r="A33" s="10" t="s">
        <v>81</v>
      </c>
      <c r="B33" s="10" t="s">
        <v>84</v>
      </c>
      <c r="C33" s="10" t="s">
        <v>13</v>
      </c>
      <c r="D33" s="10" t="s">
        <v>14</v>
      </c>
      <c r="E33" s="10">
        <v>1</v>
      </c>
      <c r="F33" s="10" t="s">
        <v>85</v>
      </c>
    </row>
    <row r="34" spans="1:6">
      <c r="A34" s="10" t="s">
        <v>81</v>
      </c>
      <c r="B34" s="10" t="s">
        <v>86</v>
      </c>
      <c r="C34" s="10" t="s">
        <v>13</v>
      </c>
      <c r="D34" s="10" t="s">
        <v>14</v>
      </c>
      <c r="E34" s="10">
        <v>1</v>
      </c>
      <c r="F34" s="10" t="s">
        <v>87</v>
      </c>
    </row>
    <row r="35" spans="1:6">
      <c r="A35" s="10" t="s">
        <v>81</v>
      </c>
      <c r="B35" s="10" t="s">
        <v>88</v>
      </c>
      <c r="C35" s="10" t="s">
        <v>13</v>
      </c>
      <c r="D35" s="10" t="s">
        <v>14</v>
      </c>
      <c r="E35" s="10">
        <v>1</v>
      </c>
      <c r="F35" s="10" t="s">
        <v>89</v>
      </c>
    </row>
    <row r="36" spans="1:6">
      <c r="A36" s="10" t="s">
        <v>81</v>
      </c>
      <c r="B36" s="10" t="s">
        <v>90</v>
      </c>
      <c r="C36" s="10" t="s">
        <v>8</v>
      </c>
      <c r="D36" s="10" t="s">
        <v>14</v>
      </c>
      <c r="E36" s="10">
        <v>1</v>
      </c>
      <c r="F36" s="10" t="s">
        <v>91</v>
      </c>
    </row>
    <row r="37" spans="1:6">
      <c r="A37" s="10" t="s">
        <v>81</v>
      </c>
      <c r="B37" s="10" t="s">
        <v>92</v>
      </c>
      <c r="C37" s="10" t="s">
        <v>13</v>
      </c>
      <c r="D37" s="10" t="s">
        <v>9</v>
      </c>
      <c r="E37" s="10">
        <v>2</v>
      </c>
      <c r="F37" s="10" t="s">
        <v>93</v>
      </c>
    </row>
    <row r="38" spans="1:6">
      <c r="A38" s="10" t="s">
        <v>94</v>
      </c>
      <c r="B38" s="10" t="s">
        <v>95</v>
      </c>
      <c r="C38" s="10" t="s">
        <v>13</v>
      </c>
      <c r="D38" s="10" t="s">
        <v>14</v>
      </c>
      <c r="E38" s="10">
        <v>1</v>
      </c>
      <c r="F38" s="10" t="s">
        <v>96</v>
      </c>
    </row>
    <row r="39" spans="1:6">
      <c r="A39" s="10" t="s">
        <v>94</v>
      </c>
      <c r="B39" s="10" t="s">
        <v>99</v>
      </c>
      <c r="C39" s="10" t="s">
        <v>13</v>
      </c>
      <c r="D39" s="10" t="s">
        <v>14</v>
      </c>
      <c r="E39" s="10">
        <v>2</v>
      </c>
      <c r="F39" s="10" t="s">
        <v>100</v>
      </c>
    </row>
    <row r="40" spans="1:6">
      <c r="A40" s="10" t="s">
        <v>94</v>
      </c>
      <c r="B40" s="10" t="s">
        <v>97</v>
      </c>
      <c r="C40" s="10" t="s">
        <v>8</v>
      </c>
      <c r="D40" s="10" t="s">
        <v>9</v>
      </c>
      <c r="E40" s="10">
        <v>1</v>
      </c>
      <c r="F40" s="10" t="s">
        <v>98</v>
      </c>
    </row>
    <row r="41" spans="1:6">
      <c r="A41" s="10" t="s">
        <v>101</v>
      </c>
      <c r="B41" s="10" t="s">
        <v>102</v>
      </c>
      <c r="C41" s="10" t="s">
        <v>13</v>
      </c>
      <c r="D41" s="10" t="s">
        <v>9</v>
      </c>
      <c r="E41" s="10">
        <v>1</v>
      </c>
      <c r="F41" s="10" t="s">
        <v>103</v>
      </c>
    </row>
    <row r="42" spans="1:6">
      <c r="A42" s="10" t="s">
        <v>101</v>
      </c>
      <c r="B42" s="10" t="s">
        <v>666</v>
      </c>
      <c r="C42" s="10" t="s">
        <v>8</v>
      </c>
      <c r="D42" s="10" t="s">
        <v>14</v>
      </c>
      <c r="E42" s="10">
        <v>1</v>
      </c>
      <c r="F42" s="10" t="s">
        <v>17</v>
      </c>
    </row>
    <row r="43" spans="1:6">
      <c r="A43" s="10" t="s">
        <v>101</v>
      </c>
      <c r="B43" s="10" t="s">
        <v>105</v>
      </c>
      <c r="C43" s="10" t="s">
        <v>13</v>
      </c>
      <c r="D43" s="10" t="s">
        <v>14</v>
      </c>
      <c r="E43" s="10">
        <v>2</v>
      </c>
      <c r="F43" s="10" t="s">
        <v>106</v>
      </c>
    </row>
    <row r="44" spans="1:6">
      <c r="A44" s="10" t="s">
        <v>107</v>
      </c>
      <c r="B44" s="10" t="s">
        <v>667</v>
      </c>
      <c r="C44" s="10" t="s">
        <v>8</v>
      </c>
      <c r="D44" s="10" t="s">
        <v>14</v>
      </c>
      <c r="E44" s="10">
        <v>1</v>
      </c>
      <c r="F44" s="10" t="s">
        <v>17</v>
      </c>
    </row>
    <row r="45" spans="1:6">
      <c r="A45" s="10" t="s">
        <v>107</v>
      </c>
      <c r="B45" s="10" t="s">
        <v>111</v>
      </c>
      <c r="C45" s="10" t="s">
        <v>13</v>
      </c>
      <c r="D45" s="10" t="s">
        <v>14</v>
      </c>
      <c r="E45" s="10">
        <v>4</v>
      </c>
      <c r="F45" s="10" t="s">
        <v>112</v>
      </c>
    </row>
    <row r="46" spans="1:6">
      <c r="A46" s="10" t="s">
        <v>107</v>
      </c>
      <c r="B46" s="10" t="s">
        <v>668</v>
      </c>
      <c r="C46" s="10" t="s">
        <v>13</v>
      </c>
      <c r="D46" s="10" t="s">
        <v>14</v>
      </c>
      <c r="E46" s="10">
        <v>3</v>
      </c>
      <c r="F46" s="10" t="s">
        <v>114</v>
      </c>
    </row>
    <row r="47" spans="1:6">
      <c r="A47" s="10" t="s">
        <v>107</v>
      </c>
      <c r="B47" s="10" t="s">
        <v>117</v>
      </c>
      <c r="C47" s="10" t="s">
        <v>13</v>
      </c>
      <c r="D47" s="10" t="s">
        <v>14</v>
      </c>
      <c r="E47" s="10">
        <v>2</v>
      </c>
      <c r="F47" s="10" t="s">
        <v>118</v>
      </c>
    </row>
    <row r="48" spans="1:6">
      <c r="A48" s="10" t="s">
        <v>107</v>
      </c>
      <c r="B48" s="10" t="s">
        <v>115</v>
      </c>
      <c r="C48" s="10" t="s">
        <v>13</v>
      </c>
      <c r="D48" s="10" t="s">
        <v>14</v>
      </c>
      <c r="E48" s="10">
        <v>3</v>
      </c>
      <c r="F48" s="10" t="s">
        <v>116</v>
      </c>
    </row>
    <row r="49" spans="1:6">
      <c r="A49" s="10" t="s">
        <v>107</v>
      </c>
      <c r="B49" s="10" t="s">
        <v>108</v>
      </c>
      <c r="C49" s="10" t="s">
        <v>13</v>
      </c>
      <c r="D49" s="10" t="s">
        <v>9</v>
      </c>
      <c r="E49" s="10">
        <v>2</v>
      </c>
      <c r="F49" s="10" t="s">
        <v>109</v>
      </c>
    </row>
    <row r="50" spans="1:6">
      <c r="A50" s="10" t="s">
        <v>119</v>
      </c>
      <c r="B50" s="10" t="s">
        <v>669</v>
      </c>
      <c r="C50" s="10" t="s">
        <v>8</v>
      </c>
      <c r="D50" s="10" t="s">
        <v>14</v>
      </c>
      <c r="E50" s="10">
        <v>1</v>
      </c>
      <c r="F50" s="10" t="s">
        <v>17</v>
      </c>
    </row>
    <row r="51" spans="1:6">
      <c r="A51" s="10" t="s">
        <v>119</v>
      </c>
      <c r="B51" s="10" t="s">
        <v>121</v>
      </c>
      <c r="C51" s="10" t="s">
        <v>13</v>
      </c>
      <c r="D51" s="10" t="s">
        <v>14</v>
      </c>
      <c r="E51" s="10">
        <v>3</v>
      </c>
      <c r="F51" s="10" t="s">
        <v>122</v>
      </c>
    </row>
    <row r="52" spans="1:6">
      <c r="A52" s="10" t="s">
        <v>119</v>
      </c>
      <c r="B52" s="10" t="s">
        <v>123</v>
      </c>
      <c r="C52" s="10" t="s">
        <v>13</v>
      </c>
      <c r="D52" s="10" t="s">
        <v>14</v>
      </c>
      <c r="E52" s="10">
        <v>1</v>
      </c>
      <c r="F52" s="10" t="s">
        <v>124</v>
      </c>
    </row>
    <row r="53" spans="1:6">
      <c r="A53" s="10" t="s">
        <v>119</v>
      </c>
      <c r="B53" s="10" t="s">
        <v>125</v>
      </c>
      <c r="C53" s="10" t="s">
        <v>13</v>
      </c>
      <c r="D53" s="10" t="s">
        <v>14</v>
      </c>
      <c r="E53" s="10">
        <v>2</v>
      </c>
      <c r="F53" s="10" t="s">
        <v>126</v>
      </c>
    </row>
    <row r="54" spans="1:6">
      <c r="A54" s="10" t="s">
        <v>119</v>
      </c>
      <c r="B54" s="10" t="s">
        <v>127</v>
      </c>
      <c r="C54" s="10" t="s">
        <v>13</v>
      </c>
      <c r="D54" s="10" t="s">
        <v>14</v>
      </c>
      <c r="E54" s="10">
        <v>3</v>
      </c>
      <c r="F54" s="10" t="s">
        <v>128</v>
      </c>
    </row>
    <row r="55" spans="1:6">
      <c r="A55" s="10" t="s">
        <v>119</v>
      </c>
      <c r="B55" s="10" t="s">
        <v>129</v>
      </c>
      <c r="C55" s="10" t="s">
        <v>13</v>
      </c>
      <c r="D55" s="10" t="s">
        <v>14</v>
      </c>
      <c r="E55" s="10">
        <v>3</v>
      </c>
      <c r="F55" s="10" t="s">
        <v>130</v>
      </c>
    </row>
    <row r="56" spans="1:6">
      <c r="A56" s="10" t="s">
        <v>119</v>
      </c>
      <c r="B56" s="10" t="s">
        <v>131</v>
      </c>
      <c r="C56" s="10" t="s">
        <v>13</v>
      </c>
      <c r="D56" s="10" t="s">
        <v>14</v>
      </c>
      <c r="E56" s="10">
        <v>4</v>
      </c>
      <c r="F56" s="10" t="s">
        <v>132</v>
      </c>
    </row>
    <row r="57" spans="1:6">
      <c r="A57" s="10" t="s">
        <v>133</v>
      </c>
      <c r="B57" s="10" t="s">
        <v>134</v>
      </c>
      <c r="C57" s="10" t="s">
        <v>13</v>
      </c>
      <c r="D57" s="10" t="s">
        <v>9</v>
      </c>
      <c r="E57" s="10">
        <v>2</v>
      </c>
      <c r="F57" s="10" t="s">
        <v>135</v>
      </c>
    </row>
    <row r="58" spans="1:6">
      <c r="A58" s="10" t="s">
        <v>133</v>
      </c>
      <c r="B58" s="10" t="s">
        <v>670</v>
      </c>
      <c r="C58" s="10" t="s">
        <v>8</v>
      </c>
      <c r="D58" s="10" t="s">
        <v>14</v>
      </c>
      <c r="E58" s="10">
        <v>1</v>
      </c>
      <c r="F58" s="10" t="s">
        <v>17</v>
      </c>
    </row>
    <row r="59" spans="1:6">
      <c r="A59" s="10" t="s">
        <v>137</v>
      </c>
      <c r="B59" s="10" t="s">
        <v>671</v>
      </c>
      <c r="C59" s="10" t="s">
        <v>8</v>
      </c>
      <c r="D59" s="10" t="s">
        <v>14</v>
      </c>
      <c r="E59" s="10">
        <v>1</v>
      </c>
      <c r="F59" s="10" t="s">
        <v>17</v>
      </c>
    </row>
    <row r="60" spans="1:6">
      <c r="A60" s="10" t="s">
        <v>137</v>
      </c>
      <c r="B60" s="10" t="s">
        <v>139</v>
      </c>
      <c r="C60" s="10" t="s">
        <v>13</v>
      </c>
      <c r="D60" s="10" t="s">
        <v>9</v>
      </c>
      <c r="E60" s="10">
        <v>2</v>
      </c>
      <c r="F60" s="10" t="s">
        <v>140</v>
      </c>
    </row>
    <row r="61" spans="1:6">
      <c r="A61" s="10" t="s">
        <v>141</v>
      </c>
      <c r="B61" s="10" t="s">
        <v>142</v>
      </c>
      <c r="C61" s="10" t="s">
        <v>13</v>
      </c>
      <c r="D61" s="10" t="s">
        <v>9</v>
      </c>
      <c r="E61" s="10">
        <v>2</v>
      </c>
      <c r="F61" s="10" t="s">
        <v>109</v>
      </c>
    </row>
    <row r="62" spans="1:6">
      <c r="A62" s="10" t="s">
        <v>141</v>
      </c>
      <c r="B62" s="10" t="s">
        <v>672</v>
      </c>
      <c r="C62" s="10" t="s">
        <v>8</v>
      </c>
      <c r="D62" s="10" t="s">
        <v>14</v>
      </c>
      <c r="E62" s="10">
        <v>1</v>
      </c>
      <c r="F62" s="10" t="s">
        <v>17</v>
      </c>
    </row>
    <row r="63" spans="1:6">
      <c r="A63" s="10" t="s">
        <v>141</v>
      </c>
      <c r="B63" s="10" t="s">
        <v>144</v>
      </c>
      <c r="C63" s="10" t="s">
        <v>13</v>
      </c>
      <c r="D63" s="10" t="s">
        <v>14</v>
      </c>
      <c r="E63" s="10">
        <v>2</v>
      </c>
      <c r="F63" s="10" t="s">
        <v>106</v>
      </c>
    </row>
    <row r="64" spans="1:6">
      <c r="A64" s="10" t="s">
        <v>145</v>
      </c>
      <c r="B64" s="10" t="s">
        <v>673</v>
      </c>
      <c r="C64" s="10" t="s">
        <v>8</v>
      </c>
      <c r="D64" s="10" t="s">
        <v>14</v>
      </c>
      <c r="E64" s="10">
        <v>1</v>
      </c>
      <c r="F64" s="10" t="s">
        <v>17</v>
      </c>
    </row>
    <row r="65" spans="1:6">
      <c r="A65" s="10" t="s">
        <v>145</v>
      </c>
      <c r="B65" s="10" t="s">
        <v>147</v>
      </c>
      <c r="C65" s="10" t="s">
        <v>13</v>
      </c>
      <c r="D65" s="10" t="s">
        <v>14</v>
      </c>
      <c r="E65" s="10">
        <v>1</v>
      </c>
      <c r="F65" s="10" t="s">
        <v>124</v>
      </c>
    </row>
    <row r="66" spans="1:6">
      <c r="A66" s="10" t="s">
        <v>145</v>
      </c>
      <c r="B66" s="10" t="s">
        <v>148</v>
      </c>
      <c r="C66" s="10" t="s">
        <v>13</v>
      </c>
      <c r="D66" s="10" t="s">
        <v>14</v>
      </c>
      <c r="E66" s="10">
        <v>1</v>
      </c>
      <c r="F66" s="10" t="s">
        <v>149</v>
      </c>
    </row>
    <row r="67" spans="1:6">
      <c r="A67" s="10" t="s">
        <v>150</v>
      </c>
      <c r="B67" s="10" t="s">
        <v>151</v>
      </c>
      <c r="C67" s="10" t="s">
        <v>8</v>
      </c>
      <c r="D67" s="10" t="s">
        <v>9</v>
      </c>
      <c r="E67" s="10">
        <v>2</v>
      </c>
      <c r="F67" s="10" t="s">
        <v>152</v>
      </c>
    </row>
    <row r="68" spans="1:6">
      <c r="A68" s="10" t="s">
        <v>153</v>
      </c>
      <c r="B68" s="10" t="s">
        <v>154</v>
      </c>
      <c r="C68" s="10" t="s">
        <v>13</v>
      </c>
      <c r="D68" s="10" t="s">
        <v>14</v>
      </c>
      <c r="E68" s="10">
        <v>1</v>
      </c>
      <c r="F68" s="10" t="s">
        <v>155</v>
      </c>
    </row>
    <row r="69" spans="1:6">
      <c r="A69" s="10" t="s">
        <v>156</v>
      </c>
      <c r="B69" s="10" t="s">
        <v>159</v>
      </c>
      <c r="C69" s="10" t="s">
        <v>13</v>
      </c>
      <c r="D69" s="10" t="s">
        <v>14</v>
      </c>
      <c r="E69" s="10">
        <v>1</v>
      </c>
      <c r="F69" s="10" t="s">
        <v>160</v>
      </c>
    </row>
    <row r="70" spans="1:6">
      <c r="A70" s="10" t="s">
        <v>156</v>
      </c>
      <c r="B70" s="10" t="s">
        <v>161</v>
      </c>
      <c r="C70" s="10" t="s">
        <v>8</v>
      </c>
      <c r="D70" s="10" t="s">
        <v>14</v>
      </c>
      <c r="E70" s="10">
        <v>1</v>
      </c>
      <c r="F70" s="10" t="s">
        <v>162</v>
      </c>
    </row>
    <row r="71" spans="1:6">
      <c r="A71" s="10" t="s">
        <v>156</v>
      </c>
      <c r="B71" s="10" t="s">
        <v>163</v>
      </c>
      <c r="C71" s="10" t="s">
        <v>8</v>
      </c>
      <c r="D71" s="10" t="s">
        <v>9</v>
      </c>
      <c r="E71" s="10">
        <v>1</v>
      </c>
      <c r="F71" s="10" t="s">
        <v>164</v>
      </c>
    </row>
    <row r="72" spans="1:6">
      <c r="A72" s="10" t="s">
        <v>165</v>
      </c>
      <c r="B72" s="10" t="s">
        <v>166</v>
      </c>
      <c r="C72" s="10" t="s">
        <v>8</v>
      </c>
      <c r="D72" s="10" t="s">
        <v>14</v>
      </c>
      <c r="E72" s="10">
        <v>2</v>
      </c>
      <c r="F72" s="10" t="s">
        <v>167</v>
      </c>
    </row>
    <row r="73" spans="1:6">
      <c r="A73" s="10" t="s">
        <v>165</v>
      </c>
      <c r="B73" s="10" t="s">
        <v>168</v>
      </c>
      <c r="C73" s="10" t="s">
        <v>13</v>
      </c>
      <c r="D73" s="10" t="s">
        <v>14</v>
      </c>
      <c r="E73" s="10">
        <v>1</v>
      </c>
      <c r="F73" s="10" t="s">
        <v>169</v>
      </c>
    </row>
    <row r="74" spans="1:6">
      <c r="A74" s="10" t="s">
        <v>170</v>
      </c>
      <c r="B74" s="10" t="s">
        <v>161</v>
      </c>
      <c r="C74" s="10" t="s">
        <v>13</v>
      </c>
      <c r="D74" s="10" t="s">
        <v>14</v>
      </c>
      <c r="E74" s="10">
        <v>1</v>
      </c>
      <c r="F74" s="10" t="s">
        <v>164</v>
      </c>
    </row>
    <row r="75" spans="1:6">
      <c r="A75" s="10" t="s">
        <v>171</v>
      </c>
      <c r="B75" s="10" t="s">
        <v>172</v>
      </c>
      <c r="C75" s="10" t="s">
        <v>13</v>
      </c>
      <c r="D75" s="10" t="s">
        <v>14</v>
      </c>
      <c r="E75" s="10">
        <v>2</v>
      </c>
      <c r="F75" s="10" t="s">
        <v>173</v>
      </c>
    </row>
    <row r="76" spans="1:6">
      <c r="A76" s="10" t="s">
        <v>174</v>
      </c>
      <c r="B76" s="10" t="s">
        <v>175</v>
      </c>
      <c r="C76" s="10" t="s">
        <v>13</v>
      </c>
      <c r="D76" s="10" t="s">
        <v>14</v>
      </c>
      <c r="E76" s="10">
        <v>4</v>
      </c>
      <c r="F76" s="10" t="s">
        <v>176</v>
      </c>
    </row>
    <row r="77" spans="1:6">
      <c r="A77" s="10" t="s">
        <v>177</v>
      </c>
      <c r="B77" s="10" t="s">
        <v>178</v>
      </c>
      <c r="C77" s="10" t="s">
        <v>8</v>
      </c>
      <c r="D77" s="10" t="s">
        <v>9</v>
      </c>
      <c r="E77" s="10">
        <v>1</v>
      </c>
      <c r="F77" s="10" t="s">
        <v>32</v>
      </c>
    </row>
    <row r="78" spans="1:6">
      <c r="A78" s="10" t="s">
        <v>179</v>
      </c>
      <c r="B78" s="10" t="s">
        <v>180</v>
      </c>
      <c r="C78" s="10" t="s">
        <v>8</v>
      </c>
      <c r="D78" s="10" t="s">
        <v>9</v>
      </c>
      <c r="E78" s="10">
        <v>1</v>
      </c>
      <c r="F78" s="10" t="s">
        <v>181</v>
      </c>
    </row>
    <row r="79" spans="1:6">
      <c r="A79" s="10" t="s">
        <v>182</v>
      </c>
      <c r="B79" s="10" t="s">
        <v>183</v>
      </c>
      <c r="C79" s="10" t="s">
        <v>13</v>
      </c>
      <c r="D79" s="10" t="s">
        <v>14</v>
      </c>
      <c r="E79" s="10">
        <v>3</v>
      </c>
      <c r="F79" s="10" t="s">
        <v>184</v>
      </c>
    </row>
    <row r="80" spans="1:6">
      <c r="A80" s="10" t="s">
        <v>185</v>
      </c>
      <c r="B80" s="10" t="s">
        <v>186</v>
      </c>
      <c r="C80" s="10" t="s">
        <v>8</v>
      </c>
      <c r="D80" s="10" t="s">
        <v>9</v>
      </c>
      <c r="E80" s="10">
        <v>1</v>
      </c>
      <c r="F80" s="10" t="s">
        <v>164</v>
      </c>
    </row>
    <row r="81" spans="1:6">
      <c r="A81" s="10" t="s">
        <v>187</v>
      </c>
      <c r="B81" s="10" t="s">
        <v>188</v>
      </c>
      <c r="C81" s="10" t="s">
        <v>8</v>
      </c>
      <c r="D81" s="10" t="s">
        <v>9</v>
      </c>
      <c r="E81" s="10">
        <v>1</v>
      </c>
      <c r="F81" s="10" t="s">
        <v>164</v>
      </c>
    </row>
    <row r="82" spans="1:6">
      <c r="A82" s="10" t="s">
        <v>189</v>
      </c>
      <c r="B82" s="10" t="s">
        <v>733</v>
      </c>
      <c r="C82" s="10" t="s">
        <v>13</v>
      </c>
      <c r="D82" s="10" t="s">
        <v>14</v>
      </c>
      <c r="E82" s="10">
        <v>1</v>
      </c>
      <c r="F82" s="10" t="s">
        <v>734</v>
      </c>
    </row>
    <row r="83" spans="1:6">
      <c r="A83" s="10" t="s">
        <v>189</v>
      </c>
      <c r="B83" s="10" t="s">
        <v>190</v>
      </c>
      <c r="C83" s="10" t="s">
        <v>13</v>
      </c>
      <c r="D83" s="10" t="s">
        <v>14</v>
      </c>
      <c r="E83" s="10">
        <v>2</v>
      </c>
      <c r="F83" s="10" t="s">
        <v>191</v>
      </c>
    </row>
    <row r="84" spans="1:6">
      <c r="A84" s="10" t="s">
        <v>192</v>
      </c>
      <c r="B84" s="10" t="s">
        <v>193</v>
      </c>
      <c r="C84" s="10" t="s">
        <v>8</v>
      </c>
      <c r="D84" s="10" t="s">
        <v>14</v>
      </c>
      <c r="E84" s="10">
        <v>1</v>
      </c>
      <c r="F84" s="10" t="s">
        <v>194</v>
      </c>
    </row>
    <row r="85" spans="1:6">
      <c r="A85" s="10" t="s">
        <v>195</v>
      </c>
      <c r="B85" s="10" t="s">
        <v>196</v>
      </c>
      <c r="C85" s="10" t="s">
        <v>13</v>
      </c>
      <c r="D85" s="10" t="s">
        <v>14</v>
      </c>
      <c r="E85" s="10">
        <v>1</v>
      </c>
      <c r="F85" s="10" t="s">
        <v>36</v>
      </c>
    </row>
    <row r="86" spans="1:6">
      <c r="A86" s="10" t="s">
        <v>195</v>
      </c>
      <c r="B86" s="10" t="s">
        <v>197</v>
      </c>
      <c r="C86" s="10" t="s">
        <v>13</v>
      </c>
      <c r="D86" s="10" t="s">
        <v>14</v>
      </c>
      <c r="E86" s="10">
        <v>1</v>
      </c>
      <c r="F86" s="10" t="s">
        <v>198</v>
      </c>
    </row>
    <row r="87" spans="1:6">
      <c r="A87" s="10" t="s">
        <v>199</v>
      </c>
      <c r="B87" s="10" t="s">
        <v>200</v>
      </c>
      <c r="C87" s="10" t="s">
        <v>13</v>
      </c>
      <c r="D87" s="10" t="s">
        <v>14</v>
      </c>
      <c r="E87" s="10">
        <v>1</v>
      </c>
      <c r="F87" s="10" t="s">
        <v>198</v>
      </c>
    </row>
    <row r="88" spans="1:6">
      <c r="A88" s="10" t="s">
        <v>201</v>
      </c>
      <c r="B88" s="10" t="s">
        <v>202</v>
      </c>
      <c r="C88" s="10" t="s">
        <v>8</v>
      </c>
      <c r="D88" s="10" t="s">
        <v>9</v>
      </c>
      <c r="E88" s="10">
        <v>1</v>
      </c>
      <c r="F88" s="10" t="s">
        <v>164</v>
      </c>
    </row>
    <row r="89" spans="1:6">
      <c r="A89" s="10" t="s">
        <v>203</v>
      </c>
      <c r="B89" s="10" t="s">
        <v>206</v>
      </c>
      <c r="C89" s="10" t="s">
        <v>13</v>
      </c>
      <c r="D89" s="10" t="s">
        <v>14</v>
      </c>
      <c r="E89" s="10">
        <v>1</v>
      </c>
      <c r="F89" s="10" t="s">
        <v>735</v>
      </c>
    </row>
    <row r="90" spans="1:6">
      <c r="A90" s="10" t="s">
        <v>207</v>
      </c>
      <c r="B90" s="10" t="s">
        <v>208</v>
      </c>
      <c r="C90" s="10" t="s">
        <v>13</v>
      </c>
      <c r="D90" s="10" t="s">
        <v>14</v>
      </c>
      <c r="E90" s="10">
        <v>2</v>
      </c>
      <c r="F90" s="10" t="s">
        <v>209</v>
      </c>
    </row>
    <row r="91" spans="1:6">
      <c r="A91" s="10" t="s">
        <v>207</v>
      </c>
      <c r="B91" s="10" t="s">
        <v>212</v>
      </c>
      <c r="C91" s="10" t="s">
        <v>8</v>
      </c>
      <c r="D91" s="10" t="s">
        <v>9</v>
      </c>
      <c r="E91" s="10">
        <v>1</v>
      </c>
      <c r="F91" s="10" t="s">
        <v>213</v>
      </c>
    </row>
    <row r="92" spans="1:6">
      <c r="A92" s="10" t="s">
        <v>207</v>
      </c>
      <c r="B92" s="10" t="s">
        <v>736</v>
      </c>
      <c r="C92" s="10" t="s">
        <v>13</v>
      </c>
      <c r="D92" s="10" t="s">
        <v>14</v>
      </c>
      <c r="E92" s="10">
        <v>1</v>
      </c>
      <c r="F92" s="10" t="s">
        <v>211</v>
      </c>
    </row>
    <row r="93" spans="1:6">
      <c r="A93" s="10" t="s">
        <v>207</v>
      </c>
      <c r="B93" s="10" t="s">
        <v>210</v>
      </c>
      <c r="C93" s="10" t="s">
        <v>13</v>
      </c>
      <c r="D93" s="10" t="s">
        <v>14</v>
      </c>
      <c r="E93" s="10">
        <v>1</v>
      </c>
      <c r="F93" s="10" t="s">
        <v>211</v>
      </c>
    </row>
    <row r="94" spans="1:6">
      <c r="A94" s="10" t="s">
        <v>214</v>
      </c>
      <c r="B94" s="10" t="s">
        <v>675</v>
      </c>
      <c r="C94" s="10" t="s">
        <v>8</v>
      </c>
      <c r="D94" s="10" t="s">
        <v>9</v>
      </c>
      <c r="E94" s="10">
        <v>1</v>
      </c>
      <c r="F94" s="10" t="s">
        <v>17</v>
      </c>
    </row>
    <row r="95" spans="1:6">
      <c r="A95" s="10" t="s">
        <v>214</v>
      </c>
      <c r="B95" s="10" t="s">
        <v>215</v>
      </c>
      <c r="C95" s="10" t="s">
        <v>8</v>
      </c>
      <c r="D95" s="10" t="s">
        <v>14</v>
      </c>
      <c r="E95" s="10">
        <v>4</v>
      </c>
      <c r="F95" s="10" t="s">
        <v>674</v>
      </c>
    </row>
    <row r="96" spans="1:6">
      <c r="A96" s="10" t="s">
        <v>218</v>
      </c>
      <c r="B96" s="10" t="s">
        <v>676</v>
      </c>
      <c r="C96" s="10" t="s">
        <v>8</v>
      </c>
      <c r="D96" s="10" t="s">
        <v>9</v>
      </c>
      <c r="E96" s="10">
        <v>1</v>
      </c>
      <c r="F96" s="10" t="s">
        <v>17</v>
      </c>
    </row>
    <row r="97" spans="1:6">
      <c r="A97" s="10" t="s">
        <v>218</v>
      </c>
      <c r="B97" s="10" t="s">
        <v>219</v>
      </c>
      <c r="C97" s="10" t="s">
        <v>8</v>
      </c>
      <c r="D97" s="10" t="s">
        <v>14</v>
      </c>
      <c r="E97" s="10">
        <v>1</v>
      </c>
      <c r="F97" s="10" t="s">
        <v>220</v>
      </c>
    </row>
    <row r="98" spans="1:6">
      <c r="A98" s="10" t="s">
        <v>222</v>
      </c>
      <c r="B98" s="10" t="s">
        <v>231</v>
      </c>
      <c r="C98" s="10" t="s">
        <v>13</v>
      </c>
      <c r="D98" s="10" t="s">
        <v>14</v>
      </c>
      <c r="E98" s="10">
        <v>1</v>
      </c>
      <c r="F98" s="10" t="s">
        <v>70</v>
      </c>
    </row>
    <row r="99" spans="1:6">
      <c r="A99" s="10" t="s">
        <v>222</v>
      </c>
      <c r="B99" s="10" t="s">
        <v>234</v>
      </c>
      <c r="C99" s="10" t="s">
        <v>13</v>
      </c>
      <c r="D99" s="10" t="s">
        <v>14</v>
      </c>
      <c r="E99" s="10">
        <v>7</v>
      </c>
      <c r="F99" s="10" t="s">
        <v>235</v>
      </c>
    </row>
    <row r="100" spans="1:6">
      <c r="A100" s="10" t="s">
        <v>222</v>
      </c>
      <c r="B100" s="10" t="s">
        <v>223</v>
      </c>
      <c r="C100" s="10" t="s">
        <v>13</v>
      </c>
      <c r="D100" s="10" t="s">
        <v>14</v>
      </c>
      <c r="E100" s="10">
        <v>3</v>
      </c>
      <c r="F100" s="10" t="s">
        <v>224</v>
      </c>
    </row>
    <row r="101" spans="1:6">
      <c r="A101" s="10" t="s">
        <v>222</v>
      </c>
      <c r="B101" s="10" t="s">
        <v>232</v>
      </c>
      <c r="C101" s="10" t="s">
        <v>13</v>
      </c>
      <c r="D101" s="10" t="s">
        <v>14</v>
      </c>
      <c r="E101" s="10">
        <v>2</v>
      </c>
      <c r="F101" s="10" t="s">
        <v>233</v>
      </c>
    </row>
    <row r="102" spans="1:6">
      <c r="A102" s="10" t="s">
        <v>222</v>
      </c>
      <c r="B102" s="10" t="s">
        <v>236</v>
      </c>
      <c r="C102" s="10" t="s">
        <v>13</v>
      </c>
      <c r="D102" s="10" t="s">
        <v>14</v>
      </c>
      <c r="E102" s="10">
        <v>5</v>
      </c>
      <c r="F102" s="10" t="s">
        <v>237</v>
      </c>
    </row>
    <row r="103" spans="1:6">
      <c r="A103" s="10" t="s">
        <v>222</v>
      </c>
      <c r="B103" s="10" t="s">
        <v>238</v>
      </c>
      <c r="C103" s="10" t="s">
        <v>13</v>
      </c>
      <c r="D103" s="10" t="s">
        <v>14</v>
      </c>
      <c r="E103" s="10">
        <v>1</v>
      </c>
      <c r="F103" s="10" t="s">
        <v>80</v>
      </c>
    </row>
    <row r="104" spans="1:6">
      <c r="A104" s="10" t="s">
        <v>222</v>
      </c>
      <c r="B104" s="10" t="s">
        <v>229</v>
      </c>
      <c r="C104" s="10" t="s">
        <v>13</v>
      </c>
      <c r="D104" s="10" t="s">
        <v>14</v>
      </c>
      <c r="E104" s="10">
        <v>1</v>
      </c>
      <c r="F104" s="10" t="s">
        <v>230</v>
      </c>
    </row>
    <row r="105" spans="1:6">
      <c r="A105" s="10" t="s">
        <v>222</v>
      </c>
      <c r="B105" s="10" t="s">
        <v>241</v>
      </c>
      <c r="C105" s="10" t="s">
        <v>13</v>
      </c>
      <c r="D105" s="10" t="s">
        <v>14</v>
      </c>
      <c r="E105" s="10">
        <v>2</v>
      </c>
      <c r="F105" s="10" t="s">
        <v>737</v>
      </c>
    </row>
    <row r="106" spans="1:6">
      <c r="A106" s="10" t="s">
        <v>222</v>
      </c>
      <c r="B106" s="10" t="s">
        <v>738</v>
      </c>
      <c r="C106" s="10" t="s">
        <v>13</v>
      </c>
      <c r="D106" s="10" t="s">
        <v>14</v>
      </c>
      <c r="E106" s="10">
        <v>2</v>
      </c>
      <c r="F106" s="10" t="s">
        <v>739</v>
      </c>
    </row>
    <row r="107" spans="1:6">
      <c r="A107" s="10" t="s">
        <v>222</v>
      </c>
      <c r="B107" s="10" t="s">
        <v>677</v>
      </c>
      <c r="C107" s="10" t="s">
        <v>8</v>
      </c>
      <c r="D107" s="10" t="s">
        <v>14</v>
      </c>
      <c r="E107" s="10">
        <v>1</v>
      </c>
      <c r="F107" s="10" t="s">
        <v>226</v>
      </c>
    </row>
    <row r="108" spans="1:6">
      <c r="A108" s="10" t="s">
        <v>222</v>
      </c>
      <c r="B108" s="10" t="s">
        <v>243</v>
      </c>
      <c r="C108" s="10" t="s">
        <v>13</v>
      </c>
      <c r="D108" s="10" t="s">
        <v>14</v>
      </c>
      <c r="E108" s="10">
        <v>2</v>
      </c>
      <c r="F108" s="10" t="s">
        <v>244</v>
      </c>
    </row>
    <row r="109" spans="1:6">
      <c r="A109" s="10" t="s">
        <v>222</v>
      </c>
      <c r="B109" s="10" t="s">
        <v>239</v>
      </c>
      <c r="C109" s="10" t="s">
        <v>13</v>
      </c>
      <c r="D109" s="10" t="s">
        <v>14</v>
      </c>
      <c r="E109" s="10">
        <v>1</v>
      </c>
      <c r="F109" s="10" t="s">
        <v>240</v>
      </c>
    </row>
    <row r="110" spans="1:6">
      <c r="A110" s="10" t="s">
        <v>222</v>
      </c>
      <c r="B110" s="10" t="s">
        <v>245</v>
      </c>
      <c r="C110" s="10" t="s">
        <v>8</v>
      </c>
      <c r="D110" s="10" t="s">
        <v>9</v>
      </c>
      <c r="E110" s="10">
        <v>2</v>
      </c>
      <c r="F110" s="10" t="s">
        <v>246</v>
      </c>
    </row>
    <row r="111" spans="1:6">
      <c r="A111" s="10" t="s">
        <v>247</v>
      </c>
      <c r="B111" s="10" t="s">
        <v>679</v>
      </c>
      <c r="C111" s="10" t="s">
        <v>8</v>
      </c>
      <c r="D111" s="10" t="s">
        <v>14</v>
      </c>
      <c r="E111" s="10">
        <v>1</v>
      </c>
      <c r="F111" s="10" t="s">
        <v>226</v>
      </c>
    </row>
    <row r="112" spans="1:6">
      <c r="A112" s="10" t="s">
        <v>247</v>
      </c>
      <c r="B112" s="10" t="s">
        <v>248</v>
      </c>
      <c r="C112" s="10" t="s">
        <v>8</v>
      </c>
      <c r="D112" s="10" t="s">
        <v>14</v>
      </c>
      <c r="E112" s="10">
        <v>7</v>
      </c>
      <c r="F112" s="10" t="s">
        <v>680</v>
      </c>
    </row>
    <row r="113" spans="1:6">
      <c r="A113" s="10" t="s">
        <v>247</v>
      </c>
      <c r="B113" s="10" t="s">
        <v>250</v>
      </c>
      <c r="C113" s="10" t="s">
        <v>8</v>
      </c>
      <c r="D113" s="10" t="s">
        <v>14</v>
      </c>
      <c r="E113" s="10">
        <v>7</v>
      </c>
      <c r="F113" s="10" t="s">
        <v>681</v>
      </c>
    </row>
    <row r="114" spans="1:6">
      <c r="A114" s="10" t="s">
        <v>253</v>
      </c>
      <c r="B114" s="10" t="s">
        <v>254</v>
      </c>
      <c r="C114" s="10" t="s">
        <v>8</v>
      </c>
      <c r="D114" s="10" t="s">
        <v>14</v>
      </c>
      <c r="E114" s="10">
        <v>1</v>
      </c>
      <c r="F114" s="10" t="s">
        <v>255</v>
      </c>
    </row>
    <row r="115" spans="1:6">
      <c r="A115" s="10" t="s">
        <v>253</v>
      </c>
      <c r="B115" s="10" t="s">
        <v>260</v>
      </c>
      <c r="C115" s="10" t="s">
        <v>8</v>
      </c>
      <c r="D115" s="10" t="s">
        <v>9</v>
      </c>
      <c r="E115" s="10">
        <v>2</v>
      </c>
      <c r="F115" s="10" t="s">
        <v>261</v>
      </c>
    </row>
    <row r="116" spans="1:6">
      <c r="A116" s="10" t="s">
        <v>253</v>
      </c>
      <c r="B116" s="10" t="s">
        <v>256</v>
      </c>
      <c r="C116" s="10" t="s">
        <v>8</v>
      </c>
      <c r="D116" s="10" t="s">
        <v>14</v>
      </c>
      <c r="E116" s="10">
        <v>3</v>
      </c>
      <c r="F116" s="10" t="s">
        <v>257</v>
      </c>
    </row>
    <row r="117" spans="1:6">
      <c r="A117" s="10" t="s">
        <v>740</v>
      </c>
      <c r="B117" s="10" t="s">
        <v>741</v>
      </c>
      <c r="C117" s="10" t="s">
        <v>8</v>
      </c>
      <c r="D117" s="10" t="s">
        <v>14</v>
      </c>
      <c r="E117" s="10">
        <v>1</v>
      </c>
      <c r="F117" s="10" t="s">
        <v>283</v>
      </c>
    </row>
    <row r="118" spans="1:6">
      <c r="A118" s="10" t="s">
        <v>740</v>
      </c>
      <c r="B118" s="10" t="s">
        <v>742</v>
      </c>
      <c r="C118" s="10" t="s">
        <v>13</v>
      </c>
      <c r="D118" s="10" t="s">
        <v>14</v>
      </c>
      <c r="E118" s="10">
        <v>3</v>
      </c>
      <c r="F118" s="10" t="s">
        <v>743</v>
      </c>
    </row>
    <row r="119" spans="1:6">
      <c r="A119" s="10" t="s">
        <v>740</v>
      </c>
      <c r="B119" s="10" t="s">
        <v>744</v>
      </c>
      <c r="C119" s="10" t="s">
        <v>13</v>
      </c>
      <c r="D119" s="10" t="s">
        <v>14</v>
      </c>
      <c r="E119" s="10">
        <v>2</v>
      </c>
      <c r="F119" s="10" t="s">
        <v>745</v>
      </c>
    </row>
    <row r="120" spans="1:6">
      <c r="A120" s="10" t="s">
        <v>740</v>
      </c>
      <c r="B120" s="10" t="s">
        <v>746</v>
      </c>
      <c r="C120" s="10" t="s">
        <v>13</v>
      </c>
      <c r="D120" s="10" t="s">
        <v>14</v>
      </c>
      <c r="E120" s="10">
        <v>2</v>
      </c>
      <c r="F120" s="10" t="s">
        <v>246</v>
      </c>
    </row>
    <row r="121" spans="1:6">
      <c r="A121" s="10" t="s">
        <v>740</v>
      </c>
      <c r="B121" s="10" t="s">
        <v>747</v>
      </c>
      <c r="C121" s="10" t="s">
        <v>13</v>
      </c>
      <c r="D121" s="10" t="s">
        <v>14</v>
      </c>
      <c r="E121" s="10">
        <v>1</v>
      </c>
      <c r="F121" s="10" t="s">
        <v>748</v>
      </c>
    </row>
    <row r="122" spans="1:6">
      <c r="A122" s="10" t="s">
        <v>740</v>
      </c>
      <c r="B122" s="10" t="s">
        <v>749</v>
      </c>
      <c r="C122" s="10" t="s">
        <v>13</v>
      </c>
      <c r="D122" s="10" t="s">
        <v>14</v>
      </c>
      <c r="E122" s="10">
        <v>1</v>
      </c>
      <c r="F122" s="10" t="s">
        <v>80</v>
      </c>
    </row>
    <row r="123" spans="1:6">
      <c r="A123" s="10" t="s">
        <v>740</v>
      </c>
      <c r="B123" s="10" t="s">
        <v>750</v>
      </c>
      <c r="C123" s="10" t="s">
        <v>8</v>
      </c>
      <c r="D123" s="10" t="s">
        <v>9</v>
      </c>
      <c r="E123" s="10">
        <v>4</v>
      </c>
      <c r="F123" s="10" t="s">
        <v>751</v>
      </c>
    </row>
    <row r="124" spans="1:6">
      <c r="A124" s="10" t="s">
        <v>740</v>
      </c>
      <c r="B124" s="10" t="s">
        <v>752</v>
      </c>
      <c r="C124" s="10" t="s">
        <v>13</v>
      </c>
      <c r="D124" s="10" t="s">
        <v>14</v>
      </c>
      <c r="E124" s="10">
        <v>2</v>
      </c>
      <c r="F124" s="10" t="s">
        <v>753</v>
      </c>
    </row>
    <row r="125" spans="1:6">
      <c r="A125" s="10" t="s">
        <v>279</v>
      </c>
      <c r="B125" s="10" t="s">
        <v>683</v>
      </c>
      <c r="C125" s="10" t="s">
        <v>8</v>
      </c>
      <c r="D125" s="10" t="s">
        <v>14</v>
      </c>
      <c r="E125" s="10">
        <v>1</v>
      </c>
      <c r="F125" s="10" t="s">
        <v>283</v>
      </c>
    </row>
    <row r="126" spans="1:6">
      <c r="A126" s="10" t="s">
        <v>279</v>
      </c>
      <c r="B126" s="10" t="s">
        <v>280</v>
      </c>
      <c r="C126" s="10" t="s">
        <v>8</v>
      </c>
      <c r="D126" s="10" t="s">
        <v>14</v>
      </c>
      <c r="E126" s="10">
        <v>2</v>
      </c>
      <c r="F126" s="10" t="s">
        <v>281</v>
      </c>
    </row>
    <row r="127" spans="1:6">
      <c r="A127" s="10" t="s">
        <v>284</v>
      </c>
      <c r="B127" s="10" t="s">
        <v>754</v>
      </c>
      <c r="C127" s="10" t="s">
        <v>13</v>
      </c>
      <c r="D127" s="10" t="s">
        <v>14</v>
      </c>
      <c r="E127" s="10">
        <v>1</v>
      </c>
      <c r="F127" s="10" t="s">
        <v>17</v>
      </c>
    </row>
    <row r="128" spans="1:6">
      <c r="A128" s="10" t="s">
        <v>284</v>
      </c>
      <c r="B128" s="10" t="s">
        <v>288</v>
      </c>
      <c r="C128" s="10" t="s">
        <v>13</v>
      </c>
      <c r="D128" s="10" t="s">
        <v>14</v>
      </c>
      <c r="E128" s="10">
        <v>1</v>
      </c>
      <c r="F128" s="10" t="s">
        <v>289</v>
      </c>
    </row>
    <row r="129" spans="1:6">
      <c r="A129" s="10" t="s">
        <v>284</v>
      </c>
      <c r="B129" s="10" t="s">
        <v>684</v>
      </c>
      <c r="C129" s="10" t="s">
        <v>8</v>
      </c>
      <c r="D129" s="10" t="s">
        <v>14</v>
      </c>
      <c r="E129" s="10">
        <v>1</v>
      </c>
      <c r="F129" s="10" t="s">
        <v>17</v>
      </c>
    </row>
    <row r="130" spans="1:6">
      <c r="A130" s="10" t="s">
        <v>284</v>
      </c>
      <c r="B130" s="10" t="s">
        <v>285</v>
      </c>
      <c r="C130" s="10" t="s">
        <v>13</v>
      </c>
      <c r="D130" s="10" t="s">
        <v>14</v>
      </c>
      <c r="E130" s="10">
        <v>2</v>
      </c>
      <c r="F130" s="10" t="s">
        <v>286</v>
      </c>
    </row>
    <row r="131" spans="1:6">
      <c r="A131" s="10" t="s">
        <v>284</v>
      </c>
      <c r="B131" s="10" t="s">
        <v>290</v>
      </c>
      <c r="C131" s="10" t="s">
        <v>13</v>
      </c>
      <c r="D131" s="10" t="s">
        <v>14</v>
      </c>
      <c r="E131" s="10">
        <v>1</v>
      </c>
      <c r="F131" s="10" t="s">
        <v>194</v>
      </c>
    </row>
    <row r="132" spans="1:6">
      <c r="A132" s="10" t="s">
        <v>284</v>
      </c>
      <c r="B132" s="10" t="s">
        <v>755</v>
      </c>
      <c r="C132" s="10" t="s">
        <v>8</v>
      </c>
      <c r="D132" s="10" t="s">
        <v>9</v>
      </c>
      <c r="E132" s="10">
        <v>2</v>
      </c>
      <c r="F132" s="10" t="s">
        <v>756</v>
      </c>
    </row>
    <row r="133" spans="1:6">
      <c r="A133" s="10" t="s">
        <v>291</v>
      </c>
      <c r="B133" s="10" t="s">
        <v>292</v>
      </c>
      <c r="C133" s="10" t="s">
        <v>13</v>
      </c>
      <c r="D133" s="10" t="s">
        <v>14</v>
      </c>
      <c r="E133" s="10">
        <v>1</v>
      </c>
      <c r="F133" s="10" t="s">
        <v>293</v>
      </c>
    </row>
    <row r="134" spans="1:6">
      <c r="A134" s="10" t="s">
        <v>291</v>
      </c>
      <c r="B134" s="10" t="s">
        <v>294</v>
      </c>
      <c r="C134" s="10" t="s">
        <v>13</v>
      </c>
      <c r="D134" s="10" t="s">
        <v>14</v>
      </c>
      <c r="E134" s="10">
        <v>1</v>
      </c>
      <c r="F134" s="10" t="s">
        <v>80</v>
      </c>
    </row>
    <row r="135" spans="1:6">
      <c r="A135" s="10" t="s">
        <v>291</v>
      </c>
      <c r="B135" s="10" t="s">
        <v>295</v>
      </c>
      <c r="C135" s="10" t="s">
        <v>13</v>
      </c>
      <c r="D135" s="10" t="s">
        <v>14</v>
      </c>
      <c r="E135" s="10">
        <v>2</v>
      </c>
      <c r="F135" s="10" t="s">
        <v>296</v>
      </c>
    </row>
    <row r="136" spans="1:6">
      <c r="A136" s="10" t="s">
        <v>291</v>
      </c>
      <c r="B136" s="10" t="s">
        <v>297</v>
      </c>
      <c r="C136" s="10" t="s">
        <v>13</v>
      </c>
      <c r="D136" s="10" t="s">
        <v>14</v>
      </c>
      <c r="E136" s="10">
        <v>1</v>
      </c>
      <c r="F136" s="10" t="s">
        <v>298</v>
      </c>
    </row>
    <row r="137" spans="1:6">
      <c r="A137" s="10" t="s">
        <v>291</v>
      </c>
      <c r="B137" s="10" t="s">
        <v>299</v>
      </c>
      <c r="C137" s="10" t="s">
        <v>13</v>
      </c>
      <c r="D137" s="10" t="s">
        <v>14</v>
      </c>
      <c r="E137" s="10">
        <v>1</v>
      </c>
      <c r="F137" s="10" t="s">
        <v>300</v>
      </c>
    </row>
    <row r="138" spans="1:6">
      <c r="A138" s="10" t="s">
        <v>291</v>
      </c>
      <c r="B138" s="10" t="s">
        <v>303</v>
      </c>
      <c r="C138" s="10" t="s">
        <v>13</v>
      </c>
      <c r="D138" s="10" t="s">
        <v>14</v>
      </c>
      <c r="E138" s="10">
        <v>2</v>
      </c>
      <c r="F138" s="10" t="s">
        <v>304</v>
      </c>
    </row>
    <row r="139" spans="1:6">
      <c r="A139" s="10" t="s">
        <v>291</v>
      </c>
      <c r="B139" s="10" t="s">
        <v>301</v>
      </c>
      <c r="C139" s="10" t="s">
        <v>13</v>
      </c>
      <c r="D139" s="10" t="s">
        <v>14</v>
      </c>
      <c r="E139" s="10">
        <v>4</v>
      </c>
      <c r="F139" s="10" t="s">
        <v>302</v>
      </c>
    </row>
    <row r="140" spans="1:6">
      <c r="A140" s="10" t="s">
        <v>291</v>
      </c>
      <c r="B140" s="10" t="s">
        <v>305</v>
      </c>
      <c r="C140" s="10" t="s">
        <v>13</v>
      </c>
      <c r="D140" s="10" t="s">
        <v>14</v>
      </c>
      <c r="E140" s="10">
        <v>1</v>
      </c>
      <c r="F140" s="10" t="s">
        <v>306</v>
      </c>
    </row>
    <row r="141" spans="1:6">
      <c r="A141" s="10" t="s">
        <v>291</v>
      </c>
      <c r="B141" s="10" t="s">
        <v>307</v>
      </c>
      <c r="C141" s="10" t="s">
        <v>13</v>
      </c>
      <c r="D141" s="10" t="s">
        <v>14</v>
      </c>
      <c r="E141" s="10">
        <v>3</v>
      </c>
      <c r="F141" s="10" t="s">
        <v>308</v>
      </c>
    </row>
    <row r="142" spans="1:6">
      <c r="A142" s="10" t="s">
        <v>291</v>
      </c>
      <c r="B142" s="10" t="s">
        <v>311</v>
      </c>
      <c r="C142" s="10" t="s">
        <v>13</v>
      </c>
      <c r="D142" s="10" t="s">
        <v>14</v>
      </c>
      <c r="E142" s="10">
        <v>1</v>
      </c>
      <c r="F142" s="10" t="s">
        <v>312</v>
      </c>
    </row>
    <row r="143" spans="1:6">
      <c r="A143" s="10" t="s">
        <v>291</v>
      </c>
      <c r="B143" s="10" t="s">
        <v>309</v>
      </c>
      <c r="C143" s="10" t="s">
        <v>13</v>
      </c>
      <c r="D143" s="10" t="s">
        <v>9</v>
      </c>
      <c r="E143" s="10">
        <v>1</v>
      </c>
      <c r="F143" s="10" t="s">
        <v>310</v>
      </c>
    </row>
    <row r="144" spans="1:6">
      <c r="A144" s="10" t="s">
        <v>313</v>
      </c>
      <c r="B144" s="10" t="s">
        <v>309</v>
      </c>
      <c r="C144" s="10" t="s">
        <v>13</v>
      </c>
      <c r="D144" s="10" t="s">
        <v>9</v>
      </c>
      <c r="E144" s="10">
        <v>1</v>
      </c>
      <c r="F144" s="10" t="s">
        <v>310</v>
      </c>
    </row>
    <row r="145" spans="1:6">
      <c r="A145" s="10" t="s">
        <v>313</v>
      </c>
      <c r="B145" s="10" t="s">
        <v>295</v>
      </c>
      <c r="C145" s="10" t="s">
        <v>13</v>
      </c>
      <c r="D145" s="10" t="s">
        <v>14</v>
      </c>
      <c r="E145" s="10">
        <v>2</v>
      </c>
      <c r="F145" s="10" t="s">
        <v>296</v>
      </c>
    </row>
    <row r="146" spans="1:6">
      <c r="A146" s="10" t="s">
        <v>313</v>
      </c>
      <c r="B146" s="10" t="s">
        <v>297</v>
      </c>
      <c r="C146" s="10" t="s">
        <v>13</v>
      </c>
      <c r="D146" s="10" t="s">
        <v>14</v>
      </c>
      <c r="E146" s="10">
        <v>1</v>
      </c>
      <c r="F146" s="10" t="s">
        <v>298</v>
      </c>
    </row>
    <row r="147" spans="1:6">
      <c r="A147" s="10" t="s">
        <v>313</v>
      </c>
      <c r="B147" s="10" t="s">
        <v>303</v>
      </c>
      <c r="C147" s="10" t="s">
        <v>13</v>
      </c>
      <c r="D147" s="10" t="s">
        <v>14</v>
      </c>
      <c r="E147" s="10">
        <v>2</v>
      </c>
      <c r="F147" s="10" t="s">
        <v>304</v>
      </c>
    </row>
    <row r="148" spans="1:6">
      <c r="A148" s="10" t="s">
        <v>313</v>
      </c>
      <c r="B148" s="10" t="s">
        <v>294</v>
      </c>
      <c r="C148" s="10" t="s">
        <v>13</v>
      </c>
      <c r="D148" s="10" t="s">
        <v>14</v>
      </c>
      <c r="E148" s="10">
        <v>1</v>
      </c>
      <c r="F148" s="10" t="s">
        <v>80</v>
      </c>
    </row>
    <row r="149" spans="1:6">
      <c r="A149" s="10" t="s">
        <v>313</v>
      </c>
      <c r="B149" s="10" t="s">
        <v>292</v>
      </c>
      <c r="C149" s="10" t="s">
        <v>13</v>
      </c>
      <c r="D149" s="10" t="s">
        <v>14</v>
      </c>
      <c r="E149" s="10">
        <v>1</v>
      </c>
      <c r="F149" s="10" t="s">
        <v>293</v>
      </c>
    </row>
    <row r="150" spans="1:6">
      <c r="A150" s="10" t="s">
        <v>313</v>
      </c>
      <c r="B150" s="10" t="s">
        <v>311</v>
      </c>
      <c r="C150" s="10" t="s">
        <v>13</v>
      </c>
      <c r="D150" s="10" t="s">
        <v>14</v>
      </c>
      <c r="E150" s="10">
        <v>1</v>
      </c>
      <c r="F150" s="10" t="s">
        <v>312</v>
      </c>
    </row>
    <row r="151" spans="1:6">
      <c r="A151" s="10" t="s">
        <v>313</v>
      </c>
      <c r="B151" s="10" t="s">
        <v>299</v>
      </c>
      <c r="C151" s="10" t="s">
        <v>13</v>
      </c>
      <c r="D151" s="10" t="s">
        <v>14</v>
      </c>
      <c r="E151" s="10">
        <v>1</v>
      </c>
      <c r="F151" s="10" t="s">
        <v>300</v>
      </c>
    </row>
    <row r="152" spans="1:6">
      <c r="A152" s="10" t="s">
        <v>314</v>
      </c>
      <c r="B152" s="10" t="s">
        <v>315</v>
      </c>
      <c r="C152" s="10" t="s">
        <v>13</v>
      </c>
      <c r="D152" s="10" t="s">
        <v>14</v>
      </c>
      <c r="E152" s="10">
        <v>2</v>
      </c>
      <c r="F152" s="10" t="s">
        <v>316</v>
      </c>
    </row>
    <row r="153" spans="1:6">
      <c r="A153" s="10" t="s">
        <v>314</v>
      </c>
      <c r="B153" s="10" t="s">
        <v>317</v>
      </c>
      <c r="C153" s="10" t="s">
        <v>13</v>
      </c>
      <c r="D153" s="10" t="s">
        <v>14</v>
      </c>
      <c r="E153" s="10">
        <v>1</v>
      </c>
      <c r="F153" s="10" t="s">
        <v>80</v>
      </c>
    </row>
    <row r="154" spans="1:6">
      <c r="A154" s="10" t="s">
        <v>314</v>
      </c>
      <c r="B154" s="10" t="s">
        <v>685</v>
      </c>
      <c r="C154" s="10" t="s">
        <v>8</v>
      </c>
      <c r="D154" s="10" t="s">
        <v>9</v>
      </c>
      <c r="E154" s="10">
        <v>1</v>
      </c>
      <c r="F154" s="10" t="s">
        <v>319</v>
      </c>
    </row>
    <row r="155" spans="1:6">
      <c r="A155" s="10" t="s">
        <v>320</v>
      </c>
      <c r="B155" s="10" t="s">
        <v>321</v>
      </c>
      <c r="C155" s="10" t="s">
        <v>8</v>
      </c>
      <c r="D155" s="10" t="s">
        <v>14</v>
      </c>
      <c r="E155" s="10">
        <v>2</v>
      </c>
      <c r="F155" s="10" t="s">
        <v>322</v>
      </c>
    </row>
    <row r="156" spans="1:6">
      <c r="A156" s="10" t="s">
        <v>320</v>
      </c>
      <c r="B156" s="10" t="s">
        <v>620</v>
      </c>
      <c r="C156" s="10" t="s">
        <v>13</v>
      </c>
      <c r="D156" s="10" t="s">
        <v>14</v>
      </c>
      <c r="E156" s="10">
        <v>4</v>
      </c>
      <c r="F156" s="10" t="s">
        <v>621</v>
      </c>
    </row>
    <row r="157" spans="1:6">
      <c r="A157" s="10" t="s">
        <v>320</v>
      </c>
      <c r="B157" s="10" t="s">
        <v>323</v>
      </c>
      <c r="C157" s="10" t="s">
        <v>13</v>
      </c>
      <c r="D157" s="10" t="s">
        <v>14</v>
      </c>
      <c r="E157" s="10">
        <v>1</v>
      </c>
      <c r="F157" s="10" t="s">
        <v>324</v>
      </c>
    </row>
    <row r="158" spans="1:6">
      <c r="A158" s="10" t="s">
        <v>320</v>
      </c>
      <c r="B158" s="10" t="s">
        <v>325</v>
      </c>
      <c r="C158" s="10" t="s">
        <v>13</v>
      </c>
      <c r="D158" s="10" t="s">
        <v>14</v>
      </c>
      <c r="E158" s="10">
        <v>3</v>
      </c>
      <c r="F158" s="10" t="s">
        <v>326</v>
      </c>
    </row>
    <row r="159" spans="1:6">
      <c r="A159" s="10" t="s">
        <v>320</v>
      </c>
      <c r="B159" s="10" t="s">
        <v>686</v>
      </c>
      <c r="C159" s="10" t="s">
        <v>8</v>
      </c>
      <c r="D159" s="10" t="s">
        <v>9</v>
      </c>
      <c r="E159" s="10">
        <v>1</v>
      </c>
      <c r="F159" s="10" t="s">
        <v>17</v>
      </c>
    </row>
    <row r="160" spans="1:6">
      <c r="A160" s="10" t="s">
        <v>328</v>
      </c>
      <c r="B160" s="10" t="s">
        <v>329</v>
      </c>
      <c r="C160" s="10" t="s">
        <v>8</v>
      </c>
      <c r="D160" s="10" t="s">
        <v>14</v>
      </c>
      <c r="E160" s="10">
        <v>4</v>
      </c>
      <c r="F160" s="10" t="s">
        <v>687</v>
      </c>
    </row>
    <row r="161" spans="1:6">
      <c r="A161" s="10" t="s">
        <v>328</v>
      </c>
      <c r="B161" s="10" t="s">
        <v>331</v>
      </c>
      <c r="C161" s="10" t="s">
        <v>13</v>
      </c>
      <c r="D161" s="10" t="s">
        <v>14</v>
      </c>
      <c r="E161" s="10">
        <v>1</v>
      </c>
      <c r="F161" s="10" t="s">
        <v>332</v>
      </c>
    </row>
    <row r="162" spans="1:6">
      <c r="A162" s="10" t="s">
        <v>328</v>
      </c>
      <c r="B162" s="10" t="s">
        <v>688</v>
      </c>
      <c r="C162" s="10" t="s">
        <v>8</v>
      </c>
      <c r="D162" s="10" t="s">
        <v>9</v>
      </c>
      <c r="E162" s="10">
        <v>1</v>
      </c>
      <c r="F162" s="10" t="s">
        <v>17</v>
      </c>
    </row>
    <row r="163" spans="1:6">
      <c r="A163" s="10" t="s">
        <v>334</v>
      </c>
      <c r="B163" s="10" t="s">
        <v>335</v>
      </c>
      <c r="C163" s="10" t="s">
        <v>13</v>
      </c>
      <c r="D163" s="10" t="s">
        <v>14</v>
      </c>
      <c r="E163" s="10">
        <v>3</v>
      </c>
      <c r="F163" s="10" t="s">
        <v>622</v>
      </c>
    </row>
    <row r="164" spans="1:6">
      <c r="A164" s="10" t="s">
        <v>334</v>
      </c>
      <c r="B164" s="10" t="s">
        <v>337</v>
      </c>
      <c r="C164" s="10" t="s">
        <v>13</v>
      </c>
      <c r="D164" s="10" t="s">
        <v>14</v>
      </c>
      <c r="E164" s="10">
        <v>2</v>
      </c>
      <c r="F164" s="10" t="s">
        <v>338</v>
      </c>
    </row>
    <row r="165" spans="1:6">
      <c r="A165" s="10" t="s">
        <v>334</v>
      </c>
      <c r="B165" s="10" t="s">
        <v>339</v>
      </c>
      <c r="C165" s="10" t="s">
        <v>13</v>
      </c>
      <c r="D165" s="10" t="s">
        <v>14</v>
      </c>
      <c r="E165" s="10">
        <v>2</v>
      </c>
      <c r="F165" s="10" t="s">
        <v>340</v>
      </c>
    </row>
    <row r="166" spans="1:6">
      <c r="A166" s="10" t="s">
        <v>334</v>
      </c>
      <c r="B166" s="10" t="s">
        <v>689</v>
      </c>
      <c r="C166" s="10" t="s">
        <v>8</v>
      </c>
      <c r="D166" s="10" t="s">
        <v>9</v>
      </c>
      <c r="E166" s="10">
        <v>1</v>
      </c>
      <c r="F166" s="10" t="s">
        <v>17</v>
      </c>
    </row>
    <row r="167" spans="1:6">
      <c r="A167" s="10" t="s">
        <v>342</v>
      </c>
      <c r="B167" s="10" t="s">
        <v>690</v>
      </c>
      <c r="C167" s="10" t="s">
        <v>8</v>
      </c>
      <c r="D167" s="10" t="s">
        <v>9</v>
      </c>
      <c r="E167" s="10">
        <v>1</v>
      </c>
      <c r="F167" s="10" t="s">
        <v>17</v>
      </c>
    </row>
    <row r="168" spans="1:6">
      <c r="A168" s="10" t="s">
        <v>344</v>
      </c>
      <c r="B168" s="10" t="s">
        <v>346</v>
      </c>
      <c r="C168" s="10" t="s">
        <v>13</v>
      </c>
      <c r="D168" s="10" t="s">
        <v>14</v>
      </c>
      <c r="E168" s="10">
        <v>2</v>
      </c>
      <c r="F168" s="10" t="s">
        <v>347</v>
      </c>
    </row>
    <row r="169" spans="1:6">
      <c r="A169" s="10" t="s">
        <v>344</v>
      </c>
      <c r="B169" s="10" t="s">
        <v>345</v>
      </c>
      <c r="C169" s="10" t="s">
        <v>13</v>
      </c>
      <c r="D169" s="10" t="s">
        <v>14</v>
      </c>
      <c r="E169" s="10">
        <v>1</v>
      </c>
      <c r="F169" s="10" t="s">
        <v>332</v>
      </c>
    </row>
    <row r="170" spans="1:6">
      <c r="A170" s="10" t="s">
        <v>344</v>
      </c>
      <c r="B170" s="10" t="s">
        <v>691</v>
      </c>
      <c r="C170" s="10" t="s">
        <v>8</v>
      </c>
      <c r="D170" s="10" t="s">
        <v>9</v>
      </c>
      <c r="E170" s="10">
        <v>1</v>
      </c>
      <c r="F170" s="10" t="s">
        <v>17</v>
      </c>
    </row>
    <row r="171" spans="1:6">
      <c r="A171" s="10" t="s">
        <v>349</v>
      </c>
      <c r="B171" s="10" t="s">
        <v>692</v>
      </c>
      <c r="C171" s="10" t="s">
        <v>8</v>
      </c>
      <c r="D171" s="10" t="s">
        <v>9</v>
      </c>
      <c r="E171" s="10">
        <v>1</v>
      </c>
      <c r="F171" s="10" t="s">
        <v>351</v>
      </c>
    </row>
    <row r="172" spans="1:6">
      <c r="A172" s="10" t="s">
        <v>352</v>
      </c>
      <c r="B172" s="10" t="s">
        <v>693</v>
      </c>
      <c r="C172" s="10" t="s">
        <v>8</v>
      </c>
      <c r="D172" s="10" t="s">
        <v>9</v>
      </c>
      <c r="E172" s="10">
        <v>1</v>
      </c>
      <c r="F172" s="10" t="s">
        <v>164</v>
      </c>
    </row>
    <row r="173" spans="1:6">
      <c r="A173" s="10" t="s">
        <v>352</v>
      </c>
      <c r="B173" s="10" t="s">
        <v>354</v>
      </c>
      <c r="C173" s="10" t="s">
        <v>13</v>
      </c>
      <c r="D173" s="10" t="s">
        <v>14</v>
      </c>
      <c r="E173" s="10">
        <v>1</v>
      </c>
      <c r="F173" s="10" t="s">
        <v>355</v>
      </c>
    </row>
    <row r="174" spans="1:6">
      <c r="A174" s="10" t="s">
        <v>356</v>
      </c>
      <c r="B174" s="10" t="s">
        <v>357</v>
      </c>
      <c r="C174" s="10" t="s">
        <v>8</v>
      </c>
      <c r="D174" s="10" t="s">
        <v>9</v>
      </c>
      <c r="E174" s="10">
        <v>1</v>
      </c>
      <c r="F174" s="10" t="s">
        <v>164</v>
      </c>
    </row>
    <row r="175" spans="1:6">
      <c r="A175" s="10" t="s">
        <v>358</v>
      </c>
      <c r="B175" s="10" t="s">
        <v>694</v>
      </c>
      <c r="C175" s="10" t="s">
        <v>8</v>
      </c>
      <c r="D175" s="10" t="s">
        <v>9</v>
      </c>
      <c r="E175" s="10">
        <v>1</v>
      </c>
      <c r="F175" s="10" t="s">
        <v>164</v>
      </c>
    </row>
    <row r="176" spans="1:6">
      <c r="A176" s="10" t="s">
        <v>360</v>
      </c>
      <c r="B176" s="10" t="s">
        <v>361</v>
      </c>
      <c r="C176" s="10" t="s">
        <v>8</v>
      </c>
      <c r="D176" s="10" t="s">
        <v>9</v>
      </c>
      <c r="E176" s="10">
        <v>2</v>
      </c>
      <c r="F176" s="10" t="s">
        <v>362</v>
      </c>
    </row>
    <row r="177" spans="1:6">
      <c r="A177" s="10" t="s">
        <v>360</v>
      </c>
      <c r="B177" s="10" t="s">
        <v>363</v>
      </c>
      <c r="C177" s="10" t="s">
        <v>8</v>
      </c>
      <c r="D177" s="10" t="s">
        <v>14</v>
      </c>
      <c r="E177" s="10">
        <v>1</v>
      </c>
      <c r="F177" s="10" t="s">
        <v>364</v>
      </c>
    </row>
    <row r="178" spans="1:6">
      <c r="A178" s="10" t="s">
        <v>365</v>
      </c>
      <c r="B178" s="10" t="s">
        <v>695</v>
      </c>
      <c r="C178" s="10" t="s">
        <v>8</v>
      </c>
      <c r="D178" s="10" t="s">
        <v>14</v>
      </c>
      <c r="E178" s="10">
        <v>1</v>
      </c>
      <c r="F178" s="10" t="s">
        <v>17</v>
      </c>
    </row>
    <row r="179" spans="1:6">
      <c r="A179" s="10" t="s">
        <v>365</v>
      </c>
      <c r="B179" s="10" t="s">
        <v>367</v>
      </c>
      <c r="C179" s="10" t="s">
        <v>13</v>
      </c>
      <c r="D179" s="10" t="s">
        <v>14</v>
      </c>
      <c r="E179" s="10">
        <v>2</v>
      </c>
      <c r="F179" s="10" t="s">
        <v>368</v>
      </c>
    </row>
    <row r="180" spans="1:6">
      <c r="A180" s="10" t="s">
        <v>369</v>
      </c>
      <c r="B180" s="10" t="s">
        <v>370</v>
      </c>
      <c r="C180" s="10" t="s">
        <v>13</v>
      </c>
      <c r="D180" s="10" t="s">
        <v>14</v>
      </c>
      <c r="E180" s="10">
        <v>1</v>
      </c>
      <c r="F180" s="10" t="s">
        <v>371</v>
      </c>
    </row>
    <row r="181" spans="1:6">
      <c r="A181" s="10" t="s">
        <v>369</v>
      </c>
      <c r="B181" s="10" t="s">
        <v>696</v>
      </c>
      <c r="C181" s="10" t="s">
        <v>8</v>
      </c>
      <c r="D181" s="10" t="s">
        <v>14</v>
      </c>
      <c r="E181" s="10">
        <v>1</v>
      </c>
      <c r="F181" s="10" t="s">
        <v>17</v>
      </c>
    </row>
    <row r="182" spans="1:6">
      <c r="A182" s="10" t="s">
        <v>757</v>
      </c>
      <c r="B182" s="10" t="s">
        <v>758</v>
      </c>
      <c r="C182" s="10" t="s">
        <v>8</v>
      </c>
      <c r="D182" s="10" t="s">
        <v>9</v>
      </c>
      <c r="E182" s="10">
        <v>1</v>
      </c>
      <c r="F182" s="10" t="s">
        <v>17</v>
      </c>
    </row>
    <row r="183" spans="1:6">
      <c r="A183" s="10" t="s">
        <v>373</v>
      </c>
      <c r="B183" s="10" t="s">
        <v>697</v>
      </c>
      <c r="C183" s="10" t="s">
        <v>8</v>
      </c>
      <c r="D183" s="10" t="s">
        <v>9</v>
      </c>
      <c r="E183" s="10">
        <v>1</v>
      </c>
      <c r="F183" s="10" t="s">
        <v>377</v>
      </c>
    </row>
    <row r="184" spans="1:6">
      <c r="A184" s="10" t="s">
        <v>373</v>
      </c>
      <c r="B184" s="10" t="s">
        <v>374</v>
      </c>
      <c r="C184" s="10" t="s">
        <v>13</v>
      </c>
      <c r="D184" s="10" t="s">
        <v>14</v>
      </c>
      <c r="E184" s="10">
        <v>1</v>
      </c>
      <c r="F184" s="10" t="s">
        <v>375</v>
      </c>
    </row>
    <row r="185" spans="1:6">
      <c r="A185" s="10" t="s">
        <v>759</v>
      </c>
      <c r="B185" s="10" t="s">
        <v>760</v>
      </c>
      <c r="C185" s="10" t="s">
        <v>8</v>
      </c>
      <c r="D185" s="10" t="s">
        <v>9</v>
      </c>
      <c r="E185" s="10">
        <v>1</v>
      </c>
      <c r="F185" s="10" t="s">
        <v>380</v>
      </c>
    </row>
    <row r="186" spans="1:6">
      <c r="A186" s="10" t="s">
        <v>381</v>
      </c>
      <c r="B186" s="10" t="s">
        <v>761</v>
      </c>
      <c r="C186" s="10" t="s">
        <v>8</v>
      </c>
      <c r="D186" s="10" t="s">
        <v>14</v>
      </c>
      <c r="E186" s="10">
        <v>1</v>
      </c>
      <c r="F186" s="10" t="s">
        <v>17</v>
      </c>
    </row>
    <row r="187" spans="1:6">
      <c r="A187" s="10" t="s">
        <v>762</v>
      </c>
      <c r="B187" s="10" t="s">
        <v>763</v>
      </c>
      <c r="C187" s="10" t="s">
        <v>8</v>
      </c>
      <c r="D187" s="10" t="s">
        <v>14</v>
      </c>
      <c r="E187" s="10">
        <v>1</v>
      </c>
      <c r="F187" s="10" t="s">
        <v>17</v>
      </c>
    </row>
    <row r="188" spans="1:6">
      <c r="A188" s="10" t="s">
        <v>762</v>
      </c>
      <c r="B188" s="10" t="s">
        <v>764</v>
      </c>
      <c r="C188" s="10" t="s">
        <v>13</v>
      </c>
      <c r="D188" s="10" t="s">
        <v>14</v>
      </c>
      <c r="E188" s="10">
        <v>3</v>
      </c>
      <c r="F188" s="10" t="s">
        <v>386</v>
      </c>
    </row>
    <row r="189" spans="1:6">
      <c r="A189" s="10" t="s">
        <v>762</v>
      </c>
      <c r="B189" s="10" t="s">
        <v>765</v>
      </c>
      <c r="C189" s="10" t="s">
        <v>13</v>
      </c>
      <c r="D189" s="10" t="s">
        <v>9</v>
      </c>
      <c r="E189" s="10">
        <v>2</v>
      </c>
      <c r="F189" s="10" t="s">
        <v>388</v>
      </c>
    </row>
    <row r="190" spans="1:6">
      <c r="A190" s="10" t="s">
        <v>389</v>
      </c>
      <c r="B190" s="10" t="s">
        <v>766</v>
      </c>
      <c r="C190" s="10" t="s">
        <v>8</v>
      </c>
      <c r="D190" s="10" t="s">
        <v>14</v>
      </c>
      <c r="E190" s="10">
        <v>1</v>
      </c>
      <c r="F190" s="10" t="s">
        <v>17</v>
      </c>
    </row>
    <row r="191" spans="1:6">
      <c r="A191" s="10" t="s">
        <v>391</v>
      </c>
      <c r="B191" s="10" t="s">
        <v>698</v>
      </c>
      <c r="C191" s="10" t="s">
        <v>8</v>
      </c>
      <c r="D191" s="10" t="s">
        <v>14</v>
      </c>
      <c r="E191" s="10">
        <v>1</v>
      </c>
      <c r="F191" s="10" t="s">
        <v>17</v>
      </c>
    </row>
    <row r="192" spans="1:6">
      <c r="A192" s="10" t="s">
        <v>393</v>
      </c>
      <c r="B192" s="10" t="s">
        <v>394</v>
      </c>
      <c r="C192" s="10" t="s">
        <v>8</v>
      </c>
      <c r="D192" s="10" t="s">
        <v>9</v>
      </c>
      <c r="E192" s="10">
        <v>1</v>
      </c>
      <c r="F192" s="10" t="s">
        <v>17</v>
      </c>
    </row>
    <row r="193" spans="1:6">
      <c r="A193" s="10" t="s">
        <v>393</v>
      </c>
      <c r="B193" s="10" t="s">
        <v>395</v>
      </c>
      <c r="C193" s="10" t="s">
        <v>13</v>
      </c>
      <c r="D193" s="10" t="s">
        <v>14</v>
      </c>
      <c r="E193" s="10">
        <v>1</v>
      </c>
      <c r="F193" s="10" t="s">
        <v>36</v>
      </c>
    </row>
    <row r="194" spans="1:6">
      <c r="A194" s="10" t="s">
        <v>393</v>
      </c>
      <c r="B194" s="10" t="s">
        <v>396</v>
      </c>
      <c r="C194" s="10" t="s">
        <v>13</v>
      </c>
      <c r="D194" s="10" t="s">
        <v>14</v>
      </c>
      <c r="E194" s="10">
        <v>2</v>
      </c>
      <c r="F194" s="10" t="s">
        <v>397</v>
      </c>
    </row>
    <row r="195" spans="1:6">
      <c r="A195" s="10" t="s">
        <v>398</v>
      </c>
      <c r="B195" s="10" t="s">
        <v>401</v>
      </c>
      <c r="C195" s="10" t="s">
        <v>13</v>
      </c>
      <c r="D195" s="10" t="s">
        <v>14</v>
      </c>
      <c r="E195" s="10">
        <v>1</v>
      </c>
      <c r="F195" s="10" t="s">
        <v>402</v>
      </c>
    </row>
    <row r="196" spans="1:6">
      <c r="A196" s="10" t="s">
        <v>398</v>
      </c>
      <c r="B196" s="10" t="s">
        <v>699</v>
      </c>
      <c r="C196" s="10" t="s">
        <v>8</v>
      </c>
      <c r="D196" s="10" t="s">
        <v>9</v>
      </c>
      <c r="E196" s="10">
        <v>2</v>
      </c>
      <c r="F196" s="10" t="s">
        <v>400</v>
      </c>
    </row>
    <row r="197" spans="1:6">
      <c r="A197" s="10" t="s">
        <v>403</v>
      </c>
      <c r="B197" s="10" t="s">
        <v>406</v>
      </c>
      <c r="C197" s="10" t="s">
        <v>8</v>
      </c>
      <c r="D197" s="10" t="s">
        <v>14</v>
      </c>
      <c r="E197" s="10">
        <v>1</v>
      </c>
      <c r="F197" s="10" t="s">
        <v>17</v>
      </c>
    </row>
    <row r="198" spans="1:6">
      <c r="A198" s="10" t="s">
        <v>403</v>
      </c>
      <c r="B198" s="10" t="s">
        <v>404</v>
      </c>
      <c r="C198" s="10" t="s">
        <v>8</v>
      </c>
      <c r="D198" s="10" t="s">
        <v>14</v>
      </c>
      <c r="E198" s="10">
        <v>5</v>
      </c>
      <c r="F198" s="10" t="s">
        <v>405</v>
      </c>
    </row>
    <row r="199" spans="1:6">
      <c r="A199" s="10" t="s">
        <v>409</v>
      </c>
      <c r="B199" s="10" t="s">
        <v>700</v>
      </c>
      <c r="C199" s="10" t="s">
        <v>8</v>
      </c>
      <c r="D199" s="10" t="s">
        <v>9</v>
      </c>
      <c r="E199" s="10">
        <v>1</v>
      </c>
      <c r="F199" s="10" t="s">
        <v>17</v>
      </c>
    </row>
    <row r="200" spans="1:6">
      <c r="A200" s="10" t="s">
        <v>409</v>
      </c>
      <c r="B200" s="10" t="s">
        <v>411</v>
      </c>
      <c r="C200" s="10" t="s">
        <v>8</v>
      </c>
      <c r="D200" s="10" t="s">
        <v>14</v>
      </c>
      <c r="E200" s="10">
        <v>1</v>
      </c>
      <c r="F200" s="10" t="s">
        <v>412</v>
      </c>
    </row>
    <row r="201" spans="1:6">
      <c r="A201" s="10" t="s">
        <v>413</v>
      </c>
      <c r="B201" s="10" t="s">
        <v>416</v>
      </c>
      <c r="C201" s="10" t="s">
        <v>13</v>
      </c>
      <c r="D201" s="10" t="s">
        <v>14</v>
      </c>
      <c r="E201" s="10">
        <v>2</v>
      </c>
      <c r="F201" s="10" t="s">
        <v>417</v>
      </c>
    </row>
    <row r="202" spans="1:6">
      <c r="A202" s="10" t="s">
        <v>413</v>
      </c>
      <c r="B202" s="10" t="s">
        <v>767</v>
      </c>
      <c r="C202" s="10" t="s">
        <v>13</v>
      </c>
      <c r="D202" s="10" t="s">
        <v>14</v>
      </c>
      <c r="E202" s="10">
        <v>5</v>
      </c>
      <c r="F202" s="10" t="s">
        <v>768</v>
      </c>
    </row>
    <row r="203" spans="1:6">
      <c r="A203" s="10" t="s">
        <v>413</v>
      </c>
      <c r="B203" s="10" t="s">
        <v>418</v>
      </c>
      <c r="C203" s="10" t="s">
        <v>13</v>
      </c>
      <c r="D203" s="10" t="s">
        <v>14</v>
      </c>
      <c r="E203" s="10">
        <v>4</v>
      </c>
      <c r="F203" s="10" t="s">
        <v>419</v>
      </c>
    </row>
    <row r="204" spans="1:6">
      <c r="A204" s="10" t="s">
        <v>413</v>
      </c>
      <c r="B204" s="10" t="s">
        <v>414</v>
      </c>
      <c r="C204" s="10" t="s">
        <v>13</v>
      </c>
      <c r="D204" s="10" t="s">
        <v>9</v>
      </c>
      <c r="E204" s="10">
        <v>3</v>
      </c>
      <c r="F204" s="10" t="s">
        <v>415</v>
      </c>
    </row>
    <row r="205" spans="1:6">
      <c r="A205" s="10" t="s">
        <v>420</v>
      </c>
      <c r="B205" s="10" t="s">
        <v>423</v>
      </c>
      <c r="C205" s="10" t="s">
        <v>8</v>
      </c>
      <c r="D205" s="10" t="s">
        <v>14</v>
      </c>
      <c r="E205" s="10">
        <v>1</v>
      </c>
      <c r="F205" s="10" t="s">
        <v>424</v>
      </c>
    </row>
    <row r="206" spans="1:6">
      <c r="A206" s="10" t="s">
        <v>420</v>
      </c>
      <c r="B206" s="10" t="s">
        <v>421</v>
      </c>
      <c r="C206" s="10" t="s">
        <v>8</v>
      </c>
      <c r="D206" s="10" t="s">
        <v>9</v>
      </c>
      <c r="E206" s="10">
        <v>1</v>
      </c>
      <c r="F206" s="10" t="s">
        <v>422</v>
      </c>
    </row>
    <row r="207" spans="1:6">
      <c r="A207" s="10" t="s">
        <v>425</v>
      </c>
      <c r="B207" s="10" t="s">
        <v>769</v>
      </c>
      <c r="C207" s="10" t="s">
        <v>8</v>
      </c>
      <c r="D207" s="10" t="s">
        <v>9</v>
      </c>
      <c r="E207" s="10">
        <v>1</v>
      </c>
      <c r="F207" s="10" t="s">
        <v>427</v>
      </c>
    </row>
    <row r="208" spans="1:6">
      <c r="A208" s="10" t="s">
        <v>428</v>
      </c>
      <c r="B208" s="10" t="s">
        <v>429</v>
      </c>
      <c r="C208" s="10" t="s">
        <v>8</v>
      </c>
      <c r="D208" s="10" t="s">
        <v>14</v>
      </c>
      <c r="E208" s="10">
        <v>6</v>
      </c>
      <c r="F208" s="10" t="s">
        <v>702</v>
      </c>
    </row>
    <row r="209" spans="1:6">
      <c r="A209" s="10" t="s">
        <v>428</v>
      </c>
      <c r="B209" s="10" t="s">
        <v>703</v>
      </c>
      <c r="C209" s="10" t="s">
        <v>8</v>
      </c>
      <c r="D209" s="10" t="s">
        <v>9</v>
      </c>
      <c r="E209" s="10">
        <v>1</v>
      </c>
      <c r="F209" s="10" t="s">
        <v>17</v>
      </c>
    </row>
    <row r="210" spans="1:6">
      <c r="A210" s="10" t="s">
        <v>770</v>
      </c>
      <c r="B210" s="10" t="s">
        <v>771</v>
      </c>
      <c r="C210" s="10" t="s">
        <v>8</v>
      </c>
      <c r="D210" s="10" t="s">
        <v>9</v>
      </c>
      <c r="E210" s="10">
        <v>1</v>
      </c>
      <c r="F210" s="10" t="s">
        <v>164</v>
      </c>
    </row>
    <row r="211" spans="1:6">
      <c r="A211" s="10" t="s">
        <v>772</v>
      </c>
      <c r="B211" s="10" t="s">
        <v>773</v>
      </c>
      <c r="C211" s="10" t="s">
        <v>8</v>
      </c>
      <c r="D211" s="10" t="s">
        <v>9</v>
      </c>
      <c r="E211" s="10">
        <v>1</v>
      </c>
      <c r="F211" s="10" t="s">
        <v>164</v>
      </c>
    </row>
    <row r="212" spans="1:6">
      <c r="A212" s="10" t="s">
        <v>774</v>
      </c>
      <c r="B212" s="10" t="s">
        <v>775</v>
      </c>
      <c r="C212" s="10" t="s">
        <v>8</v>
      </c>
      <c r="D212" s="10" t="s">
        <v>9</v>
      </c>
      <c r="E212" s="10">
        <v>1</v>
      </c>
      <c r="F212" s="10" t="s">
        <v>776</v>
      </c>
    </row>
    <row r="213" spans="1:6">
      <c r="A213" s="10" t="s">
        <v>777</v>
      </c>
      <c r="B213" s="10" t="s">
        <v>778</v>
      </c>
      <c r="C213" s="10" t="s">
        <v>8</v>
      </c>
      <c r="D213" s="10" t="s">
        <v>9</v>
      </c>
      <c r="E213" s="10">
        <v>1</v>
      </c>
      <c r="F213" s="10" t="s">
        <v>164</v>
      </c>
    </row>
    <row r="214" spans="1:6">
      <c r="A214" s="10" t="s">
        <v>779</v>
      </c>
      <c r="B214" s="10" t="s">
        <v>780</v>
      </c>
      <c r="C214" s="10" t="s">
        <v>13</v>
      </c>
      <c r="D214" s="10" t="s">
        <v>14</v>
      </c>
      <c r="E214" s="10">
        <v>2</v>
      </c>
      <c r="F214" s="10" t="s">
        <v>781</v>
      </c>
    </row>
    <row r="215" spans="1:6">
      <c r="A215" s="10" t="s">
        <v>432</v>
      </c>
      <c r="B215" s="10" t="s">
        <v>434</v>
      </c>
      <c r="C215" s="10" t="s">
        <v>8</v>
      </c>
      <c r="D215" s="10" t="s">
        <v>14</v>
      </c>
      <c r="E215" s="10">
        <v>2</v>
      </c>
      <c r="F215" s="10" t="s">
        <v>705</v>
      </c>
    </row>
    <row r="216" spans="1:6">
      <c r="A216" s="10" t="s">
        <v>432</v>
      </c>
      <c r="B216" s="10" t="s">
        <v>704</v>
      </c>
      <c r="C216" s="10" t="s">
        <v>8</v>
      </c>
      <c r="D216" s="10" t="s">
        <v>9</v>
      </c>
      <c r="E216" s="10">
        <v>1</v>
      </c>
      <c r="F216" s="10" t="s">
        <v>17</v>
      </c>
    </row>
    <row r="217" spans="1:6">
      <c r="A217" s="10" t="s">
        <v>436</v>
      </c>
      <c r="B217" s="10" t="s">
        <v>706</v>
      </c>
      <c r="C217" s="10" t="s">
        <v>8</v>
      </c>
      <c r="D217" s="10" t="s">
        <v>9</v>
      </c>
      <c r="E217" s="10">
        <v>1</v>
      </c>
      <c r="F217" s="10" t="s">
        <v>17</v>
      </c>
    </row>
    <row r="218" spans="1:6">
      <c r="A218" s="10" t="s">
        <v>441</v>
      </c>
      <c r="B218" s="10" t="s">
        <v>442</v>
      </c>
      <c r="C218" s="10" t="s">
        <v>8</v>
      </c>
      <c r="D218" s="10" t="s">
        <v>9</v>
      </c>
      <c r="E218" s="10">
        <v>2</v>
      </c>
      <c r="F218" s="10" t="s">
        <v>443</v>
      </c>
    </row>
    <row r="219" spans="1:6">
      <c r="A219" s="10" t="s">
        <v>444</v>
      </c>
      <c r="B219" s="10" t="s">
        <v>445</v>
      </c>
      <c r="C219" s="10" t="s">
        <v>13</v>
      </c>
      <c r="D219" s="10" t="s">
        <v>14</v>
      </c>
      <c r="E219" s="10">
        <v>1</v>
      </c>
      <c r="F219" s="10" t="s">
        <v>446</v>
      </c>
    </row>
    <row r="220" spans="1:6">
      <c r="A220" s="10" t="s">
        <v>444</v>
      </c>
      <c r="B220" s="10" t="s">
        <v>782</v>
      </c>
      <c r="C220" s="10" t="s">
        <v>8</v>
      </c>
      <c r="D220" s="10" t="s">
        <v>9</v>
      </c>
      <c r="E220" s="10">
        <v>1</v>
      </c>
      <c r="F220" s="10" t="s">
        <v>448</v>
      </c>
    </row>
    <row r="221" spans="1:6">
      <c r="A221" s="10" t="s">
        <v>449</v>
      </c>
      <c r="B221" s="10" t="s">
        <v>450</v>
      </c>
      <c r="C221" s="10" t="s">
        <v>13</v>
      </c>
      <c r="D221" s="10" t="s">
        <v>14</v>
      </c>
      <c r="E221" s="10">
        <v>2</v>
      </c>
      <c r="F221" s="10" t="s">
        <v>451</v>
      </c>
    </row>
    <row r="222" spans="1:6">
      <c r="A222" s="10" t="s">
        <v>452</v>
      </c>
      <c r="B222" s="10" t="s">
        <v>453</v>
      </c>
      <c r="C222" s="10" t="s">
        <v>13</v>
      </c>
      <c r="D222" s="10" t="s">
        <v>14</v>
      </c>
      <c r="E222" s="10">
        <v>2</v>
      </c>
      <c r="F222" s="10" t="s">
        <v>451</v>
      </c>
    </row>
    <row r="223" spans="1:6">
      <c r="A223" s="10" t="s">
        <v>454</v>
      </c>
      <c r="B223" s="10" t="s">
        <v>455</v>
      </c>
      <c r="C223" s="10" t="s">
        <v>13</v>
      </c>
      <c r="D223" s="10" t="s">
        <v>14</v>
      </c>
      <c r="E223" s="10">
        <v>2</v>
      </c>
      <c r="F223" s="10" t="s">
        <v>451</v>
      </c>
    </row>
    <row r="224" spans="1:6">
      <c r="A224" s="10" t="s">
        <v>456</v>
      </c>
      <c r="B224" s="10" t="s">
        <v>457</v>
      </c>
      <c r="C224" s="10" t="s">
        <v>8</v>
      </c>
      <c r="D224" s="10" t="s">
        <v>9</v>
      </c>
      <c r="E224" s="10">
        <v>1</v>
      </c>
      <c r="F224" s="10" t="s">
        <v>458</v>
      </c>
    </row>
    <row r="225" spans="1:6">
      <c r="A225" s="10" t="s">
        <v>459</v>
      </c>
      <c r="B225" s="10" t="s">
        <v>461</v>
      </c>
      <c r="C225" s="10" t="s">
        <v>13</v>
      </c>
      <c r="D225" s="10" t="s">
        <v>14</v>
      </c>
      <c r="E225" s="10">
        <v>3</v>
      </c>
      <c r="F225" s="10" t="s">
        <v>462</v>
      </c>
    </row>
    <row r="226" spans="1:6">
      <c r="A226" s="10" t="s">
        <v>459</v>
      </c>
      <c r="B226" s="10" t="s">
        <v>460</v>
      </c>
      <c r="C226" s="10" t="s">
        <v>13</v>
      </c>
      <c r="D226" s="10" t="s">
        <v>14</v>
      </c>
      <c r="E226" s="10">
        <v>1</v>
      </c>
      <c r="F226" s="10" t="s">
        <v>306</v>
      </c>
    </row>
    <row r="227" spans="1:6">
      <c r="A227" s="10" t="s">
        <v>459</v>
      </c>
      <c r="B227" s="10" t="s">
        <v>467</v>
      </c>
      <c r="C227" s="10" t="s">
        <v>13</v>
      </c>
      <c r="D227" s="10" t="s">
        <v>14</v>
      </c>
      <c r="E227" s="10">
        <v>4</v>
      </c>
      <c r="F227" s="10" t="s">
        <v>468</v>
      </c>
    </row>
    <row r="228" spans="1:6">
      <c r="A228" s="10" t="s">
        <v>459</v>
      </c>
      <c r="B228" s="10" t="s">
        <v>463</v>
      </c>
      <c r="C228" s="10" t="s">
        <v>13</v>
      </c>
      <c r="D228" s="10" t="s">
        <v>14</v>
      </c>
      <c r="E228" s="10">
        <v>3</v>
      </c>
      <c r="F228" s="10" t="s">
        <v>464</v>
      </c>
    </row>
    <row r="229" spans="1:6">
      <c r="A229" s="10" t="s">
        <v>459</v>
      </c>
      <c r="B229" s="10" t="s">
        <v>469</v>
      </c>
      <c r="C229" s="10" t="s">
        <v>13</v>
      </c>
      <c r="D229" s="10" t="s">
        <v>14</v>
      </c>
      <c r="E229" s="10">
        <v>2</v>
      </c>
      <c r="F229" s="10" t="s">
        <v>470</v>
      </c>
    </row>
    <row r="230" spans="1:6">
      <c r="A230" s="10" t="s">
        <v>459</v>
      </c>
      <c r="B230" s="10" t="s">
        <v>471</v>
      </c>
      <c r="C230" s="10" t="s">
        <v>13</v>
      </c>
      <c r="D230" s="10" t="s">
        <v>14</v>
      </c>
      <c r="E230" s="10">
        <v>1</v>
      </c>
      <c r="F230" s="10" t="s">
        <v>293</v>
      </c>
    </row>
    <row r="231" spans="1:6">
      <c r="A231" s="10" t="s">
        <v>459</v>
      </c>
      <c r="B231" s="10" t="s">
        <v>472</v>
      </c>
      <c r="C231" s="10" t="s">
        <v>13</v>
      </c>
      <c r="D231" s="10" t="s">
        <v>14</v>
      </c>
      <c r="E231" s="10">
        <v>1</v>
      </c>
      <c r="F231" s="10" t="s">
        <v>80</v>
      </c>
    </row>
    <row r="232" spans="1:6">
      <c r="A232" s="10" t="s">
        <v>459</v>
      </c>
      <c r="B232" s="10" t="s">
        <v>473</v>
      </c>
      <c r="C232" s="10" t="s">
        <v>13</v>
      </c>
      <c r="D232" s="10" t="s">
        <v>14</v>
      </c>
      <c r="E232" s="10">
        <v>6</v>
      </c>
      <c r="F232" s="10" t="s">
        <v>474</v>
      </c>
    </row>
    <row r="233" spans="1:6">
      <c r="A233" s="10" t="s">
        <v>459</v>
      </c>
      <c r="B233" s="10" t="s">
        <v>465</v>
      </c>
      <c r="C233" s="10" t="s">
        <v>13</v>
      </c>
      <c r="D233" s="10" t="s">
        <v>14</v>
      </c>
      <c r="E233" s="10">
        <v>2</v>
      </c>
      <c r="F233" s="10" t="s">
        <v>466</v>
      </c>
    </row>
    <row r="234" spans="1:6">
      <c r="A234" s="10" t="s">
        <v>459</v>
      </c>
      <c r="B234" s="10" t="s">
        <v>475</v>
      </c>
      <c r="C234" s="10" t="s">
        <v>13</v>
      </c>
      <c r="D234" s="10" t="s">
        <v>14</v>
      </c>
      <c r="E234" s="10">
        <v>3</v>
      </c>
      <c r="F234" s="10" t="s">
        <v>476</v>
      </c>
    </row>
    <row r="235" spans="1:6">
      <c r="A235" s="10" t="s">
        <v>459</v>
      </c>
      <c r="B235" s="10" t="s">
        <v>477</v>
      </c>
      <c r="C235" s="10" t="s">
        <v>8</v>
      </c>
      <c r="D235" s="10" t="s">
        <v>9</v>
      </c>
      <c r="E235" s="10">
        <v>1</v>
      </c>
      <c r="F235" s="10" t="s">
        <v>478</v>
      </c>
    </row>
    <row r="236" spans="1:6">
      <c r="A236" s="10" t="s">
        <v>482</v>
      </c>
      <c r="B236" s="10" t="s">
        <v>483</v>
      </c>
      <c r="C236" s="10" t="s">
        <v>8</v>
      </c>
      <c r="D236" s="10" t="s">
        <v>14</v>
      </c>
      <c r="E236" s="10">
        <v>4</v>
      </c>
      <c r="F236" s="10" t="s">
        <v>708</v>
      </c>
    </row>
    <row r="237" spans="1:6">
      <c r="A237" s="10" t="s">
        <v>482</v>
      </c>
      <c r="B237" s="10" t="s">
        <v>487</v>
      </c>
      <c r="C237" s="10" t="s">
        <v>13</v>
      </c>
      <c r="D237" s="10" t="s">
        <v>14</v>
      </c>
      <c r="E237" s="10">
        <v>1</v>
      </c>
      <c r="F237" s="10" t="s">
        <v>488</v>
      </c>
    </row>
    <row r="238" spans="1:6">
      <c r="A238" s="10" t="s">
        <v>482</v>
      </c>
      <c r="B238" s="10" t="s">
        <v>485</v>
      </c>
      <c r="C238" s="10" t="s">
        <v>13</v>
      </c>
      <c r="D238" s="10" t="s">
        <v>14</v>
      </c>
      <c r="E238" s="10">
        <v>5</v>
      </c>
      <c r="F238" s="10" t="s">
        <v>486</v>
      </c>
    </row>
    <row r="239" spans="1:6">
      <c r="A239" s="10" t="s">
        <v>482</v>
      </c>
      <c r="B239" s="10" t="s">
        <v>709</v>
      </c>
      <c r="C239" s="10" t="s">
        <v>8</v>
      </c>
      <c r="D239" s="10" t="s">
        <v>9</v>
      </c>
      <c r="E239" s="10">
        <v>1</v>
      </c>
      <c r="F239" s="10" t="s">
        <v>490</v>
      </c>
    </row>
    <row r="240" spans="1:6">
      <c r="A240" s="10" t="s">
        <v>482</v>
      </c>
      <c r="B240" s="10" t="s">
        <v>491</v>
      </c>
      <c r="C240" s="10" t="s">
        <v>13</v>
      </c>
      <c r="D240" s="10" t="s">
        <v>14</v>
      </c>
      <c r="E240" s="10">
        <v>3</v>
      </c>
      <c r="F240" s="10" t="s">
        <v>492</v>
      </c>
    </row>
    <row r="241" spans="1:6">
      <c r="A241" s="10" t="s">
        <v>482</v>
      </c>
      <c r="B241" s="10" t="s">
        <v>493</v>
      </c>
      <c r="C241" s="10" t="s">
        <v>13</v>
      </c>
      <c r="D241" s="10" t="s">
        <v>14</v>
      </c>
      <c r="E241" s="10">
        <v>3</v>
      </c>
      <c r="F241" s="10" t="s">
        <v>494</v>
      </c>
    </row>
    <row r="242" spans="1:6">
      <c r="A242" s="10" t="s">
        <v>495</v>
      </c>
      <c r="B242" s="10" t="s">
        <v>710</v>
      </c>
      <c r="C242" s="10" t="s">
        <v>8</v>
      </c>
      <c r="D242" s="10" t="s">
        <v>9</v>
      </c>
      <c r="E242" s="10">
        <v>1</v>
      </c>
      <c r="F242" s="10" t="s">
        <v>497</v>
      </c>
    </row>
    <row r="243" spans="1:6">
      <c r="A243" s="10" t="s">
        <v>498</v>
      </c>
      <c r="B243" s="10" t="s">
        <v>711</v>
      </c>
      <c r="C243" s="10" t="s">
        <v>8</v>
      </c>
      <c r="D243" s="10" t="s">
        <v>9</v>
      </c>
      <c r="E243" s="10">
        <v>1</v>
      </c>
      <c r="F243" s="10" t="s">
        <v>17</v>
      </c>
    </row>
    <row r="244" spans="1:6">
      <c r="A244" s="10" t="s">
        <v>500</v>
      </c>
      <c r="B244" s="10" t="s">
        <v>501</v>
      </c>
      <c r="C244" s="10" t="s">
        <v>13</v>
      </c>
      <c r="D244" s="10" t="s">
        <v>14</v>
      </c>
      <c r="E244" s="10">
        <v>9</v>
      </c>
      <c r="F244" s="10" t="s">
        <v>502</v>
      </c>
    </row>
    <row r="245" spans="1:6">
      <c r="A245" s="10" t="s">
        <v>500</v>
      </c>
      <c r="B245" s="10" t="s">
        <v>503</v>
      </c>
      <c r="C245" s="10" t="s">
        <v>13</v>
      </c>
      <c r="D245" s="10" t="s">
        <v>14</v>
      </c>
      <c r="E245" s="10">
        <v>1</v>
      </c>
      <c r="F245" s="10" t="s">
        <v>80</v>
      </c>
    </row>
    <row r="246" spans="1:6">
      <c r="A246" s="10" t="s">
        <v>500</v>
      </c>
      <c r="B246" s="10" t="s">
        <v>504</v>
      </c>
      <c r="C246" s="10" t="s">
        <v>13</v>
      </c>
      <c r="D246" s="10" t="s">
        <v>14</v>
      </c>
      <c r="E246" s="10">
        <v>1</v>
      </c>
      <c r="F246" s="10" t="s">
        <v>164</v>
      </c>
    </row>
    <row r="247" spans="1:6">
      <c r="A247" s="10" t="s">
        <v>505</v>
      </c>
      <c r="B247" s="10" t="s">
        <v>243</v>
      </c>
      <c r="C247" s="10" t="s">
        <v>13</v>
      </c>
      <c r="D247" s="10" t="s">
        <v>14</v>
      </c>
      <c r="E247" s="10">
        <v>1</v>
      </c>
      <c r="F247" s="10" t="s">
        <v>70</v>
      </c>
    </row>
    <row r="248" spans="1:6">
      <c r="A248" s="10" t="s">
        <v>505</v>
      </c>
      <c r="B248" s="10" t="s">
        <v>508</v>
      </c>
      <c r="C248" s="10" t="s">
        <v>13</v>
      </c>
      <c r="D248" s="10" t="s">
        <v>14</v>
      </c>
      <c r="E248" s="10">
        <v>1</v>
      </c>
      <c r="F248" s="10" t="s">
        <v>509</v>
      </c>
    </row>
    <row r="249" spans="1:6">
      <c r="A249" s="10" t="s">
        <v>505</v>
      </c>
      <c r="B249" s="10" t="s">
        <v>506</v>
      </c>
      <c r="C249" s="10" t="s">
        <v>13</v>
      </c>
      <c r="D249" s="10" t="s">
        <v>14</v>
      </c>
      <c r="E249" s="10">
        <v>1</v>
      </c>
      <c r="F249" s="10" t="s">
        <v>507</v>
      </c>
    </row>
    <row r="250" spans="1:6">
      <c r="A250" s="10" t="s">
        <v>505</v>
      </c>
      <c r="B250" s="10" t="s">
        <v>512</v>
      </c>
      <c r="C250" s="10" t="s">
        <v>13</v>
      </c>
      <c r="D250" s="10" t="s">
        <v>14</v>
      </c>
      <c r="E250" s="10">
        <v>1</v>
      </c>
      <c r="F250" s="10" t="s">
        <v>513</v>
      </c>
    </row>
    <row r="251" spans="1:6">
      <c r="A251" s="10" t="s">
        <v>505</v>
      </c>
      <c r="B251" s="10" t="s">
        <v>510</v>
      </c>
      <c r="C251" s="10" t="s">
        <v>13</v>
      </c>
      <c r="D251" s="10" t="s">
        <v>14</v>
      </c>
      <c r="E251" s="10">
        <v>1</v>
      </c>
      <c r="F251" s="10" t="s">
        <v>511</v>
      </c>
    </row>
    <row r="252" spans="1:6">
      <c r="A252" s="10" t="s">
        <v>505</v>
      </c>
      <c r="B252" s="10" t="s">
        <v>516</v>
      </c>
      <c r="C252" s="10" t="s">
        <v>13</v>
      </c>
      <c r="D252" s="10" t="s">
        <v>14</v>
      </c>
      <c r="E252" s="10">
        <v>2</v>
      </c>
      <c r="F252" s="10" t="s">
        <v>517</v>
      </c>
    </row>
    <row r="253" spans="1:6">
      <c r="A253" s="10" t="s">
        <v>505</v>
      </c>
      <c r="B253" s="10" t="s">
        <v>514</v>
      </c>
      <c r="C253" s="10" t="s">
        <v>13</v>
      </c>
      <c r="D253" s="10" t="s">
        <v>14</v>
      </c>
      <c r="E253" s="10">
        <v>1</v>
      </c>
      <c r="F253" s="10" t="s">
        <v>515</v>
      </c>
    </row>
    <row r="254" spans="1:6">
      <c r="A254" s="10" t="s">
        <v>505</v>
      </c>
      <c r="B254" s="10" t="s">
        <v>518</v>
      </c>
      <c r="C254" s="10" t="s">
        <v>13</v>
      </c>
      <c r="D254" s="10" t="s">
        <v>14</v>
      </c>
      <c r="E254" s="10">
        <v>3</v>
      </c>
      <c r="F254" s="10" t="s">
        <v>519</v>
      </c>
    </row>
    <row r="255" spans="1:6">
      <c r="A255" s="10" t="s">
        <v>505</v>
      </c>
      <c r="B255" s="10" t="s">
        <v>712</v>
      </c>
      <c r="C255" s="10" t="s">
        <v>8</v>
      </c>
      <c r="D255" s="10" t="s">
        <v>9</v>
      </c>
      <c r="E255" s="10">
        <v>1</v>
      </c>
      <c r="F255" s="10" t="s">
        <v>36</v>
      </c>
    </row>
    <row r="256" spans="1:6">
      <c r="A256" s="10" t="s">
        <v>521</v>
      </c>
      <c r="B256" s="10" t="s">
        <v>713</v>
      </c>
      <c r="C256" s="10" t="s">
        <v>8</v>
      </c>
      <c r="D256" s="10" t="s">
        <v>9</v>
      </c>
      <c r="E256" s="10">
        <v>1</v>
      </c>
      <c r="F256" s="10" t="s">
        <v>36</v>
      </c>
    </row>
    <row r="257" spans="1:6">
      <c r="A257" s="10" t="s">
        <v>523</v>
      </c>
      <c r="B257" s="10" t="s">
        <v>524</v>
      </c>
      <c r="C257" s="10" t="s">
        <v>8</v>
      </c>
      <c r="D257" s="10" t="s">
        <v>9</v>
      </c>
      <c r="E257" s="10">
        <v>2</v>
      </c>
      <c r="F257" s="10" t="s">
        <v>525</v>
      </c>
    </row>
    <row r="258" spans="1:6">
      <c r="A258" s="10" t="s">
        <v>526</v>
      </c>
      <c r="B258" s="10" t="s">
        <v>714</v>
      </c>
      <c r="C258" s="10" t="s">
        <v>8</v>
      </c>
      <c r="D258" s="10" t="s">
        <v>9</v>
      </c>
      <c r="E258" s="10">
        <v>1</v>
      </c>
      <c r="F258" s="10" t="s">
        <v>36</v>
      </c>
    </row>
    <row r="259" spans="1:6">
      <c r="A259" s="10" t="s">
        <v>528</v>
      </c>
      <c r="B259" s="10" t="s">
        <v>529</v>
      </c>
      <c r="C259" s="10" t="s">
        <v>13</v>
      </c>
      <c r="D259" s="10" t="s">
        <v>14</v>
      </c>
      <c r="E259" s="10">
        <v>2</v>
      </c>
      <c r="F259" s="10" t="s">
        <v>530</v>
      </c>
    </row>
    <row r="260" spans="1:6">
      <c r="A260" s="10" t="s">
        <v>528</v>
      </c>
      <c r="B260" s="10" t="s">
        <v>531</v>
      </c>
      <c r="C260" s="10" t="s">
        <v>13</v>
      </c>
      <c r="D260" s="10" t="s">
        <v>14</v>
      </c>
      <c r="E260" s="10">
        <v>1</v>
      </c>
      <c r="F260" s="10" t="s">
        <v>532</v>
      </c>
    </row>
    <row r="261" spans="1:6">
      <c r="A261" s="10" t="s">
        <v>528</v>
      </c>
      <c r="B261" s="10" t="s">
        <v>533</v>
      </c>
      <c r="C261" s="10" t="s">
        <v>13</v>
      </c>
      <c r="D261" s="10" t="s">
        <v>14</v>
      </c>
      <c r="E261" s="10">
        <v>1</v>
      </c>
      <c r="F261" s="10" t="s">
        <v>534</v>
      </c>
    </row>
    <row r="262" spans="1:6">
      <c r="A262" s="10" t="s">
        <v>528</v>
      </c>
      <c r="B262" s="10" t="s">
        <v>535</v>
      </c>
      <c r="C262" s="10" t="s">
        <v>13</v>
      </c>
      <c r="D262" s="10" t="s">
        <v>14</v>
      </c>
      <c r="E262" s="10">
        <v>2</v>
      </c>
      <c r="F262" s="10" t="s">
        <v>536</v>
      </c>
    </row>
    <row r="263" spans="1:6">
      <c r="A263" s="10" t="s">
        <v>528</v>
      </c>
      <c r="B263" s="10" t="s">
        <v>541</v>
      </c>
      <c r="C263" s="10" t="s">
        <v>8</v>
      </c>
      <c r="D263" s="10" t="s">
        <v>14</v>
      </c>
      <c r="E263" s="10">
        <v>2</v>
      </c>
      <c r="F263" s="10" t="s">
        <v>542</v>
      </c>
    </row>
    <row r="264" spans="1:6">
      <c r="A264" s="10" t="s">
        <v>528</v>
      </c>
      <c r="B264" s="10" t="s">
        <v>537</v>
      </c>
      <c r="C264" s="10" t="s">
        <v>13</v>
      </c>
      <c r="D264" s="10" t="s">
        <v>14</v>
      </c>
      <c r="E264" s="10">
        <v>1</v>
      </c>
      <c r="F264" s="10" t="s">
        <v>538</v>
      </c>
    </row>
    <row r="265" spans="1:6">
      <c r="A265" s="10" t="s">
        <v>528</v>
      </c>
      <c r="B265" s="10" t="s">
        <v>539</v>
      </c>
      <c r="C265" s="10" t="s">
        <v>13</v>
      </c>
      <c r="D265" s="10" t="s">
        <v>14</v>
      </c>
      <c r="E265" s="10">
        <v>3</v>
      </c>
      <c r="F265" s="10" t="s">
        <v>540</v>
      </c>
    </row>
    <row r="266" spans="1:6">
      <c r="A266" s="10" t="s">
        <v>528</v>
      </c>
      <c r="B266" s="10" t="s">
        <v>715</v>
      </c>
      <c r="C266" s="10" t="s">
        <v>8</v>
      </c>
      <c r="D266" s="10" t="s">
        <v>9</v>
      </c>
      <c r="E266" s="10">
        <v>1</v>
      </c>
      <c r="F266" s="10" t="s">
        <v>198</v>
      </c>
    </row>
    <row r="267" spans="1:6">
      <c r="A267" s="10" t="s">
        <v>544</v>
      </c>
      <c r="B267" s="10" t="s">
        <v>716</v>
      </c>
      <c r="C267" s="10" t="s">
        <v>8</v>
      </c>
      <c r="D267" s="10" t="s">
        <v>9</v>
      </c>
      <c r="E267" s="10">
        <v>1</v>
      </c>
      <c r="F267" s="10" t="s">
        <v>198</v>
      </c>
    </row>
    <row r="268" spans="1:6">
      <c r="A268" s="10" t="s">
        <v>546</v>
      </c>
      <c r="B268" s="10" t="s">
        <v>547</v>
      </c>
      <c r="C268" s="10" t="s">
        <v>13</v>
      </c>
      <c r="D268" s="10" t="s">
        <v>9</v>
      </c>
      <c r="E268" s="10">
        <v>2</v>
      </c>
      <c r="F268" s="10" t="s">
        <v>548</v>
      </c>
    </row>
    <row r="269" spans="1:6">
      <c r="A269" s="10" t="s">
        <v>546</v>
      </c>
      <c r="B269" s="10" t="s">
        <v>549</v>
      </c>
      <c r="C269" s="10" t="s">
        <v>8</v>
      </c>
      <c r="D269" s="10" t="s">
        <v>14</v>
      </c>
      <c r="E269" s="10">
        <v>1</v>
      </c>
      <c r="F269" s="10" t="s">
        <v>17</v>
      </c>
    </row>
    <row r="270" spans="1:6">
      <c r="A270" s="10" t="s">
        <v>546</v>
      </c>
      <c r="B270" s="10" t="s">
        <v>550</v>
      </c>
      <c r="C270" s="10" t="s">
        <v>13</v>
      </c>
      <c r="D270" s="10" t="s">
        <v>14</v>
      </c>
      <c r="E270" s="10">
        <v>1</v>
      </c>
      <c r="F270" s="10" t="s">
        <v>551</v>
      </c>
    </row>
    <row r="271" spans="1:6">
      <c r="A271" s="10" t="s">
        <v>552</v>
      </c>
      <c r="B271" s="10" t="s">
        <v>553</v>
      </c>
      <c r="C271" s="10" t="s">
        <v>8</v>
      </c>
      <c r="D271" s="10" t="s">
        <v>14</v>
      </c>
      <c r="E271" s="10">
        <v>1</v>
      </c>
      <c r="F271" s="10" t="s">
        <v>26</v>
      </c>
    </row>
    <row r="272" spans="1:6">
      <c r="A272" s="10" t="s">
        <v>552</v>
      </c>
      <c r="B272" s="10" t="s">
        <v>554</v>
      </c>
      <c r="C272" s="10" t="s">
        <v>13</v>
      </c>
      <c r="D272" s="10" t="s">
        <v>9</v>
      </c>
      <c r="E272" s="10">
        <v>1</v>
      </c>
      <c r="F272" s="10" t="s">
        <v>198</v>
      </c>
    </row>
    <row r="273" spans="1:6">
      <c r="A273" s="10" t="s">
        <v>555</v>
      </c>
      <c r="B273" s="10" t="s">
        <v>717</v>
      </c>
      <c r="C273" s="10" t="s">
        <v>8</v>
      </c>
      <c r="D273" s="10" t="s">
        <v>9</v>
      </c>
      <c r="E273" s="10">
        <v>1</v>
      </c>
      <c r="F273" s="10" t="s">
        <v>26</v>
      </c>
    </row>
    <row r="274" spans="1:6">
      <c r="A274" s="10" t="s">
        <v>557</v>
      </c>
      <c r="B274" s="10" t="s">
        <v>718</v>
      </c>
      <c r="C274" s="10" t="s">
        <v>8</v>
      </c>
      <c r="D274" s="10" t="s">
        <v>9</v>
      </c>
      <c r="E274" s="10">
        <v>1</v>
      </c>
      <c r="F274" s="10" t="s">
        <v>26</v>
      </c>
    </row>
    <row r="275" spans="1:6">
      <c r="A275" s="10" t="s">
        <v>557</v>
      </c>
      <c r="B275" s="10" t="s">
        <v>559</v>
      </c>
      <c r="C275" s="10" t="s">
        <v>13</v>
      </c>
      <c r="D275" s="10" t="s">
        <v>14</v>
      </c>
      <c r="E275" s="10">
        <v>1</v>
      </c>
      <c r="F275" s="10" t="s">
        <v>198</v>
      </c>
    </row>
    <row r="276" spans="1:6">
      <c r="A276" s="10" t="s">
        <v>560</v>
      </c>
      <c r="B276" s="10" t="s">
        <v>561</v>
      </c>
      <c r="C276" s="10" t="s">
        <v>13</v>
      </c>
      <c r="D276" s="10" t="s">
        <v>14</v>
      </c>
      <c r="E276" s="10">
        <v>1</v>
      </c>
      <c r="F276" s="10" t="s">
        <v>562</v>
      </c>
    </row>
    <row r="277" spans="1:6">
      <c r="A277" s="10" t="s">
        <v>560</v>
      </c>
      <c r="B277" s="10" t="s">
        <v>563</v>
      </c>
      <c r="C277" s="10" t="s">
        <v>13</v>
      </c>
      <c r="D277" s="10" t="s">
        <v>14</v>
      </c>
      <c r="E277" s="10">
        <v>1</v>
      </c>
      <c r="F277" s="10" t="s">
        <v>564</v>
      </c>
    </row>
    <row r="278" spans="1:6">
      <c r="A278" s="10" t="s">
        <v>560</v>
      </c>
      <c r="B278" s="10" t="s">
        <v>565</v>
      </c>
      <c r="C278" s="10" t="s">
        <v>13</v>
      </c>
      <c r="D278" s="10" t="s">
        <v>14</v>
      </c>
      <c r="E278" s="10">
        <v>1</v>
      </c>
      <c r="F278" s="10" t="s">
        <v>566</v>
      </c>
    </row>
    <row r="279" spans="1:6">
      <c r="A279" s="10" t="s">
        <v>560</v>
      </c>
      <c r="B279" s="10" t="s">
        <v>567</v>
      </c>
      <c r="C279" s="10" t="s">
        <v>8</v>
      </c>
      <c r="D279" s="10" t="s">
        <v>14</v>
      </c>
      <c r="E279" s="10">
        <v>2</v>
      </c>
      <c r="F279" s="10" t="s">
        <v>568</v>
      </c>
    </row>
    <row r="280" spans="1:6">
      <c r="A280" s="10" t="s">
        <v>560</v>
      </c>
      <c r="B280" s="10" t="s">
        <v>569</v>
      </c>
      <c r="C280" s="10" t="s">
        <v>13</v>
      </c>
      <c r="D280" s="10" t="s">
        <v>14</v>
      </c>
      <c r="E280" s="10">
        <v>3</v>
      </c>
      <c r="F280" s="10" t="s">
        <v>570</v>
      </c>
    </row>
    <row r="281" spans="1:6">
      <c r="A281" s="10" t="s">
        <v>560</v>
      </c>
      <c r="B281" s="10" t="s">
        <v>571</v>
      </c>
      <c r="C281" s="10" t="s">
        <v>13</v>
      </c>
      <c r="D281" s="10" t="s">
        <v>14</v>
      </c>
      <c r="E281" s="10">
        <v>2</v>
      </c>
      <c r="F281" s="10" t="s">
        <v>470</v>
      </c>
    </row>
    <row r="282" spans="1:6">
      <c r="A282" s="10" t="s">
        <v>560</v>
      </c>
      <c r="B282" s="10" t="s">
        <v>572</v>
      </c>
      <c r="C282" s="10" t="s">
        <v>8</v>
      </c>
      <c r="D282" s="10" t="s">
        <v>9</v>
      </c>
      <c r="E282" s="10">
        <v>1</v>
      </c>
      <c r="F282" s="10" t="s">
        <v>573</v>
      </c>
    </row>
    <row r="283" spans="1:6">
      <c r="A283" s="10" t="s">
        <v>574</v>
      </c>
      <c r="B283" s="10" t="s">
        <v>575</v>
      </c>
      <c r="C283" s="10" t="s">
        <v>8</v>
      </c>
      <c r="D283" s="10" t="s">
        <v>9</v>
      </c>
      <c r="E283" s="10">
        <v>1</v>
      </c>
      <c r="F283" s="10" t="s">
        <v>576</v>
      </c>
    </row>
    <row r="284" spans="1:6">
      <c r="A284" s="10" t="s">
        <v>574</v>
      </c>
      <c r="B284" s="10" t="s">
        <v>577</v>
      </c>
      <c r="C284" s="10" t="s">
        <v>13</v>
      </c>
      <c r="D284" s="10" t="s">
        <v>14</v>
      </c>
      <c r="E284" s="10">
        <v>1</v>
      </c>
      <c r="F284" s="10" t="s">
        <v>573</v>
      </c>
    </row>
    <row r="285" spans="1:6">
      <c r="A285" s="10" t="s">
        <v>578</v>
      </c>
      <c r="B285" s="10" t="s">
        <v>579</v>
      </c>
      <c r="C285" s="10" t="s">
        <v>8</v>
      </c>
      <c r="D285" s="10" t="s">
        <v>9</v>
      </c>
      <c r="E285" s="10">
        <v>1</v>
      </c>
      <c r="F285" s="10" t="s">
        <v>26</v>
      </c>
    </row>
    <row r="286" spans="1:6">
      <c r="A286" s="10" t="s">
        <v>578</v>
      </c>
      <c r="B286" s="10" t="s">
        <v>580</v>
      </c>
      <c r="C286" s="10" t="s">
        <v>13</v>
      </c>
      <c r="D286" s="10" t="s">
        <v>14</v>
      </c>
      <c r="E286" s="10">
        <v>1</v>
      </c>
      <c r="F286" s="10" t="s">
        <v>573</v>
      </c>
    </row>
    <row r="287" spans="1:6">
      <c r="A287" s="10" t="s">
        <v>581</v>
      </c>
      <c r="B287" s="10" t="s">
        <v>582</v>
      </c>
      <c r="C287" s="10" t="s">
        <v>13</v>
      </c>
      <c r="D287" s="10" t="s">
        <v>14</v>
      </c>
      <c r="E287" s="10">
        <v>2</v>
      </c>
      <c r="F287" s="10" t="s">
        <v>583</v>
      </c>
    </row>
    <row r="288" spans="1:6">
      <c r="A288" s="10" t="s">
        <v>581</v>
      </c>
      <c r="B288" s="10" t="s">
        <v>721</v>
      </c>
      <c r="C288" s="10" t="s">
        <v>8</v>
      </c>
      <c r="D288" s="10" t="s">
        <v>9</v>
      </c>
      <c r="E288" s="10">
        <v>1</v>
      </c>
      <c r="F288" s="10" t="s">
        <v>198</v>
      </c>
    </row>
    <row r="289" spans="1:6">
      <c r="A289" s="10" t="s">
        <v>585</v>
      </c>
      <c r="B289" s="10" t="s">
        <v>783</v>
      </c>
      <c r="C289" s="10" t="s">
        <v>8</v>
      </c>
      <c r="D289" s="10" t="s">
        <v>9</v>
      </c>
      <c r="E289" s="10">
        <v>1</v>
      </c>
      <c r="F289" s="10" t="s">
        <v>587</v>
      </c>
    </row>
    <row r="290" spans="1:6">
      <c r="A290" s="10" t="s">
        <v>585</v>
      </c>
      <c r="B290" s="10" t="s">
        <v>588</v>
      </c>
      <c r="C290" s="10" t="s">
        <v>13</v>
      </c>
      <c r="D290" s="10" t="s">
        <v>14</v>
      </c>
      <c r="E290" s="10">
        <v>2</v>
      </c>
      <c r="F290" s="10" t="s">
        <v>589</v>
      </c>
    </row>
    <row r="291" spans="1:6">
      <c r="A291" s="10" t="s">
        <v>590</v>
      </c>
      <c r="B291" s="10" t="s">
        <v>591</v>
      </c>
      <c r="C291" s="10" t="s">
        <v>13</v>
      </c>
      <c r="D291" s="10" t="s">
        <v>9</v>
      </c>
      <c r="E291" s="10">
        <v>1</v>
      </c>
      <c r="F291" s="10" t="s">
        <v>36</v>
      </c>
    </row>
    <row r="292" spans="1:6">
      <c r="A292" s="10" t="s">
        <v>592</v>
      </c>
      <c r="B292" s="10" t="s">
        <v>593</v>
      </c>
      <c r="C292" s="10" t="s">
        <v>8</v>
      </c>
      <c r="D292" s="10" t="s">
        <v>14</v>
      </c>
      <c r="E292" s="10">
        <v>1</v>
      </c>
      <c r="F292" s="10" t="s">
        <v>594</v>
      </c>
    </row>
    <row r="293" spans="1:6">
      <c r="A293" s="10" t="s">
        <v>592</v>
      </c>
      <c r="B293" s="10" t="s">
        <v>595</v>
      </c>
      <c r="C293" s="10" t="s">
        <v>13</v>
      </c>
      <c r="D293" s="10" t="s">
        <v>9</v>
      </c>
      <c r="E293" s="10">
        <v>2</v>
      </c>
      <c r="F293" s="10" t="s">
        <v>596</v>
      </c>
    </row>
    <row r="294" spans="1:6">
      <c r="A294" s="10" t="s">
        <v>597</v>
      </c>
      <c r="B294" s="10" t="s">
        <v>658</v>
      </c>
      <c r="C294" s="10" t="s">
        <v>13</v>
      </c>
      <c r="D294" s="10" t="s">
        <v>9</v>
      </c>
      <c r="E294" s="10">
        <v>1</v>
      </c>
      <c r="F294" s="10" t="s">
        <v>17</v>
      </c>
    </row>
    <row r="295" spans="1:6">
      <c r="A295" s="10" t="s">
        <v>597</v>
      </c>
      <c r="B295" s="10" t="s">
        <v>723</v>
      </c>
      <c r="C295" s="10" t="s">
        <v>8</v>
      </c>
      <c r="D295" s="10" t="s">
        <v>14</v>
      </c>
      <c r="E295" s="10">
        <v>1</v>
      </c>
      <c r="F295" s="10" t="s">
        <v>17</v>
      </c>
    </row>
    <row r="296" spans="1:6">
      <c r="A296" s="10" t="s">
        <v>599</v>
      </c>
      <c r="B296" s="10" t="s">
        <v>600</v>
      </c>
      <c r="C296" s="10" t="s">
        <v>13</v>
      </c>
      <c r="D296" s="10" t="s">
        <v>9</v>
      </c>
      <c r="E296" s="10">
        <v>4</v>
      </c>
      <c r="F296" s="10" t="s">
        <v>601</v>
      </c>
    </row>
    <row r="297" spans="1:6">
      <c r="A297" s="10" t="s">
        <v>602</v>
      </c>
      <c r="B297" s="10" t="s">
        <v>603</v>
      </c>
      <c r="C297" s="10" t="s">
        <v>8</v>
      </c>
      <c r="D297" s="10" t="s">
        <v>9</v>
      </c>
      <c r="E297" s="10">
        <v>2</v>
      </c>
      <c r="F297" s="10" t="s">
        <v>397</v>
      </c>
    </row>
    <row r="298" spans="1:6">
      <c r="A298" s="10" t="s">
        <v>784</v>
      </c>
      <c r="B298" s="10" t="s">
        <v>785</v>
      </c>
      <c r="C298" s="10" t="s">
        <v>8</v>
      </c>
      <c r="D298" s="10" t="s">
        <v>14</v>
      </c>
      <c r="E298" s="10">
        <v>1</v>
      </c>
      <c r="F298" s="10" t="s">
        <v>17</v>
      </c>
    </row>
    <row r="299" spans="1:6">
      <c r="A299" s="10" t="s">
        <v>784</v>
      </c>
      <c r="B299" s="10" t="s">
        <v>786</v>
      </c>
      <c r="C299" s="10" t="s">
        <v>8</v>
      </c>
      <c r="D299" s="10" t="s">
        <v>9</v>
      </c>
      <c r="E299" s="10">
        <v>2</v>
      </c>
      <c r="F299" s="10" t="s">
        <v>67</v>
      </c>
    </row>
    <row r="300" spans="1:6">
      <c r="A300" s="10" t="s">
        <v>787</v>
      </c>
      <c r="B300" s="10" t="s">
        <v>788</v>
      </c>
      <c r="C300" s="10" t="s">
        <v>8</v>
      </c>
      <c r="D300" s="10" t="s">
        <v>14</v>
      </c>
      <c r="E300" s="10">
        <v>1</v>
      </c>
      <c r="F300" s="10" t="s">
        <v>789</v>
      </c>
    </row>
    <row r="301" spans="1:6">
      <c r="A301" s="10" t="s">
        <v>787</v>
      </c>
      <c r="B301" s="10" t="s">
        <v>790</v>
      </c>
      <c r="C301" s="10" t="s">
        <v>13</v>
      </c>
      <c r="D301" s="10" t="s">
        <v>14</v>
      </c>
      <c r="E301" s="10">
        <v>1</v>
      </c>
      <c r="F301" s="10" t="s">
        <v>791</v>
      </c>
    </row>
    <row r="302" spans="1:6">
      <c r="A302" s="10" t="s">
        <v>787</v>
      </c>
      <c r="B302" s="10" t="s">
        <v>792</v>
      </c>
      <c r="C302" s="10" t="s">
        <v>13</v>
      </c>
      <c r="D302" s="10" t="s">
        <v>14</v>
      </c>
      <c r="E302" s="10">
        <v>1</v>
      </c>
      <c r="F302" s="10" t="s">
        <v>791</v>
      </c>
    </row>
    <row r="303" spans="1:6">
      <c r="A303" s="10" t="s">
        <v>787</v>
      </c>
      <c r="B303" s="10" t="s">
        <v>793</v>
      </c>
      <c r="C303" s="10" t="s">
        <v>13</v>
      </c>
      <c r="D303" s="10" t="s">
        <v>14</v>
      </c>
      <c r="E303" s="10">
        <v>1</v>
      </c>
      <c r="F303" s="10" t="s">
        <v>794</v>
      </c>
    </row>
    <row r="304" spans="1:6">
      <c r="A304" s="10" t="s">
        <v>604</v>
      </c>
      <c r="B304" s="10" t="s">
        <v>605</v>
      </c>
      <c r="C304" s="10" t="s">
        <v>8</v>
      </c>
      <c r="D304" s="10" t="s">
        <v>14</v>
      </c>
      <c r="E304" s="10">
        <v>1</v>
      </c>
      <c r="F304" s="10" t="s">
        <v>606</v>
      </c>
    </row>
    <row r="305" spans="1:6">
      <c r="A305" s="10" t="s">
        <v>604</v>
      </c>
      <c r="B305" s="10" t="s">
        <v>607</v>
      </c>
      <c r="C305" s="10" t="s">
        <v>13</v>
      </c>
      <c r="D305" s="10" t="s">
        <v>14</v>
      </c>
      <c r="E305" s="10">
        <v>2</v>
      </c>
      <c r="F305" s="10" t="s">
        <v>608</v>
      </c>
    </row>
    <row r="306" spans="1:6">
      <c r="A306" s="10" t="s">
        <v>609</v>
      </c>
      <c r="B306" s="10" t="s">
        <v>610</v>
      </c>
      <c r="C306" s="10" t="s">
        <v>8</v>
      </c>
      <c r="D306" s="10" t="s">
        <v>14</v>
      </c>
      <c r="E306" s="10">
        <v>1</v>
      </c>
      <c r="F306" s="10" t="s">
        <v>611</v>
      </c>
    </row>
    <row r="307" spans="1:6">
      <c r="A307" s="10" t="s">
        <v>609</v>
      </c>
      <c r="B307" s="10" t="s">
        <v>612</v>
      </c>
      <c r="C307" s="10" t="s">
        <v>13</v>
      </c>
      <c r="D307" s="10" t="s">
        <v>14</v>
      </c>
      <c r="E307" s="10">
        <v>1</v>
      </c>
      <c r="F307" s="10" t="s">
        <v>613</v>
      </c>
    </row>
    <row r="308" spans="1:6">
      <c r="A308" s="10" t="s">
        <v>609</v>
      </c>
      <c r="B308" s="10" t="s">
        <v>614</v>
      </c>
      <c r="C308" s="10" t="s">
        <v>13</v>
      </c>
      <c r="D308" s="10" t="s">
        <v>14</v>
      </c>
      <c r="E308" s="10">
        <v>1</v>
      </c>
      <c r="F308" s="10" t="s">
        <v>615</v>
      </c>
    </row>
    <row r="309" spans="1:6">
      <c r="A309" s="10" t="s">
        <v>609</v>
      </c>
      <c r="B309" s="10" t="s">
        <v>616</v>
      </c>
      <c r="C309" s="10" t="s">
        <v>8</v>
      </c>
      <c r="D309" s="10" t="s">
        <v>9</v>
      </c>
      <c r="E309" s="10">
        <v>2</v>
      </c>
      <c r="F309" s="10" t="s">
        <v>617</v>
      </c>
    </row>
    <row r="310" spans="1:6">
      <c r="A310" s="10" t="s">
        <v>618</v>
      </c>
      <c r="B310" s="10" t="s">
        <v>724</v>
      </c>
      <c r="C310" s="10" t="s">
        <v>8</v>
      </c>
      <c r="D310" s="10" t="s">
        <v>9</v>
      </c>
      <c r="E310" s="10">
        <v>1</v>
      </c>
      <c r="F310" s="1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99"/>
  <sheetViews>
    <sheetView topLeftCell="D1" zoomScale="80" zoomScaleNormal="80" workbookViewId="0">
      <selection activeCell="E2" sqref="E2"/>
    </sheetView>
  </sheetViews>
  <sheetFormatPr defaultRowHeight="15"/>
  <cols>
    <col min="1" max="2" width="55.5703125" style="10" hidden="1" customWidth="1"/>
    <col min="3" max="3" width="7.7109375" style="10" hidden="1" customWidth="1"/>
    <col min="4" max="4" width="57" style="10" bestFit="1" customWidth="1"/>
    <col min="5" max="5" width="55.5703125" style="10" customWidth="1"/>
    <col min="6" max="6" width="7.7109375" style="10" bestFit="1" customWidth="1"/>
    <col min="7" max="7" width="10.7109375" style="10" bestFit="1" customWidth="1"/>
    <col min="8" max="8" width="10.7109375" style="10" customWidth="1"/>
    <col min="9" max="9" width="7.7109375" style="10" bestFit="1" customWidth="1"/>
    <col min="10" max="10" width="13.7109375" style="10" bestFit="1" customWidth="1"/>
    <col min="11" max="11" width="10.7109375" style="10" customWidth="1"/>
    <col min="12" max="12" width="7.7109375" style="10" bestFit="1" customWidth="1"/>
    <col min="13" max="13" width="12.28515625" style="10" bestFit="1" customWidth="1"/>
    <col min="14" max="14" width="10.7109375" style="10" customWidth="1"/>
    <col min="15" max="15" width="7.7109375" style="10" bestFit="1" customWidth="1"/>
    <col min="16" max="16" width="29.42578125" style="10" customWidth="1"/>
    <col min="17" max="17" width="9.140625" style="10"/>
    <col min="18" max="18" width="7.7109375" style="10" bestFit="1" customWidth="1"/>
    <col min="19" max="20" width="6.5703125" style="10" bestFit="1" customWidth="1"/>
    <col min="21" max="16384" width="9.140625" style="10"/>
  </cols>
  <sheetData>
    <row r="1" spans="1:22" s="12" customFormat="1">
      <c r="A1" s="12" t="s">
        <v>814</v>
      </c>
      <c r="B1" s="12" t="s">
        <v>799</v>
      </c>
      <c r="D1" s="12" t="s">
        <v>815</v>
      </c>
      <c r="E1" s="12" t="s">
        <v>800</v>
      </c>
      <c r="G1" s="12" t="s">
        <v>816</v>
      </c>
      <c r="H1" s="12" t="s">
        <v>801</v>
      </c>
      <c r="J1" s="12" t="s">
        <v>817</v>
      </c>
      <c r="K1" s="12" t="s">
        <v>803</v>
      </c>
      <c r="M1" s="12" t="s">
        <v>818</v>
      </c>
      <c r="N1" s="12" t="s">
        <v>805</v>
      </c>
      <c r="P1" s="12" t="s">
        <v>819</v>
      </c>
      <c r="Q1" s="12" t="s">
        <v>807</v>
      </c>
      <c r="U1" s="12" t="s">
        <v>795</v>
      </c>
    </row>
    <row r="2" spans="1:22">
      <c r="A2" s="10" t="s">
        <v>6</v>
      </c>
      <c r="B2" s="10" t="str">
        <f>IF(ISERROR(MATCH(A2, FXProd!$A$2:$A$297,0)),"",A2)</f>
        <v>srf_main.ADSBookList</v>
      </c>
      <c r="C2" s="10" t="str">
        <f>IF(A2=B2,"OK","NOTOK")</f>
        <v>OK</v>
      </c>
      <c r="D2" s="10" t="s">
        <v>7</v>
      </c>
      <c r="E2" s="10" t="str">
        <f>VLOOKUP(D2,FXProd!$B$2:$F$310,1,)</f>
        <v>PK_ADSBookList</v>
      </c>
      <c r="F2" s="10" t="str">
        <f>IF(D2=E2,"OK","NOTOK")</f>
        <v>OK</v>
      </c>
      <c r="G2" s="10" t="s">
        <v>8</v>
      </c>
      <c r="H2" s="10" t="str">
        <f>VLOOKUP(D2,FXProd!$B$2:$F$310,2,)</f>
        <v>unique</v>
      </c>
      <c r="I2" s="10" t="str">
        <f>IF(G2=H2,"OK","NOTOK")</f>
        <v>OK</v>
      </c>
      <c r="J2" s="10" t="s">
        <v>9</v>
      </c>
      <c r="K2" s="10" t="str">
        <f>VLOOKUP(D2,FXProd!$B$2:$F$310,3,)</f>
        <v xml:space="preserve"> clustered </v>
      </c>
      <c r="L2" s="10" t="str">
        <f>IF(J2=K2,"OK","NOTOK")</f>
        <v>OK</v>
      </c>
      <c r="M2" s="10">
        <v>1</v>
      </c>
      <c r="N2" s="10">
        <f>VLOOKUP(D2,FXProd!$B$2:$F$310,4,)</f>
        <v>1</v>
      </c>
      <c r="O2" s="10" t="str">
        <f>IF(M2=N2,"OK","NOTOK")</f>
        <v>OK</v>
      </c>
      <c r="P2" s="10" t="s">
        <v>10</v>
      </c>
      <c r="Q2" s="10" t="str">
        <f>VLOOKUP(D2,FXProd!$B$2:$F$310,5,)</f>
        <v>BookId asc</v>
      </c>
      <c r="R2" s="10" t="str">
        <f>IF(P2=Q2,"OK","NOTOK")</f>
        <v>OK</v>
      </c>
      <c r="S2" s="10" t="str">
        <f>IF(AND(C2="OK", F2="OK",I2="OK"),"TRUE", "FALSE" )</f>
        <v>TRUE</v>
      </c>
      <c r="T2" s="10" t="str">
        <f>IF(AND(L2="OK", O2="OK",R2="OK"),"TRUE", "FALSE" )</f>
        <v>TRUE</v>
      </c>
      <c r="U2" t="str">
        <f>IF(OR(S2="False", T2="False"),"No", "Yes")</f>
        <v>Yes</v>
      </c>
      <c r="V2" s="13"/>
    </row>
    <row r="3" spans="1:22">
      <c r="A3" s="10" t="s">
        <v>11</v>
      </c>
      <c r="B3" s="10" t="str">
        <f>IF(ISERROR(MATCH(A3, FXProd!$A$2:$A$297,0)),"",A3)</f>
        <v>srf_main.AllegeTrade</v>
      </c>
      <c r="C3" s="10" t="str">
        <f t="shared" ref="C3:C66" si="0">IF(A3=B3,"OK","NOTOK")</f>
        <v>OK</v>
      </c>
      <c r="D3" s="10" t="s">
        <v>12</v>
      </c>
      <c r="E3" s="10" t="str">
        <f>VLOOKUP(D3,FXProd!$B$2:$F$310,1,)</f>
        <v>idx1_AllegeTrade</v>
      </c>
      <c r="F3" s="10" t="str">
        <f t="shared" ref="F3:F66" si="1">IF(D3=E3,"OK","NOTOK")</f>
        <v>OK</v>
      </c>
      <c r="G3" s="10" t="s">
        <v>13</v>
      </c>
      <c r="H3" s="10" t="str">
        <f>VLOOKUP(D3,FXProd!$B$2:$F$310,2,)</f>
        <v>nonunique</v>
      </c>
      <c r="I3" s="10" t="str">
        <f t="shared" ref="I3:I66" si="2">IF(G3=H3,"OK","NOTOK")</f>
        <v>OK</v>
      </c>
      <c r="J3" s="10" t="s">
        <v>14</v>
      </c>
      <c r="K3" s="10" t="str">
        <f>VLOOKUP(D3,FXProd!$B$2:$F$310,3,)</f>
        <v xml:space="preserve"> nonclustered </v>
      </c>
      <c r="L3" s="10" t="str">
        <f t="shared" ref="L3:L66" si="3">IF(J3=K3,"OK","NOTOK")</f>
        <v>OK</v>
      </c>
      <c r="M3" s="10">
        <v>4</v>
      </c>
      <c r="N3" s="10">
        <f>VLOOKUP(D3,FXProd!$B$2:$F$310,4,)</f>
        <v>4</v>
      </c>
      <c r="O3" s="10" t="str">
        <f t="shared" ref="O3:O66" si="4">IF(M3=N3,"OK","NOTOK")</f>
        <v>OK</v>
      </c>
      <c r="P3" s="10" t="s">
        <v>15</v>
      </c>
      <c r="Q3" s="10" t="str">
        <f>VLOOKUP(D3,FXProd!$B$2:$F$310,5,)</f>
        <v>TradeIdentifier asc,EventName asc,sentBy asc,isCorrection asc</v>
      </c>
      <c r="R3" s="10" t="str">
        <f t="shared" ref="R3:R66" si="5">IF(P3=Q3,"OK","NOTOK")</f>
        <v>OK</v>
      </c>
      <c r="S3" s="10" t="str">
        <f t="shared" ref="S3:S66" si="6">IF(AND(C3="OK", F3="OK",I3="OK"),"TRUE", "FALSE" )</f>
        <v>TRUE</v>
      </c>
      <c r="T3" s="10" t="str">
        <f t="shared" ref="T3:T66" si="7">IF(AND(L3="OK", O3="OK",R3="OK"),"TRUE", "FALSE" )</f>
        <v>TRUE</v>
      </c>
      <c r="U3" s="10" t="str">
        <f t="shared" ref="U3:U66" si="8">IF(OR(S3="False", T3="False"),"No", "Yes")</f>
        <v>Yes</v>
      </c>
    </row>
    <row r="4" spans="1:22">
      <c r="A4" s="10" t="s">
        <v>11</v>
      </c>
      <c r="B4" s="10" t="str">
        <f>IF(ISERROR(MATCH(A4, FXProd!$A$2:$A$297,0)),"",A4)</f>
        <v>srf_main.AllegeTrade</v>
      </c>
      <c r="C4" s="10" t="str">
        <f t="shared" si="0"/>
        <v>OK</v>
      </c>
      <c r="D4" s="10" t="s">
        <v>16</v>
      </c>
      <c r="E4" s="10" t="str">
        <f>VLOOKUP(D4,FXProd!$B$2:$F$310,1,)</f>
        <v>PK_AllegeTrade</v>
      </c>
      <c r="F4" s="10" t="str">
        <f t="shared" si="1"/>
        <v>OK</v>
      </c>
      <c r="G4" s="10" t="s">
        <v>8</v>
      </c>
      <c r="H4" s="10" t="str">
        <f>VLOOKUP(D4,FXProd!$B$2:$F$310,2,)</f>
        <v>unique</v>
      </c>
      <c r="I4" s="10" t="str">
        <f t="shared" si="2"/>
        <v>OK</v>
      </c>
      <c r="J4" s="10" t="s">
        <v>9</v>
      </c>
      <c r="K4" s="10" t="str">
        <f>VLOOKUP(D4,FXProd!$B$2:$F$310,3,)</f>
        <v xml:space="preserve"> clustered </v>
      </c>
      <c r="L4" s="10" t="str">
        <f t="shared" si="3"/>
        <v>OK</v>
      </c>
      <c r="M4" s="10">
        <v>1</v>
      </c>
      <c r="N4" s="10">
        <f>VLOOKUP(D4,FXProd!$B$2:$F$310,4,)</f>
        <v>1</v>
      </c>
      <c r="O4" s="10" t="str">
        <f t="shared" si="4"/>
        <v>OK</v>
      </c>
      <c r="P4" s="10" t="s">
        <v>17</v>
      </c>
      <c r="Q4" s="10" t="str">
        <f>VLOOKUP(D4,FXProd!$B$2:$F$310,5,)</f>
        <v>Id asc</v>
      </c>
      <c r="R4" s="10" t="str">
        <f t="shared" si="5"/>
        <v>OK</v>
      </c>
      <c r="S4" s="10" t="str">
        <f t="shared" si="6"/>
        <v>TRUE</v>
      </c>
      <c r="T4" s="10" t="str">
        <f t="shared" si="7"/>
        <v>TRUE</v>
      </c>
      <c r="U4" s="10" t="str">
        <f t="shared" si="8"/>
        <v>Yes</v>
      </c>
    </row>
    <row r="5" spans="1:22">
      <c r="A5" s="10" t="s">
        <v>18</v>
      </c>
      <c r="B5" s="10" t="str">
        <f>IF(ISERROR(MATCH(A5, FXProd!$A$2:$A$297,0)),"",A5)</f>
        <v>srf_main.AllegeTradeDetails</v>
      </c>
      <c r="C5" s="10" t="str">
        <f t="shared" si="0"/>
        <v>OK</v>
      </c>
      <c r="D5" s="10" t="s">
        <v>19</v>
      </c>
      <c r="E5" s="10" t="str">
        <f>VLOOKUP(D5,FXProd!$B$2:$F$310,1,)</f>
        <v>idx1_AllegeTradeDetails</v>
      </c>
      <c r="F5" s="10" t="str">
        <f t="shared" si="1"/>
        <v>OK</v>
      </c>
      <c r="G5" s="10" t="s">
        <v>8</v>
      </c>
      <c r="H5" s="10" t="str">
        <f>VLOOKUP(D5,FXProd!$B$2:$F$310,2,)</f>
        <v>unique</v>
      </c>
      <c r="I5" s="10" t="str">
        <f t="shared" si="2"/>
        <v>OK</v>
      </c>
      <c r="J5" s="10" t="s">
        <v>9</v>
      </c>
      <c r="K5" s="10" t="str">
        <f>VLOOKUP(D5,FXProd!$B$2:$F$310,3,)</f>
        <v xml:space="preserve"> clustered </v>
      </c>
      <c r="L5" s="10" t="str">
        <f t="shared" si="3"/>
        <v>OK</v>
      </c>
      <c r="M5" s="10">
        <v>2</v>
      </c>
      <c r="N5" s="10">
        <f>VLOOKUP(D5,FXProd!$B$2:$F$310,4,)</f>
        <v>2</v>
      </c>
      <c r="O5" s="10" t="str">
        <f t="shared" si="4"/>
        <v>OK</v>
      </c>
      <c r="P5" s="10" t="s">
        <v>20</v>
      </c>
      <c r="Q5" s="10" t="str">
        <f>VLOOKUP(D5,FXProd!$B$2:$F$310,5,)</f>
        <v>Id asc,AllegeTradeId asc</v>
      </c>
      <c r="R5" s="10" t="str">
        <f t="shared" si="5"/>
        <v>OK</v>
      </c>
      <c r="S5" s="10" t="str">
        <f t="shared" si="6"/>
        <v>TRUE</v>
      </c>
      <c r="T5" s="10" t="str">
        <f t="shared" si="7"/>
        <v>TRUE</v>
      </c>
      <c r="U5" s="10" t="str">
        <f t="shared" si="8"/>
        <v>Yes</v>
      </c>
    </row>
    <row r="6" spans="1:22">
      <c r="A6" s="10" t="s">
        <v>18</v>
      </c>
      <c r="B6" s="10" t="str">
        <f>IF(ISERROR(MATCH(A6, FXProd!$A$2:$A$297,0)),"",A6)</f>
        <v>srf_main.AllegeTradeDetails</v>
      </c>
      <c r="C6" s="10" t="str">
        <f t="shared" si="0"/>
        <v>OK</v>
      </c>
      <c r="D6" s="10" t="s">
        <v>21</v>
      </c>
      <c r="E6" s="10" t="str">
        <f>VLOOKUP(D6,FXProd!$B$2:$F$310,1,)</f>
        <v>PK_AllegeTradeDetails</v>
      </c>
      <c r="F6" s="10" t="str">
        <f t="shared" si="1"/>
        <v>OK</v>
      </c>
      <c r="G6" s="10" t="s">
        <v>8</v>
      </c>
      <c r="H6" s="10" t="str">
        <f>VLOOKUP(D6,FXProd!$B$2:$F$310,2,)</f>
        <v>unique</v>
      </c>
      <c r="I6" s="10" t="str">
        <f t="shared" si="2"/>
        <v>OK</v>
      </c>
      <c r="J6" s="10" t="s">
        <v>14</v>
      </c>
      <c r="K6" s="10" t="str">
        <f>VLOOKUP(D6,FXProd!$B$2:$F$310,3,)</f>
        <v xml:space="preserve"> nonclustered </v>
      </c>
      <c r="L6" s="10" t="str">
        <f t="shared" si="3"/>
        <v>OK</v>
      </c>
      <c r="M6" s="10">
        <v>1</v>
      </c>
      <c r="N6" s="10">
        <f>VLOOKUP(D6,FXProd!$B$2:$F$310,4,)</f>
        <v>1</v>
      </c>
      <c r="O6" s="10" t="str">
        <f t="shared" si="4"/>
        <v>OK</v>
      </c>
      <c r="P6" s="10" t="s">
        <v>17</v>
      </c>
      <c r="Q6" s="10" t="str">
        <f>VLOOKUP(D6,FXProd!$B$2:$F$310,5,)</f>
        <v>Id asc</v>
      </c>
      <c r="R6" s="10" t="str">
        <f t="shared" si="5"/>
        <v>OK</v>
      </c>
      <c r="S6" s="10" t="str">
        <f t="shared" si="6"/>
        <v>TRUE</v>
      </c>
      <c r="T6" s="10" t="str">
        <f t="shared" si="7"/>
        <v>TRUE</v>
      </c>
      <c r="U6" s="10" t="str">
        <f t="shared" si="8"/>
        <v>Yes</v>
      </c>
    </row>
    <row r="7" spans="1:22">
      <c r="A7" s="10" t="s">
        <v>22</v>
      </c>
      <c r="B7" s="10" t="str">
        <f>IF(ISERROR(MATCH(A7, FXProd!$A$2:$A$297,0)),"",A7)</f>
        <v>srf_main.AllegeTradePayload</v>
      </c>
      <c r="C7" s="10" t="str">
        <f t="shared" si="0"/>
        <v>OK</v>
      </c>
      <c r="D7" s="10" t="s">
        <v>23</v>
      </c>
      <c r="E7" s="10" t="str">
        <f>VLOOKUP(D7,FXProd!$B$2:$F$310,1,)</f>
        <v>idx1_AllegeTradePayload</v>
      </c>
      <c r="F7" s="10" t="str">
        <f t="shared" si="1"/>
        <v>OK</v>
      </c>
      <c r="G7" s="10" t="s">
        <v>8</v>
      </c>
      <c r="H7" s="10" t="str">
        <f>VLOOKUP(D7,FXProd!$B$2:$F$310,2,)</f>
        <v>unique</v>
      </c>
      <c r="I7" s="10" t="str">
        <f t="shared" si="2"/>
        <v>OK</v>
      </c>
      <c r="J7" s="10" t="s">
        <v>9</v>
      </c>
      <c r="K7" s="10" t="str">
        <f>VLOOKUP(D7,FXProd!$B$2:$F$310,3,)</f>
        <v xml:space="preserve"> clustered </v>
      </c>
      <c r="L7" s="10" t="str">
        <f t="shared" si="3"/>
        <v>OK</v>
      </c>
      <c r="M7" s="10">
        <v>2</v>
      </c>
      <c r="N7" s="10">
        <f>VLOOKUP(D7,FXProd!$B$2:$F$310,4,)</f>
        <v>2</v>
      </c>
      <c r="O7" s="10" t="str">
        <f t="shared" si="4"/>
        <v>OK</v>
      </c>
      <c r="P7" s="10" t="s">
        <v>24</v>
      </c>
      <c r="Q7" s="10" t="str">
        <f>VLOOKUP(D7,FXProd!$B$2:$F$310,5,)</f>
        <v>PayloadId asc,AllegeTradeId asc</v>
      </c>
      <c r="R7" s="10" t="str">
        <f t="shared" si="5"/>
        <v>OK</v>
      </c>
      <c r="S7" s="10" t="str">
        <f t="shared" si="6"/>
        <v>TRUE</v>
      </c>
      <c r="T7" s="10" t="str">
        <f t="shared" si="7"/>
        <v>TRUE</v>
      </c>
      <c r="U7" s="10" t="str">
        <f t="shared" si="8"/>
        <v>Yes</v>
      </c>
    </row>
    <row r="8" spans="1:22">
      <c r="A8" s="10" t="s">
        <v>22</v>
      </c>
      <c r="B8" s="10" t="str">
        <f>IF(ISERROR(MATCH(A8, FXProd!$A$2:$A$297,0)),"",A8)</f>
        <v>srf_main.AllegeTradePayload</v>
      </c>
      <c r="C8" s="10" t="str">
        <f t="shared" si="0"/>
        <v>OK</v>
      </c>
      <c r="D8" s="10" t="s">
        <v>25</v>
      </c>
      <c r="E8" s="10" t="str">
        <f>VLOOKUP(D8,FXProd!$B$2:$F$310,1,)</f>
        <v>PK_AllegeTradePayload</v>
      </c>
      <c r="F8" s="10" t="str">
        <f t="shared" si="1"/>
        <v>OK</v>
      </c>
      <c r="G8" s="10" t="s">
        <v>8</v>
      </c>
      <c r="H8" s="10" t="str">
        <f>VLOOKUP(D8,FXProd!$B$2:$F$310,2,)</f>
        <v>unique</v>
      </c>
      <c r="I8" s="10" t="str">
        <f t="shared" si="2"/>
        <v>OK</v>
      </c>
      <c r="J8" s="10" t="s">
        <v>14</v>
      </c>
      <c r="K8" s="10" t="str">
        <f>VLOOKUP(D8,FXProd!$B$2:$F$310,3,)</f>
        <v xml:space="preserve"> nonclustered </v>
      </c>
      <c r="L8" s="10" t="str">
        <f t="shared" si="3"/>
        <v>OK</v>
      </c>
      <c r="M8" s="10">
        <v>1</v>
      </c>
      <c r="N8" s="10">
        <f>VLOOKUP(D8,FXProd!$B$2:$F$310,4,)</f>
        <v>1</v>
      </c>
      <c r="O8" s="10" t="str">
        <f t="shared" si="4"/>
        <v>OK</v>
      </c>
      <c r="P8" s="10" t="s">
        <v>26</v>
      </c>
      <c r="Q8" s="10" t="str">
        <f>VLOOKUP(D8,FXProd!$B$2:$F$310,5,)</f>
        <v>PayloadId asc</v>
      </c>
      <c r="R8" s="10" t="str">
        <f t="shared" si="5"/>
        <v>OK</v>
      </c>
      <c r="S8" s="10" t="str">
        <f t="shared" si="6"/>
        <v>TRUE</v>
      </c>
      <c r="T8" s="10" t="str">
        <f t="shared" si="7"/>
        <v>TRUE</v>
      </c>
      <c r="U8" s="10" t="str">
        <f t="shared" si="8"/>
        <v>Yes</v>
      </c>
    </row>
    <row r="9" spans="1:22">
      <c r="A9" s="10" t="s">
        <v>27</v>
      </c>
      <c r="B9" s="10" t="str">
        <f>IF(ISERROR(MATCH(A9, FXProd!$A$2:$A$297,0)),"",A9)</f>
        <v>srf_main.AlternateAllegeTrade</v>
      </c>
      <c r="C9" s="10" t="str">
        <f t="shared" si="0"/>
        <v>OK</v>
      </c>
      <c r="D9" s="10" t="s">
        <v>28</v>
      </c>
      <c r="E9" s="10" t="str">
        <f>VLOOKUP(D9,FXProd!$B$2:$F$310,1,)</f>
        <v>idx1_AlternateAllegeTrade</v>
      </c>
      <c r="F9" s="10" t="str">
        <f t="shared" si="1"/>
        <v>OK</v>
      </c>
      <c r="G9" s="10" t="s">
        <v>8</v>
      </c>
      <c r="H9" s="10" t="str">
        <f>VLOOKUP(D9,FXProd!$B$2:$F$310,2,)</f>
        <v>unique</v>
      </c>
      <c r="I9" s="10" t="str">
        <f t="shared" si="2"/>
        <v>OK</v>
      </c>
      <c r="J9" s="10" t="s">
        <v>9</v>
      </c>
      <c r="K9" s="10" t="str">
        <f>VLOOKUP(D9,FXProd!$B$2:$F$310,3,)</f>
        <v xml:space="preserve"> clustered </v>
      </c>
      <c r="L9" s="10" t="str">
        <f t="shared" si="3"/>
        <v>OK</v>
      </c>
      <c r="M9" s="10">
        <v>2</v>
      </c>
      <c r="N9" s="10">
        <f>VLOOKUP(D9,FXProd!$B$2:$F$310,4,)</f>
        <v>2</v>
      </c>
      <c r="O9" s="10" t="str">
        <f t="shared" si="4"/>
        <v>OK</v>
      </c>
      <c r="P9" s="10" t="s">
        <v>20</v>
      </c>
      <c r="Q9" s="10" t="str">
        <f>VLOOKUP(D9,FXProd!$B$2:$F$310,5,)</f>
        <v>Id asc,AllegeTradeId asc</v>
      </c>
      <c r="R9" s="10" t="str">
        <f t="shared" si="5"/>
        <v>OK</v>
      </c>
      <c r="S9" s="10" t="str">
        <f t="shared" si="6"/>
        <v>TRUE</v>
      </c>
      <c r="T9" s="10" t="str">
        <f t="shared" si="7"/>
        <v>TRUE</v>
      </c>
      <c r="U9" s="10" t="str">
        <f t="shared" si="8"/>
        <v>Yes</v>
      </c>
    </row>
    <row r="10" spans="1:22">
      <c r="A10" s="10" t="s">
        <v>27</v>
      </c>
      <c r="B10" s="10" t="str">
        <f>IF(ISERROR(MATCH(A10, FXProd!$A$2:$A$297,0)),"",A10)</f>
        <v>srf_main.AlternateAllegeTrade</v>
      </c>
      <c r="C10" s="10" t="str">
        <f t="shared" si="0"/>
        <v>OK</v>
      </c>
      <c r="D10" s="10" t="s">
        <v>29</v>
      </c>
      <c r="E10" s="10" t="str">
        <f>VLOOKUP(D10,FXProd!$B$2:$F$310,1,)</f>
        <v>PK_AlternateAllegeTrade</v>
      </c>
      <c r="F10" s="10" t="str">
        <f t="shared" si="1"/>
        <v>OK</v>
      </c>
      <c r="G10" s="10" t="s">
        <v>8</v>
      </c>
      <c r="H10" s="10" t="str">
        <f>VLOOKUP(D10,FXProd!$B$2:$F$310,2,)</f>
        <v>unique</v>
      </c>
      <c r="I10" s="10" t="str">
        <f t="shared" si="2"/>
        <v>OK</v>
      </c>
      <c r="J10" s="10" t="s">
        <v>14</v>
      </c>
      <c r="K10" s="10" t="str">
        <f>VLOOKUP(D10,FXProd!$B$2:$F$310,3,)</f>
        <v xml:space="preserve"> nonclustered </v>
      </c>
      <c r="L10" s="10" t="str">
        <f t="shared" si="3"/>
        <v>OK</v>
      </c>
      <c r="M10" s="10">
        <v>1</v>
      </c>
      <c r="N10" s="10">
        <f>VLOOKUP(D10,FXProd!$B$2:$F$310,4,)</f>
        <v>1</v>
      </c>
      <c r="O10" s="10" t="str">
        <f t="shared" si="4"/>
        <v>OK</v>
      </c>
      <c r="P10" s="10" t="s">
        <v>17</v>
      </c>
      <c r="Q10" s="10" t="str">
        <f>VLOOKUP(D10,FXProd!$B$2:$F$310,5,)</f>
        <v>Id asc</v>
      </c>
      <c r="R10" s="10" t="str">
        <f t="shared" si="5"/>
        <v>OK</v>
      </c>
      <c r="S10" s="10" t="str">
        <f t="shared" si="6"/>
        <v>TRUE</v>
      </c>
      <c r="T10" s="10" t="str">
        <f t="shared" si="7"/>
        <v>TRUE</v>
      </c>
      <c r="U10" s="10" t="str">
        <f t="shared" si="8"/>
        <v>Yes</v>
      </c>
    </row>
    <row r="11" spans="1:22">
      <c r="A11" s="10" t="s">
        <v>30</v>
      </c>
      <c r="B11" s="10" t="str">
        <f>IF(ISERROR(MATCH(A11, FXProd!$A$2:$A$297,0)),"",A11)</f>
        <v>srf_main.AlternateTrade</v>
      </c>
      <c r="C11" s="10" t="str">
        <f t="shared" si="0"/>
        <v>OK</v>
      </c>
      <c r="D11" s="10" t="s">
        <v>31</v>
      </c>
      <c r="E11" s="10" t="e">
        <f>VLOOKUP(D11,FXProd!$B$2:$F$310,1,)</f>
        <v>#N/A</v>
      </c>
      <c r="F11" s="10" t="e">
        <f t="shared" si="1"/>
        <v>#N/A</v>
      </c>
      <c r="G11" s="10" t="s">
        <v>8</v>
      </c>
      <c r="H11" s="10" t="e">
        <f>VLOOKUP(D11,FXProd!$B$2:$F$310,2,)</f>
        <v>#N/A</v>
      </c>
      <c r="I11" s="10" t="e">
        <f t="shared" si="2"/>
        <v>#N/A</v>
      </c>
      <c r="J11" s="10" t="s">
        <v>14</v>
      </c>
      <c r="K11" s="10" t="e">
        <f>VLOOKUP(D11,FXProd!$B$2:$F$310,3,)</f>
        <v>#N/A</v>
      </c>
      <c r="L11" s="10" t="e">
        <f t="shared" si="3"/>
        <v>#N/A</v>
      </c>
      <c r="M11" s="10">
        <v>1</v>
      </c>
      <c r="N11" s="10" t="e">
        <f>VLOOKUP(D11,FXProd!$B$2:$F$310,4,)</f>
        <v>#N/A</v>
      </c>
      <c r="O11" s="10" t="e">
        <f t="shared" si="4"/>
        <v>#N/A</v>
      </c>
      <c r="P11" s="10" t="s">
        <v>32</v>
      </c>
      <c r="Q11" s="10" t="e">
        <f>VLOOKUP(D11,FXProd!$B$2:$F$310,5,)</f>
        <v>#N/A</v>
      </c>
      <c r="R11" s="10" t="e">
        <f t="shared" si="5"/>
        <v>#N/A</v>
      </c>
      <c r="S11" s="10" t="e">
        <f t="shared" si="6"/>
        <v>#N/A</v>
      </c>
      <c r="T11" s="10" t="e">
        <f t="shared" si="7"/>
        <v>#N/A</v>
      </c>
      <c r="U11" s="10" t="e">
        <f t="shared" si="8"/>
        <v>#N/A</v>
      </c>
    </row>
    <row r="12" spans="1:22">
      <c r="A12" s="10" t="s">
        <v>30</v>
      </c>
      <c r="B12" s="10" t="str">
        <f>IF(ISERROR(MATCH(A12, FXProd!$A$2:$A$297,0)),"",A12)</f>
        <v>srf_main.AlternateTrade</v>
      </c>
      <c r="C12" s="10" t="str">
        <f t="shared" si="0"/>
        <v>OK</v>
      </c>
      <c r="D12" s="10" t="s">
        <v>33</v>
      </c>
      <c r="E12" s="10" t="str">
        <f>VLOOKUP(D12,FXProd!$B$2:$F$310,1,)</f>
        <v>AlternateTradeIndex</v>
      </c>
      <c r="F12" s="10" t="str">
        <f t="shared" si="1"/>
        <v>OK</v>
      </c>
      <c r="G12" s="10" t="s">
        <v>13</v>
      </c>
      <c r="H12" s="10" t="str">
        <f>VLOOKUP(D12,FXProd!$B$2:$F$310,2,)</f>
        <v>nonunique</v>
      </c>
      <c r="I12" s="10" t="str">
        <f t="shared" si="2"/>
        <v>OK</v>
      </c>
      <c r="J12" s="10" t="s">
        <v>14</v>
      </c>
      <c r="K12" s="10" t="str">
        <f>VLOOKUP(D12,FXProd!$B$2:$F$310,3,)</f>
        <v xml:space="preserve"> nonclustered </v>
      </c>
      <c r="L12" s="10" t="str">
        <f t="shared" si="3"/>
        <v>OK</v>
      </c>
      <c r="M12" s="10">
        <v>3</v>
      </c>
      <c r="N12" s="10">
        <f>VLOOKUP(D12,FXProd!$B$2:$F$310,4,)</f>
        <v>3</v>
      </c>
      <c r="O12" s="10" t="str">
        <f t="shared" si="4"/>
        <v>OK</v>
      </c>
      <c r="P12" s="10" t="s">
        <v>34</v>
      </c>
      <c r="Q12" s="10" t="str">
        <f>VLOOKUP(D12,FXProd!$B$2:$F$310,5,)</f>
        <v>AlternatePublisherTradeId asc,AlternatePublisherTradeVersion asc,AlternateTradeIdType asc</v>
      </c>
      <c r="R12" s="10" t="str">
        <f t="shared" si="5"/>
        <v>OK</v>
      </c>
      <c r="S12" s="10" t="str">
        <f t="shared" si="6"/>
        <v>TRUE</v>
      </c>
      <c r="T12" s="10" t="str">
        <f t="shared" si="7"/>
        <v>TRUE</v>
      </c>
      <c r="U12" s="10" t="str">
        <f t="shared" si="8"/>
        <v>Yes</v>
      </c>
    </row>
    <row r="13" spans="1:22">
      <c r="A13" s="10" t="s">
        <v>30</v>
      </c>
      <c r="B13" s="10" t="str">
        <f>IF(ISERROR(MATCH(A13, FXProd!$A$2:$A$297,0)),"",A13)</f>
        <v>srf_main.AlternateTrade</v>
      </c>
      <c r="C13" s="10" t="str">
        <f t="shared" si="0"/>
        <v>OK</v>
      </c>
      <c r="D13" s="10" t="s">
        <v>35</v>
      </c>
      <c r="E13" s="10" t="str">
        <f>VLOOKUP(D13,FXProd!$B$2:$F$310,1,)</f>
        <v>AlternateTrade_TradeId</v>
      </c>
      <c r="F13" s="10" t="str">
        <f t="shared" si="1"/>
        <v>OK</v>
      </c>
      <c r="G13" s="10" t="s">
        <v>13</v>
      </c>
      <c r="H13" s="10" t="str">
        <f>VLOOKUP(D13,FXProd!$B$2:$F$310,2,)</f>
        <v>nonunique</v>
      </c>
      <c r="I13" s="10" t="str">
        <f t="shared" si="2"/>
        <v>OK</v>
      </c>
      <c r="J13" s="10" t="s">
        <v>9</v>
      </c>
      <c r="K13" s="10" t="str">
        <f>VLOOKUP(D13,FXProd!$B$2:$F$310,3,)</f>
        <v xml:space="preserve"> clustered </v>
      </c>
      <c r="L13" s="10" t="str">
        <f t="shared" si="3"/>
        <v>OK</v>
      </c>
      <c r="M13" s="10">
        <v>1</v>
      </c>
      <c r="N13" s="10">
        <f>VLOOKUP(D13,FXProd!$B$2:$F$310,4,)</f>
        <v>1</v>
      </c>
      <c r="O13" s="10" t="str">
        <f t="shared" si="4"/>
        <v>OK</v>
      </c>
      <c r="P13" s="10" t="s">
        <v>36</v>
      </c>
      <c r="Q13" s="10" t="str">
        <f>VLOOKUP(D13,FXProd!$B$2:$F$310,5,)</f>
        <v>TradeId asc</v>
      </c>
      <c r="R13" s="10" t="str">
        <f t="shared" si="5"/>
        <v>OK</v>
      </c>
      <c r="S13" s="10" t="str">
        <f t="shared" si="6"/>
        <v>TRUE</v>
      </c>
      <c r="T13" s="10" t="str">
        <f t="shared" si="7"/>
        <v>TRUE</v>
      </c>
      <c r="U13" s="10" t="str">
        <f t="shared" si="8"/>
        <v>Yes</v>
      </c>
    </row>
    <row r="14" spans="1:22">
      <c r="A14" s="10" t="s">
        <v>37</v>
      </c>
      <c r="B14" s="10" t="str">
        <f>IF(ISERROR(MATCH(A14, FXProd!$A$2:$A$297,0)),"",A14)</f>
        <v>srf_main.AlternateTradeRole</v>
      </c>
      <c r="C14" s="10" t="str">
        <f t="shared" si="0"/>
        <v>OK</v>
      </c>
      <c r="D14" s="10" t="s">
        <v>38</v>
      </c>
      <c r="E14" s="10" t="str">
        <f>VLOOKUP(D14,FXProd!$B$2:$F$310,1,)</f>
        <v>idx1_AlternateTradeRole</v>
      </c>
      <c r="F14" s="10" t="str">
        <f t="shared" si="1"/>
        <v>OK</v>
      </c>
      <c r="G14" s="10" t="s">
        <v>8</v>
      </c>
      <c r="H14" s="10" t="str">
        <f>VLOOKUP(D14,FXProd!$B$2:$F$310,2,)</f>
        <v>unique</v>
      </c>
      <c r="I14" s="10" t="str">
        <f t="shared" si="2"/>
        <v>OK</v>
      </c>
      <c r="J14" s="10" t="s">
        <v>9</v>
      </c>
      <c r="K14" s="10" t="str">
        <f>VLOOKUP(D14,FXProd!$B$2:$F$310,3,)</f>
        <v xml:space="preserve"> clustered </v>
      </c>
      <c r="L14" s="10" t="str">
        <f t="shared" si="3"/>
        <v>OK</v>
      </c>
      <c r="M14" s="10">
        <v>2</v>
      </c>
      <c r="N14" s="10">
        <f>VLOOKUP(D14,FXProd!$B$2:$F$310,4,)</f>
        <v>2</v>
      </c>
      <c r="O14" s="10" t="str">
        <f t="shared" si="4"/>
        <v>OK</v>
      </c>
      <c r="P14" s="10" t="s">
        <v>20</v>
      </c>
      <c r="Q14" s="10" t="str">
        <f>VLOOKUP(D14,FXProd!$B$2:$F$310,5,)</f>
        <v>Id asc,AllegeTradeId asc</v>
      </c>
      <c r="R14" s="10" t="str">
        <f t="shared" si="5"/>
        <v>OK</v>
      </c>
      <c r="S14" s="10" t="str">
        <f t="shared" si="6"/>
        <v>TRUE</v>
      </c>
      <c r="T14" s="10" t="str">
        <f t="shared" si="7"/>
        <v>TRUE</v>
      </c>
      <c r="U14" s="10" t="str">
        <f t="shared" si="8"/>
        <v>Yes</v>
      </c>
    </row>
    <row r="15" spans="1:22">
      <c r="A15" s="10" t="s">
        <v>37</v>
      </c>
      <c r="B15" s="10" t="str">
        <f>IF(ISERROR(MATCH(A15, FXProd!$A$2:$A$297,0)),"",A15)</f>
        <v>srf_main.AlternateTradeRole</v>
      </c>
      <c r="C15" s="10" t="str">
        <f t="shared" si="0"/>
        <v>OK</v>
      </c>
      <c r="D15" s="10" t="s">
        <v>39</v>
      </c>
      <c r="E15" s="10" t="str">
        <f>VLOOKUP(D15,FXProd!$B$2:$F$310,1,)</f>
        <v>PK_AlternateTradeRole</v>
      </c>
      <c r="F15" s="10" t="str">
        <f t="shared" si="1"/>
        <v>OK</v>
      </c>
      <c r="G15" s="10" t="s">
        <v>8</v>
      </c>
      <c r="H15" s="10" t="str">
        <f>VLOOKUP(D15,FXProd!$B$2:$F$310,2,)</f>
        <v>unique</v>
      </c>
      <c r="I15" s="10" t="str">
        <f t="shared" si="2"/>
        <v>OK</v>
      </c>
      <c r="J15" s="10" t="s">
        <v>14</v>
      </c>
      <c r="K15" s="10" t="str">
        <f>VLOOKUP(D15,FXProd!$B$2:$F$310,3,)</f>
        <v xml:space="preserve"> nonclustered </v>
      </c>
      <c r="L15" s="10" t="str">
        <f t="shared" si="3"/>
        <v>OK</v>
      </c>
      <c r="M15" s="10">
        <v>1</v>
      </c>
      <c r="N15" s="10">
        <f>VLOOKUP(D15,FXProd!$B$2:$F$310,4,)</f>
        <v>1</v>
      </c>
      <c r="O15" s="10" t="str">
        <f t="shared" si="4"/>
        <v>OK</v>
      </c>
      <c r="P15" s="10" t="s">
        <v>17</v>
      </c>
      <c r="Q15" s="10" t="str">
        <f>VLOOKUP(D15,FXProd!$B$2:$F$310,5,)</f>
        <v>Id asc</v>
      </c>
      <c r="R15" s="10" t="str">
        <f t="shared" si="5"/>
        <v>OK</v>
      </c>
      <c r="S15" s="10" t="str">
        <f t="shared" si="6"/>
        <v>TRUE</v>
      </c>
      <c r="T15" s="10" t="str">
        <f t="shared" si="7"/>
        <v>TRUE</v>
      </c>
      <c r="U15" s="10" t="str">
        <f t="shared" si="8"/>
        <v>Yes</v>
      </c>
    </row>
    <row r="16" spans="1:22">
      <c r="A16" s="10" t="s">
        <v>40</v>
      </c>
      <c r="B16" s="10" t="str">
        <f>IF(ISERROR(MATCH(A16, FXProd!$A$2:$A$297,0)),"",A16)</f>
        <v>srf_main.AssetClassMapping</v>
      </c>
      <c r="C16" s="10" t="str">
        <f t="shared" si="0"/>
        <v>OK</v>
      </c>
      <c r="D16" s="10" t="s">
        <v>41</v>
      </c>
      <c r="E16" s="10" t="str">
        <f>VLOOKUP(D16,FXProd!$B$2:$F$310,1,)</f>
        <v>UC_AssetClassMapping</v>
      </c>
      <c r="F16" s="10" t="str">
        <f t="shared" si="1"/>
        <v>OK</v>
      </c>
      <c r="G16" s="10" t="s">
        <v>8</v>
      </c>
      <c r="H16" s="10" t="str">
        <f>VLOOKUP(D16,FXProd!$B$2:$F$310,2,)</f>
        <v>unique</v>
      </c>
      <c r="I16" s="10" t="str">
        <f t="shared" si="2"/>
        <v>OK</v>
      </c>
      <c r="J16" s="10" t="s">
        <v>14</v>
      </c>
      <c r="K16" s="10" t="str">
        <f>VLOOKUP(D16,FXProd!$B$2:$F$310,3,)</f>
        <v xml:space="preserve"> nonclustered </v>
      </c>
      <c r="L16" s="10" t="str">
        <f t="shared" si="3"/>
        <v>OK</v>
      </c>
      <c r="M16" s="10">
        <v>2</v>
      </c>
      <c r="N16" s="10">
        <f>VLOOKUP(D16,FXProd!$B$2:$F$310,4,)</f>
        <v>2</v>
      </c>
      <c r="O16" s="10" t="str">
        <f t="shared" si="4"/>
        <v>OK</v>
      </c>
      <c r="P16" s="10" t="s">
        <v>42</v>
      </c>
      <c r="Q16" s="10" t="str">
        <f>VLOOKUP(D16,FXProd!$B$2:$F$310,5,)</f>
        <v>Publisher asc,MappedAssetClass asc</v>
      </c>
      <c r="R16" s="10" t="str">
        <f t="shared" si="5"/>
        <v>OK</v>
      </c>
      <c r="S16" s="10" t="str">
        <f t="shared" si="6"/>
        <v>TRUE</v>
      </c>
      <c r="T16" s="10" t="str">
        <f t="shared" si="7"/>
        <v>TRUE</v>
      </c>
      <c r="U16" s="10" t="str">
        <f t="shared" si="8"/>
        <v>Yes</v>
      </c>
    </row>
    <row r="17" spans="1:21">
      <c r="A17" s="10" t="s">
        <v>43</v>
      </c>
      <c r="B17" s="10" t="str">
        <f>IF(ISERROR(MATCH(A17, FXProd!$A$2:$A$297,0)),"",A17)</f>
        <v>srf_main.BATCH_JOB_EXECUTION</v>
      </c>
      <c r="C17" s="10" t="str">
        <f t="shared" si="0"/>
        <v>OK</v>
      </c>
      <c r="D17" s="10" t="s">
        <v>44</v>
      </c>
      <c r="E17" s="10" t="e">
        <f>VLOOKUP(D17,FXProd!$B$2:$F$310,1,)</f>
        <v>#N/A</v>
      </c>
      <c r="F17" s="10" t="e">
        <f t="shared" si="1"/>
        <v>#N/A</v>
      </c>
      <c r="G17" s="10" t="s">
        <v>8</v>
      </c>
      <c r="H17" s="10" t="e">
        <f>VLOOKUP(D17,FXProd!$B$2:$F$310,2,)</f>
        <v>#N/A</v>
      </c>
      <c r="I17" s="10" t="e">
        <f t="shared" si="2"/>
        <v>#N/A</v>
      </c>
      <c r="J17" s="10" t="s">
        <v>9</v>
      </c>
      <c r="K17" s="10" t="e">
        <f>VLOOKUP(D17,FXProd!$B$2:$F$310,3,)</f>
        <v>#N/A</v>
      </c>
      <c r="L17" s="10" t="e">
        <f t="shared" si="3"/>
        <v>#N/A</v>
      </c>
      <c r="M17" s="10">
        <v>1</v>
      </c>
      <c r="N17" s="10" t="e">
        <f>VLOOKUP(D17,FXProd!$B$2:$F$310,4,)</f>
        <v>#N/A</v>
      </c>
      <c r="O17" s="10" t="e">
        <f t="shared" si="4"/>
        <v>#N/A</v>
      </c>
      <c r="P17" s="10" t="s">
        <v>45</v>
      </c>
      <c r="Q17" s="10" t="e">
        <f>VLOOKUP(D17,FXProd!$B$2:$F$310,5,)</f>
        <v>#N/A</v>
      </c>
      <c r="R17" s="10" t="e">
        <f t="shared" si="5"/>
        <v>#N/A</v>
      </c>
      <c r="S17" s="10" t="e">
        <f t="shared" si="6"/>
        <v>#N/A</v>
      </c>
      <c r="T17" s="10" t="e">
        <f t="shared" si="7"/>
        <v>#N/A</v>
      </c>
      <c r="U17" s="10" t="e">
        <f t="shared" si="8"/>
        <v>#N/A</v>
      </c>
    </row>
    <row r="18" spans="1:21">
      <c r="A18" s="10" t="s">
        <v>46</v>
      </c>
      <c r="B18" s="10" t="str">
        <f>IF(ISERROR(MATCH(A18, FXProd!$A$2:$A$297,0)),"",A18)</f>
        <v>srf_main.BATCH_JOB_EXECUTION_CONTEXT</v>
      </c>
      <c r="C18" s="10" t="str">
        <f t="shared" si="0"/>
        <v>OK</v>
      </c>
      <c r="D18" s="10" t="s">
        <v>47</v>
      </c>
      <c r="E18" s="10" t="e">
        <f>VLOOKUP(D18,FXProd!$B$2:$F$310,1,)</f>
        <v>#N/A</v>
      </c>
      <c r="F18" s="10" t="e">
        <f t="shared" si="1"/>
        <v>#N/A</v>
      </c>
      <c r="G18" s="10" t="s">
        <v>8</v>
      </c>
      <c r="H18" s="10" t="e">
        <f>VLOOKUP(D18,FXProd!$B$2:$F$310,2,)</f>
        <v>#N/A</v>
      </c>
      <c r="I18" s="10" t="e">
        <f t="shared" si="2"/>
        <v>#N/A</v>
      </c>
      <c r="J18" s="10" t="s">
        <v>9</v>
      </c>
      <c r="K18" s="10" t="e">
        <f>VLOOKUP(D18,FXProd!$B$2:$F$310,3,)</f>
        <v>#N/A</v>
      </c>
      <c r="L18" s="10" t="e">
        <f t="shared" si="3"/>
        <v>#N/A</v>
      </c>
      <c r="M18" s="10">
        <v>1</v>
      </c>
      <c r="N18" s="10" t="e">
        <f>VLOOKUP(D18,FXProd!$B$2:$F$310,4,)</f>
        <v>#N/A</v>
      </c>
      <c r="O18" s="10" t="e">
        <f t="shared" si="4"/>
        <v>#N/A</v>
      </c>
      <c r="P18" s="10" t="s">
        <v>45</v>
      </c>
      <c r="Q18" s="10" t="e">
        <f>VLOOKUP(D18,FXProd!$B$2:$F$310,5,)</f>
        <v>#N/A</v>
      </c>
      <c r="R18" s="10" t="e">
        <f t="shared" si="5"/>
        <v>#N/A</v>
      </c>
      <c r="S18" s="10" t="e">
        <f t="shared" si="6"/>
        <v>#N/A</v>
      </c>
      <c r="T18" s="10" t="e">
        <f t="shared" si="7"/>
        <v>#N/A</v>
      </c>
      <c r="U18" s="10" t="e">
        <f t="shared" si="8"/>
        <v>#N/A</v>
      </c>
    </row>
    <row r="19" spans="1:21">
      <c r="A19" s="10" t="s">
        <v>48</v>
      </c>
      <c r="B19" s="10" t="str">
        <f>IF(ISERROR(MATCH(A19, FXProd!$A$2:$A$297,0)),"",A19)</f>
        <v>srf_main.BATCH_JOB_INSTANCE</v>
      </c>
      <c r="C19" s="10" t="str">
        <f t="shared" si="0"/>
        <v>OK</v>
      </c>
      <c r="D19" s="10" t="s">
        <v>49</v>
      </c>
      <c r="E19" s="10" t="e">
        <f>VLOOKUP(D19,FXProd!$B$2:$F$310,1,)</f>
        <v>#N/A</v>
      </c>
      <c r="F19" s="10" t="e">
        <f t="shared" si="1"/>
        <v>#N/A</v>
      </c>
      <c r="G19" s="10" t="s">
        <v>8</v>
      </c>
      <c r="H19" s="10" t="e">
        <f>VLOOKUP(D19,FXProd!$B$2:$F$310,2,)</f>
        <v>#N/A</v>
      </c>
      <c r="I19" s="10" t="e">
        <f t="shared" si="2"/>
        <v>#N/A</v>
      </c>
      <c r="J19" s="10" t="s">
        <v>9</v>
      </c>
      <c r="K19" s="10" t="e">
        <f>VLOOKUP(D19,FXProd!$B$2:$F$310,3,)</f>
        <v>#N/A</v>
      </c>
      <c r="L19" s="10" t="e">
        <f t="shared" si="3"/>
        <v>#N/A</v>
      </c>
      <c r="M19" s="10">
        <v>1</v>
      </c>
      <c r="N19" s="10" t="e">
        <f>VLOOKUP(D19,FXProd!$B$2:$F$310,4,)</f>
        <v>#N/A</v>
      </c>
      <c r="O19" s="10" t="e">
        <f t="shared" si="4"/>
        <v>#N/A</v>
      </c>
      <c r="P19" s="10" t="s">
        <v>50</v>
      </c>
      <c r="Q19" s="10" t="e">
        <f>VLOOKUP(D19,FXProd!$B$2:$F$310,5,)</f>
        <v>#N/A</v>
      </c>
      <c r="R19" s="10" t="e">
        <f t="shared" si="5"/>
        <v>#N/A</v>
      </c>
      <c r="S19" s="10" t="e">
        <f t="shared" si="6"/>
        <v>#N/A</v>
      </c>
      <c r="T19" s="10" t="e">
        <f t="shared" si="7"/>
        <v>#N/A</v>
      </c>
      <c r="U19" s="10" t="e">
        <f t="shared" si="8"/>
        <v>#N/A</v>
      </c>
    </row>
    <row r="20" spans="1:21">
      <c r="A20" s="10" t="s">
        <v>48</v>
      </c>
      <c r="B20" s="10" t="str">
        <f>IF(ISERROR(MATCH(A20, FXProd!$A$2:$A$297,0)),"",A20)</f>
        <v>srf_main.BATCH_JOB_INSTANCE</v>
      </c>
      <c r="C20" s="10" t="str">
        <f t="shared" si="0"/>
        <v>OK</v>
      </c>
      <c r="D20" s="10" t="s">
        <v>51</v>
      </c>
      <c r="E20" s="10" t="str">
        <f>VLOOKUP(D20,FXProd!$B$2:$F$310,1,)</f>
        <v>JOB_INST_UN</v>
      </c>
      <c r="F20" s="10" t="str">
        <f t="shared" si="1"/>
        <v>OK</v>
      </c>
      <c r="G20" s="10" t="s">
        <v>8</v>
      </c>
      <c r="H20" s="10" t="str">
        <f>VLOOKUP(D20,FXProd!$B$2:$F$310,2,)</f>
        <v>unique</v>
      </c>
      <c r="I20" s="10" t="str">
        <f t="shared" si="2"/>
        <v>OK</v>
      </c>
      <c r="J20" s="10" t="s">
        <v>14</v>
      </c>
      <c r="K20" s="10" t="str">
        <f>VLOOKUP(D20,FXProd!$B$2:$F$310,3,)</f>
        <v xml:space="preserve"> nonclustered </v>
      </c>
      <c r="L20" s="10" t="str">
        <f t="shared" si="3"/>
        <v>OK</v>
      </c>
      <c r="M20" s="10">
        <v>2</v>
      </c>
      <c r="N20" s="10">
        <f>VLOOKUP(D20,FXProd!$B$2:$F$310,4,)</f>
        <v>2</v>
      </c>
      <c r="O20" s="10" t="str">
        <f t="shared" si="4"/>
        <v>OK</v>
      </c>
      <c r="P20" s="10" t="s">
        <v>52</v>
      </c>
      <c r="Q20" s="10" t="str">
        <f>VLOOKUP(D20,FXProd!$B$2:$F$310,5,)</f>
        <v>JOB_NAME asc,JOB_KEY asc</v>
      </c>
      <c r="R20" s="10" t="str">
        <f t="shared" si="5"/>
        <v>OK</v>
      </c>
      <c r="S20" s="10" t="str">
        <f t="shared" si="6"/>
        <v>TRUE</v>
      </c>
      <c r="T20" s="10" t="str">
        <f t="shared" si="7"/>
        <v>TRUE</v>
      </c>
      <c r="U20" s="10" t="str">
        <f t="shared" si="8"/>
        <v>Yes</v>
      </c>
    </row>
    <row r="21" spans="1:21">
      <c r="A21" s="10" t="s">
        <v>53</v>
      </c>
      <c r="B21" s="10" t="str">
        <f>IF(ISERROR(MATCH(A21, FXProd!$A$2:$A$297,0)),"",A21)</f>
        <v>srf_main.BATCH_STEP_EXECUTION</v>
      </c>
      <c r="C21" s="10" t="str">
        <f t="shared" si="0"/>
        <v>OK</v>
      </c>
      <c r="D21" s="10" t="s">
        <v>54</v>
      </c>
      <c r="E21" s="10" t="e">
        <f>VLOOKUP(D21,FXProd!$B$2:$F$310,1,)</f>
        <v>#N/A</v>
      </c>
      <c r="F21" s="10" t="e">
        <f t="shared" si="1"/>
        <v>#N/A</v>
      </c>
      <c r="G21" s="10" t="s">
        <v>8</v>
      </c>
      <c r="H21" s="10" t="e">
        <f>VLOOKUP(D21,FXProd!$B$2:$F$310,2,)</f>
        <v>#N/A</v>
      </c>
      <c r="I21" s="10" t="e">
        <f t="shared" si="2"/>
        <v>#N/A</v>
      </c>
      <c r="J21" s="10" t="s">
        <v>9</v>
      </c>
      <c r="K21" s="10" t="e">
        <f>VLOOKUP(D21,FXProd!$B$2:$F$310,3,)</f>
        <v>#N/A</v>
      </c>
      <c r="L21" s="10" t="e">
        <f t="shared" si="3"/>
        <v>#N/A</v>
      </c>
      <c r="M21" s="10">
        <v>1</v>
      </c>
      <c r="N21" s="10" t="e">
        <f>VLOOKUP(D21,FXProd!$B$2:$F$310,4,)</f>
        <v>#N/A</v>
      </c>
      <c r="O21" s="10" t="e">
        <f t="shared" si="4"/>
        <v>#N/A</v>
      </c>
      <c r="P21" s="10" t="s">
        <v>55</v>
      </c>
      <c r="Q21" s="10" t="e">
        <f>VLOOKUP(D21,FXProd!$B$2:$F$310,5,)</f>
        <v>#N/A</v>
      </c>
      <c r="R21" s="10" t="e">
        <f t="shared" si="5"/>
        <v>#N/A</v>
      </c>
      <c r="S21" s="10" t="e">
        <f t="shared" si="6"/>
        <v>#N/A</v>
      </c>
      <c r="T21" s="10" t="e">
        <f t="shared" si="7"/>
        <v>#N/A</v>
      </c>
      <c r="U21" s="10" t="e">
        <f t="shared" si="8"/>
        <v>#N/A</v>
      </c>
    </row>
    <row r="22" spans="1:21">
      <c r="A22" s="10" t="s">
        <v>56</v>
      </c>
      <c r="B22" s="10" t="str">
        <f>IF(ISERROR(MATCH(A22, FXProd!$A$2:$A$297,0)),"",A22)</f>
        <v>srf_main.BATCH_STEP_EXECUTION_CONTEXT</v>
      </c>
      <c r="C22" s="10" t="str">
        <f t="shared" si="0"/>
        <v>OK</v>
      </c>
      <c r="D22" s="10" t="s">
        <v>57</v>
      </c>
      <c r="E22" s="10" t="e">
        <f>VLOOKUP(D22,FXProd!$B$2:$F$310,1,)</f>
        <v>#N/A</v>
      </c>
      <c r="F22" s="10" t="e">
        <f t="shared" si="1"/>
        <v>#N/A</v>
      </c>
      <c r="G22" s="10" t="s">
        <v>8</v>
      </c>
      <c r="H22" s="10" t="e">
        <f>VLOOKUP(D22,FXProd!$B$2:$F$310,2,)</f>
        <v>#N/A</v>
      </c>
      <c r="I22" s="10" t="e">
        <f t="shared" si="2"/>
        <v>#N/A</v>
      </c>
      <c r="J22" s="10" t="s">
        <v>9</v>
      </c>
      <c r="K22" s="10" t="e">
        <f>VLOOKUP(D22,FXProd!$B$2:$F$310,3,)</f>
        <v>#N/A</v>
      </c>
      <c r="L22" s="10" t="e">
        <f t="shared" si="3"/>
        <v>#N/A</v>
      </c>
      <c r="M22" s="10">
        <v>1</v>
      </c>
      <c r="N22" s="10" t="e">
        <f>VLOOKUP(D22,FXProd!$B$2:$F$310,4,)</f>
        <v>#N/A</v>
      </c>
      <c r="O22" s="10" t="e">
        <f t="shared" si="4"/>
        <v>#N/A</v>
      </c>
      <c r="P22" s="10" t="s">
        <v>55</v>
      </c>
      <c r="Q22" s="10" t="e">
        <f>VLOOKUP(D22,FXProd!$B$2:$F$310,5,)</f>
        <v>#N/A</v>
      </c>
      <c r="R22" s="10" t="e">
        <f t="shared" si="5"/>
        <v>#N/A</v>
      </c>
      <c r="S22" s="10" t="e">
        <f t="shared" si="6"/>
        <v>#N/A</v>
      </c>
      <c r="T22" s="10" t="e">
        <f t="shared" si="7"/>
        <v>#N/A</v>
      </c>
      <c r="U22" s="10" t="e">
        <f t="shared" si="8"/>
        <v>#N/A</v>
      </c>
    </row>
    <row r="23" spans="1:21">
      <c r="A23" s="10" t="s">
        <v>58</v>
      </c>
      <c r="B23" s="10" t="str">
        <f>IF(ISERROR(MATCH(A23, FXProd!$A$2:$A$297,0)),"",A23)</f>
        <v>srf_main.BCPGTRResponseData</v>
      </c>
      <c r="C23" s="10" t="str">
        <f t="shared" si="0"/>
        <v>OK</v>
      </c>
      <c r="D23" s="10" t="s">
        <v>59</v>
      </c>
      <c r="E23" s="10" t="e">
        <f>VLOOKUP(D23,FXProd!$B$2:$F$310,1,)</f>
        <v>#N/A</v>
      </c>
      <c r="F23" s="10" t="e">
        <f t="shared" si="1"/>
        <v>#N/A</v>
      </c>
      <c r="G23" s="10" t="s">
        <v>8</v>
      </c>
      <c r="H23" s="10" t="e">
        <f>VLOOKUP(D23,FXProd!$B$2:$F$310,2,)</f>
        <v>#N/A</v>
      </c>
      <c r="I23" s="10" t="e">
        <f t="shared" si="2"/>
        <v>#N/A</v>
      </c>
      <c r="J23" s="10" t="s">
        <v>14</v>
      </c>
      <c r="K23" s="10" t="e">
        <f>VLOOKUP(D23,FXProd!$B$2:$F$310,3,)</f>
        <v>#N/A</v>
      </c>
      <c r="L23" s="10" t="e">
        <f t="shared" si="3"/>
        <v>#N/A</v>
      </c>
      <c r="M23" s="10">
        <v>1</v>
      </c>
      <c r="N23" s="10" t="e">
        <f>VLOOKUP(D23,FXProd!$B$2:$F$310,4,)</f>
        <v>#N/A</v>
      </c>
      <c r="O23" s="10" t="e">
        <f t="shared" si="4"/>
        <v>#N/A</v>
      </c>
      <c r="P23" s="10" t="s">
        <v>17</v>
      </c>
      <c r="Q23" s="10" t="e">
        <f>VLOOKUP(D23,FXProd!$B$2:$F$310,5,)</f>
        <v>#N/A</v>
      </c>
      <c r="R23" s="10" t="e">
        <f t="shared" si="5"/>
        <v>#N/A</v>
      </c>
      <c r="S23" s="10" t="e">
        <f t="shared" si="6"/>
        <v>#N/A</v>
      </c>
      <c r="T23" s="10" t="e">
        <f t="shared" si="7"/>
        <v>#N/A</v>
      </c>
      <c r="U23" s="10" t="e">
        <f t="shared" si="8"/>
        <v>#N/A</v>
      </c>
    </row>
    <row r="24" spans="1:21">
      <c r="A24" s="10" t="s">
        <v>60</v>
      </c>
      <c r="B24" s="10" t="str">
        <f>IF(ISERROR(MATCH(A24, FXProd!$A$2:$A$297,0)),"",A24)</f>
        <v>srf_main.BCPValAgg</v>
      </c>
      <c r="C24" s="10" t="str">
        <f t="shared" si="0"/>
        <v>OK</v>
      </c>
      <c r="D24" s="10" t="s">
        <v>61</v>
      </c>
      <c r="E24" s="10" t="str">
        <f>VLOOKUP(D24,FXProd!$B$2:$F$310,1,)</f>
        <v>BCPValAgg_NC</v>
      </c>
      <c r="F24" s="10" t="str">
        <f t="shared" si="1"/>
        <v>OK</v>
      </c>
      <c r="G24" s="10" t="s">
        <v>13</v>
      </c>
      <c r="H24" s="10" t="str">
        <f>VLOOKUP(D24,FXProd!$B$2:$F$310,2,)</f>
        <v>nonunique</v>
      </c>
      <c r="I24" s="10" t="str">
        <f t="shared" si="2"/>
        <v>OK</v>
      </c>
      <c r="J24" s="10" t="s">
        <v>14</v>
      </c>
      <c r="K24" s="10" t="str">
        <f>VLOOKUP(D24,FXProd!$B$2:$F$310,3,)</f>
        <v xml:space="preserve"> nonclustered </v>
      </c>
      <c r="L24" s="10" t="str">
        <f t="shared" si="3"/>
        <v>OK</v>
      </c>
      <c r="M24" s="10">
        <v>2</v>
      </c>
      <c r="N24" s="10">
        <f>VLOOKUP(D24,FXProd!$B$2:$F$310,4,)</f>
        <v>4</v>
      </c>
      <c r="O24" s="10" t="str">
        <f t="shared" si="4"/>
        <v>NOTOK</v>
      </c>
      <c r="P24" s="10" t="s">
        <v>62</v>
      </c>
      <c r="Q24" s="10" t="str">
        <f>VLOOKUP(D24,FXProd!$B$2:$F$310,5,)</f>
        <v>TradeId asc,TradeVersion asc,ValuationNumber asc,ActiveFlag asc</v>
      </c>
      <c r="R24" s="10" t="str">
        <f t="shared" si="5"/>
        <v>NOTOK</v>
      </c>
      <c r="S24" s="10" t="str">
        <f t="shared" si="6"/>
        <v>TRUE</v>
      </c>
      <c r="T24" s="10" t="str">
        <f t="shared" si="7"/>
        <v>FALSE</v>
      </c>
      <c r="U24" s="10" t="str">
        <f t="shared" si="8"/>
        <v>No</v>
      </c>
    </row>
    <row r="25" spans="1:21">
      <c r="A25" s="10" t="s">
        <v>60</v>
      </c>
      <c r="B25" s="10" t="str">
        <f>IF(ISERROR(MATCH(A25, FXProd!$A$2:$A$297,0)),"",A25)</f>
        <v>srf_main.BCPValAgg</v>
      </c>
      <c r="C25" s="10" t="str">
        <f t="shared" si="0"/>
        <v>OK</v>
      </c>
      <c r="D25" s="10" t="s">
        <v>63</v>
      </c>
      <c r="E25" s="10" t="e">
        <f>VLOOKUP(D25,FXProd!$B$2:$F$310,1,)</f>
        <v>#N/A</v>
      </c>
      <c r="F25" s="10" t="e">
        <f t="shared" si="1"/>
        <v>#N/A</v>
      </c>
      <c r="G25" s="10" t="s">
        <v>13</v>
      </c>
      <c r="H25" s="10" t="e">
        <f>VLOOKUP(D25,FXProd!$B$2:$F$310,2,)</f>
        <v>#N/A</v>
      </c>
      <c r="I25" s="10" t="e">
        <f t="shared" si="2"/>
        <v>#N/A</v>
      </c>
      <c r="J25" s="10" t="s">
        <v>14</v>
      </c>
      <c r="K25" s="10" t="e">
        <f>VLOOKUP(D25,FXProd!$B$2:$F$310,3,)</f>
        <v>#N/A</v>
      </c>
      <c r="L25" s="10" t="e">
        <f t="shared" si="3"/>
        <v>#N/A</v>
      </c>
      <c r="M25" s="10">
        <v>2</v>
      </c>
      <c r="N25" s="10" t="e">
        <f>VLOOKUP(D25,FXProd!$B$2:$F$310,4,)</f>
        <v>#N/A</v>
      </c>
      <c r="O25" s="10" t="e">
        <f t="shared" si="4"/>
        <v>#N/A</v>
      </c>
      <c r="P25" s="10" t="s">
        <v>64</v>
      </c>
      <c r="Q25" s="10" t="e">
        <f>VLOOKUP(D25,FXProd!$B$2:$F$310,5,)</f>
        <v>#N/A</v>
      </c>
      <c r="R25" s="10" t="e">
        <f t="shared" si="5"/>
        <v>#N/A</v>
      </c>
      <c r="S25" s="10" t="e">
        <f t="shared" si="6"/>
        <v>#N/A</v>
      </c>
      <c r="T25" s="10" t="e">
        <f t="shared" si="7"/>
        <v>#N/A</v>
      </c>
      <c r="U25" s="10" t="e">
        <f t="shared" si="8"/>
        <v>#N/A</v>
      </c>
    </row>
    <row r="26" spans="1:21">
      <c r="A26" s="10" t="s">
        <v>60</v>
      </c>
      <c r="B26" s="10" t="str">
        <f>IF(ISERROR(MATCH(A26, FXProd!$A$2:$A$297,0)),"",A26)</f>
        <v>srf_main.BCPValAgg</v>
      </c>
      <c r="C26" s="10" t="str">
        <f t="shared" si="0"/>
        <v>OK</v>
      </c>
      <c r="D26" s="10" t="s">
        <v>65</v>
      </c>
      <c r="E26" s="10" t="str">
        <f>VLOOKUP(D26,FXProd!$B$2:$F$310,1,)</f>
        <v>BCPValAgg_NC1</v>
      </c>
      <c r="F26" s="10" t="str">
        <f t="shared" si="1"/>
        <v>OK</v>
      </c>
      <c r="G26" s="10" t="s">
        <v>13</v>
      </c>
      <c r="H26" s="10" t="str">
        <f>VLOOKUP(D26,FXProd!$B$2:$F$310,2,)</f>
        <v>nonunique</v>
      </c>
      <c r="I26" s="10" t="str">
        <f t="shared" si="2"/>
        <v>OK</v>
      </c>
      <c r="J26" s="10" t="s">
        <v>14</v>
      </c>
      <c r="K26" s="10" t="str">
        <f>VLOOKUP(D26,FXProd!$B$2:$F$310,3,)</f>
        <v xml:space="preserve"> nonclustered </v>
      </c>
      <c r="L26" s="10" t="str">
        <f t="shared" si="3"/>
        <v>OK</v>
      </c>
      <c r="M26" s="10">
        <v>1</v>
      </c>
      <c r="N26" s="10">
        <f>VLOOKUP(D26,FXProd!$B$2:$F$310,4,)</f>
        <v>1</v>
      </c>
      <c r="O26" s="10" t="str">
        <f t="shared" si="4"/>
        <v>OK</v>
      </c>
      <c r="P26" s="10" t="s">
        <v>17</v>
      </c>
      <c r="Q26" s="10" t="str">
        <f>VLOOKUP(D26,FXProd!$B$2:$F$310,5,)</f>
        <v>Id asc</v>
      </c>
      <c r="R26" s="10" t="str">
        <f t="shared" si="5"/>
        <v>OK</v>
      </c>
      <c r="S26" s="10" t="str">
        <f t="shared" si="6"/>
        <v>TRUE</v>
      </c>
      <c r="T26" s="10" t="str">
        <f t="shared" si="7"/>
        <v>TRUE</v>
      </c>
      <c r="U26" s="10" t="str">
        <f t="shared" si="8"/>
        <v>Yes</v>
      </c>
    </row>
    <row r="27" spans="1:21">
      <c r="A27" s="10" t="s">
        <v>60</v>
      </c>
      <c r="B27" s="10" t="str">
        <f>IF(ISERROR(MATCH(A27, FXProd!$A$2:$A$297,0)),"",A27)</f>
        <v>srf_main.BCPValAgg</v>
      </c>
      <c r="C27" s="10" t="str">
        <f t="shared" si="0"/>
        <v>OK</v>
      </c>
      <c r="D27" s="10" t="s">
        <v>66</v>
      </c>
      <c r="E27" s="10" t="str">
        <f>VLOOKUP(D27,FXProd!$B$2:$F$310,1,)</f>
        <v>BCPValAgg_FFFid</v>
      </c>
      <c r="F27" s="10" t="str">
        <f t="shared" si="1"/>
        <v>OK</v>
      </c>
      <c r="G27" s="10" t="s">
        <v>8</v>
      </c>
      <c r="H27" s="10" t="str">
        <f>VLOOKUP(D27,FXProd!$B$2:$F$310,2,)</f>
        <v>nonunique</v>
      </c>
      <c r="I27" s="10" t="str">
        <f t="shared" si="2"/>
        <v>NOTOK</v>
      </c>
      <c r="J27" s="10" t="s">
        <v>9</v>
      </c>
      <c r="K27" s="10" t="str">
        <f>VLOOKUP(D27,FXProd!$B$2:$F$310,3,)</f>
        <v xml:space="preserve"> clustered </v>
      </c>
      <c r="L27" s="10" t="str">
        <f t="shared" si="3"/>
        <v>OK</v>
      </c>
      <c r="M27" s="10">
        <v>2</v>
      </c>
      <c r="N27" s="10">
        <f>VLOOKUP(D27,FXProd!$B$2:$F$310,4,)</f>
        <v>3</v>
      </c>
      <c r="O27" s="10" t="str">
        <f t="shared" si="4"/>
        <v>NOTOK</v>
      </c>
      <c r="P27" s="10" t="s">
        <v>67</v>
      </c>
      <c r="Q27" s="10" t="str">
        <f>VLOOKUP(D27,FXProd!$B$2:$F$310,5,)</f>
        <v>FeedFileFragmentId asc,TradeId asc,ActiveFlag asc</v>
      </c>
      <c r="R27" s="10" t="str">
        <f t="shared" si="5"/>
        <v>NOTOK</v>
      </c>
      <c r="S27" s="10" t="str">
        <f t="shared" si="6"/>
        <v>FALSE</v>
      </c>
      <c r="T27" s="10" t="str">
        <f t="shared" si="7"/>
        <v>FALSE</v>
      </c>
      <c r="U27" s="10" t="str">
        <f t="shared" si="8"/>
        <v>No</v>
      </c>
    </row>
    <row r="28" spans="1:21">
      <c r="A28" s="10" t="s">
        <v>68</v>
      </c>
      <c r="B28" s="10" t="str">
        <f>IF(ISERROR(MATCH(A28, FXProd!$A$2:$A$297,0)),"",A28)</f>
        <v>srf_main.Book_Mapping_to_Region_Business</v>
      </c>
      <c r="C28" s="10" t="str">
        <f t="shared" si="0"/>
        <v>OK</v>
      </c>
      <c r="D28" s="10" t="s">
        <v>69</v>
      </c>
      <c r="E28" s="10" t="str">
        <f>VLOOKUP(D28,FXProd!$B$2:$F$310,1,)</f>
        <v>idx_Book</v>
      </c>
      <c r="F28" s="10" t="str">
        <f t="shared" si="1"/>
        <v>OK</v>
      </c>
      <c r="G28" s="10" t="s">
        <v>8</v>
      </c>
      <c r="H28" s="10" t="str">
        <f>VLOOKUP(D28,FXProd!$B$2:$F$310,2,)</f>
        <v>unique</v>
      </c>
      <c r="I28" s="10" t="str">
        <f t="shared" si="2"/>
        <v>OK</v>
      </c>
      <c r="J28" s="10" t="s">
        <v>14</v>
      </c>
      <c r="K28" s="10" t="str">
        <f>VLOOKUP(D28,FXProd!$B$2:$F$310,3,)</f>
        <v xml:space="preserve"> nonclustered </v>
      </c>
      <c r="L28" s="10" t="str">
        <f t="shared" si="3"/>
        <v>OK</v>
      </c>
      <c r="M28" s="10">
        <v>1</v>
      </c>
      <c r="N28" s="10">
        <f>VLOOKUP(D28,FXProd!$B$2:$F$310,4,)</f>
        <v>1</v>
      </c>
      <c r="O28" s="10" t="str">
        <f t="shared" si="4"/>
        <v>OK</v>
      </c>
      <c r="P28" s="10" t="s">
        <v>70</v>
      </c>
      <c r="Q28" s="10" t="str">
        <f>VLOOKUP(D28,FXProd!$B$2:$F$310,5,)</f>
        <v>Book asc</v>
      </c>
      <c r="R28" s="10" t="str">
        <f t="shared" si="5"/>
        <v>OK</v>
      </c>
      <c r="S28" s="10" t="str">
        <f t="shared" si="6"/>
        <v>TRUE</v>
      </c>
      <c r="T28" s="10" t="str">
        <f t="shared" si="7"/>
        <v>TRUE</v>
      </c>
      <c r="U28" s="10" t="str">
        <f t="shared" si="8"/>
        <v>Yes</v>
      </c>
    </row>
    <row r="29" spans="1:21">
      <c r="A29" s="10" t="s">
        <v>71</v>
      </c>
      <c r="B29" s="10" t="str">
        <f>IF(ISERROR(MATCH(A29, FXProd!$A$2:$A$297,0)),"",A29)</f>
        <v>srf_main.BookBasedFiltering</v>
      </c>
      <c r="C29" s="10" t="str">
        <f t="shared" si="0"/>
        <v>OK</v>
      </c>
      <c r="D29" s="10" t="s">
        <v>72</v>
      </c>
      <c r="E29" s="10" t="str">
        <f>VLOOKUP(D29,FXProd!$B$2:$F$310,1,)</f>
        <v>PK_BookBasedFiltering</v>
      </c>
      <c r="F29" s="10" t="str">
        <f t="shared" si="1"/>
        <v>OK</v>
      </c>
      <c r="G29" s="10" t="s">
        <v>8</v>
      </c>
      <c r="H29" s="10" t="str">
        <f>VLOOKUP(D29,FXProd!$B$2:$F$310,2,)</f>
        <v>unique</v>
      </c>
      <c r="I29" s="10" t="str">
        <f t="shared" si="2"/>
        <v>OK</v>
      </c>
      <c r="J29" s="10" t="s">
        <v>9</v>
      </c>
      <c r="K29" s="10" t="str">
        <f>VLOOKUP(D29,FXProd!$B$2:$F$310,3,)</f>
        <v xml:space="preserve"> clustered </v>
      </c>
      <c r="L29" s="10" t="str">
        <f t="shared" si="3"/>
        <v>OK</v>
      </c>
      <c r="M29" s="10">
        <v>4</v>
      </c>
      <c r="N29" s="10">
        <f>VLOOKUP(D29,FXProd!$B$2:$F$310,4,)</f>
        <v>4</v>
      </c>
      <c r="O29" s="10" t="str">
        <f t="shared" si="4"/>
        <v>OK</v>
      </c>
      <c r="P29" s="10" t="s">
        <v>73</v>
      </c>
      <c r="Q29" s="10" t="str">
        <f>VLOOKUP(D29,FXProd!$B$2:$F$310,5,)</f>
        <v>BookId asc,AssetClass asc,Publisher asc,Jurisdiction asc</v>
      </c>
      <c r="R29" s="10" t="str">
        <f t="shared" si="5"/>
        <v>OK</v>
      </c>
      <c r="S29" s="10" t="str">
        <f t="shared" si="6"/>
        <v>TRUE</v>
      </c>
      <c r="T29" s="10" t="str">
        <f t="shared" si="7"/>
        <v>TRUE</v>
      </c>
      <c r="U29" s="10" t="str">
        <f t="shared" si="8"/>
        <v>Yes</v>
      </c>
    </row>
    <row r="30" spans="1:21">
      <c r="A30" s="10" t="s">
        <v>74</v>
      </c>
      <c r="B30" s="10" t="str">
        <f>IF(ISERROR(MATCH(A30, FXProd!$A$2:$A$297,0)),"",A30)</f>
        <v>srf_main.CCPValuationStage</v>
      </c>
      <c r="C30" s="10" t="str">
        <f t="shared" si="0"/>
        <v>OK</v>
      </c>
      <c r="D30" s="10" t="s">
        <v>75</v>
      </c>
      <c r="E30" s="10" t="str">
        <f>VLOOKUP(D30,FXProd!$B$2:$F$310,1,)</f>
        <v>idx1_CCPValuationStage</v>
      </c>
      <c r="F30" s="10" t="str">
        <f t="shared" si="1"/>
        <v>OK</v>
      </c>
      <c r="G30" s="10" t="s">
        <v>13</v>
      </c>
      <c r="H30" s="10" t="str">
        <f>VLOOKUP(D30,FXProd!$B$2:$F$310,2,)</f>
        <v>nonunique</v>
      </c>
      <c r="I30" s="10" t="str">
        <f t="shared" si="2"/>
        <v>OK</v>
      </c>
      <c r="J30" s="10" t="s">
        <v>14</v>
      </c>
      <c r="K30" s="10" t="str">
        <f>VLOOKUP(D30,FXProd!$B$2:$F$310,3,)</f>
        <v xml:space="preserve"> nonclustered </v>
      </c>
      <c r="L30" s="10" t="str">
        <f t="shared" si="3"/>
        <v>OK</v>
      </c>
      <c r="M30" s="10">
        <v>2</v>
      </c>
      <c r="N30" s="10">
        <f>VLOOKUP(D30,FXProd!$B$2:$F$310,4,)</f>
        <v>2</v>
      </c>
      <c r="O30" s="10" t="str">
        <f t="shared" si="4"/>
        <v>OK</v>
      </c>
      <c r="P30" s="10" t="s">
        <v>76</v>
      </c>
      <c r="Q30" s="10" t="str">
        <f>VLOOKUP(D30,FXProd!$B$2:$F$310,5,)</f>
        <v>COBDate asc,CcpTradeRef asc</v>
      </c>
      <c r="R30" s="10" t="str">
        <f t="shared" si="5"/>
        <v>OK</v>
      </c>
      <c r="S30" s="10" t="str">
        <f t="shared" si="6"/>
        <v>TRUE</v>
      </c>
      <c r="T30" s="10" t="str">
        <f t="shared" si="7"/>
        <v>TRUE</v>
      </c>
      <c r="U30" s="10" t="str">
        <f t="shared" si="8"/>
        <v>Yes</v>
      </c>
    </row>
    <row r="31" spans="1:21">
      <c r="A31" s="10" t="s">
        <v>74</v>
      </c>
      <c r="B31" s="10" t="str">
        <f>IF(ISERROR(MATCH(A31, FXProd!$A$2:$A$297,0)),"",A31)</f>
        <v>srf_main.CCPValuationStage</v>
      </c>
      <c r="C31" s="10" t="str">
        <f t="shared" si="0"/>
        <v>OK</v>
      </c>
      <c r="D31" s="10" t="s">
        <v>77</v>
      </c>
      <c r="E31" s="10" t="str">
        <f>VLOOKUP(D31,FXProd!$B$2:$F$310,1,)</f>
        <v>PK_CCPValuationStage</v>
      </c>
      <c r="F31" s="10" t="str">
        <f t="shared" si="1"/>
        <v>OK</v>
      </c>
      <c r="G31" s="10" t="s">
        <v>8</v>
      </c>
      <c r="H31" s="10" t="str">
        <f>VLOOKUP(D31,FXProd!$B$2:$F$310,2,)</f>
        <v>unique</v>
      </c>
      <c r="I31" s="10" t="str">
        <f t="shared" si="2"/>
        <v>OK</v>
      </c>
      <c r="J31" s="10" t="s">
        <v>9</v>
      </c>
      <c r="K31" s="10" t="str">
        <f>VLOOKUP(D31,FXProd!$B$2:$F$310,3,)</f>
        <v xml:space="preserve"> clustered </v>
      </c>
      <c r="L31" s="10" t="str">
        <f t="shared" si="3"/>
        <v>OK</v>
      </c>
      <c r="M31" s="10">
        <v>1</v>
      </c>
      <c r="N31" s="10">
        <f>VLOOKUP(D31,FXProd!$B$2:$F$310,4,)</f>
        <v>1</v>
      </c>
      <c r="O31" s="10" t="str">
        <f t="shared" si="4"/>
        <v>OK</v>
      </c>
      <c r="P31" s="10" t="s">
        <v>17</v>
      </c>
      <c r="Q31" s="10" t="str">
        <f>VLOOKUP(D31,FXProd!$B$2:$F$310,5,)</f>
        <v>Id asc</v>
      </c>
      <c r="R31" s="10" t="str">
        <f t="shared" si="5"/>
        <v>OK</v>
      </c>
      <c r="S31" s="10" t="str">
        <f t="shared" si="6"/>
        <v>TRUE</v>
      </c>
      <c r="T31" s="10" t="str">
        <f t="shared" si="7"/>
        <v>TRUE</v>
      </c>
      <c r="U31" s="10" t="str">
        <f t="shared" si="8"/>
        <v>Yes</v>
      </c>
    </row>
    <row r="32" spans="1:21">
      <c r="A32" s="10" t="s">
        <v>78</v>
      </c>
      <c r="B32" s="10" t="str">
        <f>IF(ISERROR(MATCH(A32, FXProd!$A$2:$A$297,0)),"",A32)</f>
        <v>srf_main.COBDate</v>
      </c>
      <c r="C32" s="10" t="str">
        <f t="shared" si="0"/>
        <v>OK</v>
      </c>
      <c r="D32" s="10" t="s">
        <v>79</v>
      </c>
      <c r="E32" s="10" t="e">
        <f>VLOOKUP(D32,FXProd!$B$2:$F$310,1,)</f>
        <v>#N/A</v>
      </c>
      <c r="F32" s="10" t="e">
        <f t="shared" si="1"/>
        <v>#N/A</v>
      </c>
      <c r="G32" s="10" t="s">
        <v>8</v>
      </c>
      <c r="H32" s="10" t="e">
        <f>VLOOKUP(D32,FXProd!$B$2:$F$310,2,)</f>
        <v>#N/A</v>
      </c>
      <c r="I32" s="10" t="e">
        <f t="shared" si="2"/>
        <v>#N/A</v>
      </c>
      <c r="J32" s="10" t="s">
        <v>9</v>
      </c>
      <c r="K32" s="10" t="e">
        <f>VLOOKUP(D32,FXProd!$B$2:$F$310,3,)</f>
        <v>#N/A</v>
      </c>
      <c r="L32" s="10" t="e">
        <f t="shared" si="3"/>
        <v>#N/A</v>
      </c>
      <c r="M32" s="10">
        <v>1</v>
      </c>
      <c r="N32" s="10" t="e">
        <f>VLOOKUP(D32,FXProd!$B$2:$F$310,4,)</f>
        <v>#N/A</v>
      </c>
      <c r="O32" s="10" t="e">
        <f t="shared" si="4"/>
        <v>#N/A</v>
      </c>
      <c r="P32" s="10" t="s">
        <v>80</v>
      </c>
      <c r="Q32" s="10" t="e">
        <f>VLOOKUP(D32,FXProd!$B$2:$F$310,5,)</f>
        <v>#N/A</v>
      </c>
      <c r="R32" s="10" t="e">
        <f t="shared" si="5"/>
        <v>#N/A</v>
      </c>
      <c r="S32" s="10" t="e">
        <f t="shared" si="6"/>
        <v>#N/A</v>
      </c>
      <c r="T32" s="10" t="e">
        <f t="shared" si="7"/>
        <v>#N/A</v>
      </c>
      <c r="U32" s="10" t="e">
        <f t="shared" si="8"/>
        <v>#N/A</v>
      </c>
    </row>
    <row r="33" spans="1:21">
      <c r="A33" s="10" t="s">
        <v>81</v>
      </c>
      <c r="B33" s="10" t="str">
        <f>IF(ISERROR(MATCH(A33, FXProd!$A$2:$A$297,0)),"",A33)</f>
        <v>srf_main.CollateralLinkStage</v>
      </c>
      <c r="C33" s="10" t="str">
        <f t="shared" si="0"/>
        <v>OK</v>
      </c>
      <c r="D33" s="10" t="s">
        <v>82</v>
      </c>
      <c r="E33" s="10" t="str">
        <f>VLOOKUP(D33,FXProd!$B$2:$F$310,1,)</f>
        <v>IDX2_CollateralLinkStage</v>
      </c>
      <c r="F33" s="10" t="str">
        <f t="shared" si="1"/>
        <v>OK</v>
      </c>
      <c r="G33" s="10" t="s">
        <v>13</v>
      </c>
      <c r="H33" s="10" t="str">
        <f>VLOOKUP(D33,FXProd!$B$2:$F$310,2,)</f>
        <v>nonunique</v>
      </c>
      <c r="I33" s="10" t="str">
        <f t="shared" si="2"/>
        <v>OK</v>
      </c>
      <c r="J33" s="10" t="s">
        <v>14</v>
      </c>
      <c r="K33" s="10" t="str">
        <f>VLOOKUP(D33,FXProd!$B$2:$F$310,3,)</f>
        <v xml:space="preserve"> nonclustered </v>
      </c>
      <c r="L33" s="10" t="str">
        <f t="shared" si="3"/>
        <v>OK</v>
      </c>
      <c r="M33" s="10">
        <v>3</v>
      </c>
      <c r="N33" s="10">
        <f>VLOOKUP(D33,FXProd!$B$2:$F$310,4,)</f>
        <v>3</v>
      </c>
      <c r="O33" s="10" t="str">
        <f t="shared" si="4"/>
        <v>OK</v>
      </c>
      <c r="P33" s="10" t="s">
        <v>83</v>
      </c>
      <c r="Q33" s="10" t="str">
        <f>VLOOKUP(D33,FXProd!$B$2:$F$310,5,)</f>
        <v>IsNewTrade asc,PortfolioCode asc,COBDate asc</v>
      </c>
      <c r="R33" s="10" t="str">
        <f t="shared" si="5"/>
        <v>OK</v>
      </c>
      <c r="S33" s="10" t="str">
        <f t="shared" si="6"/>
        <v>TRUE</v>
      </c>
      <c r="T33" s="10" t="str">
        <f t="shared" si="7"/>
        <v>TRUE</v>
      </c>
      <c r="U33" s="10" t="str">
        <f t="shared" si="8"/>
        <v>Yes</v>
      </c>
    </row>
    <row r="34" spans="1:21">
      <c r="A34" s="10" t="s">
        <v>81</v>
      </c>
      <c r="B34" s="10" t="str">
        <f>IF(ISERROR(MATCH(A34, FXProd!$A$2:$A$297,0)),"",A34)</f>
        <v>srf_main.CollateralLinkStage</v>
      </c>
      <c r="C34" s="10" t="str">
        <f t="shared" si="0"/>
        <v>OK</v>
      </c>
      <c r="D34" s="10" t="s">
        <v>84</v>
      </c>
      <c r="E34" s="10" t="str">
        <f>VLOOKUP(D34,FXProd!$B$2:$F$310,1,)</f>
        <v>IDX5_CS_InternalTradeReference</v>
      </c>
      <c r="F34" s="10" t="str">
        <f t="shared" si="1"/>
        <v>OK</v>
      </c>
      <c r="G34" s="10" t="s">
        <v>13</v>
      </c>
      <c r="H34" s="10" t="str">
        <f>VLOOKUP(D34,FXProd!$B$2:$F$310,2,)</f>
        <v>nonunique</v>
      </c>
      <c r="I34" s="10" t="str">
        <f t="shared" si="2"/>
        <v>OK</v>
      </c>
      <c r="J34" s="10" t="s">
        <v>14</v>
      </c>
      <c r="K34" s="10" t="str">
        <f>VLOOKUP(D34,FXProd!$B$2:$F$310,3,)</f>
        <v xml:space="preserve"> nonclustered </v>
      </c>
      <c r="L34" s="10" t="str">
        <f t="shared" si="3"/>
        <v>OK</v>
      </c>
      <c r="M34" s="10">
        <v>1</v>
      </c>
      <c r="N34" s="10">
        <f>VLOOKUP(D34,FXProd!$B$2:$F$310,4,)</f>
        <v>1</v>
      </c>
      <c r="O34" s="10" t="str">
        <f t="shared" si="4"/>
        <v>OK</v>
      </c>
      <c r="P34" s="10" t="s">
        <v>85</v>
      </c>
      <c r="Q34" s="10" t="str">
        <f>VLOOKUP(D34,FXProd!$B$2:$F$310,5,)</f>
        <v>InternalTradeReference asc</v>
      </c>
      <c r="R34" s="10" t="str">
        <f t="shared" si="5"/>
        <v>OK</v>
      </c>
      <c r="S34" s="10" t="str">
        <f t="shared" si="6"/>
        <v>TRUE</v>
      </c>
      <c r="T34" s="10" t="str">
        <f t="shared" si="7"/>
        <v>TRUE</v>
      </c>
      <c r="U34" s="10" t="str">
        <f t="shared" si="8"/>
        <v>Yes</v>
      </c>
    </row>
    <row r="35" spans="1:21">
      <c r="A35" s="10" t="s">
        <v>81</v>
      </c>
      <c r="B35" s="10" t="str">
        <f>IF(ISERROR(MATCH(A35, FXProd!$A$2:$A$297,0)),"",A35)</f>
        <v>srf_main.CollateralLinkStage</v>
      </c>
      <c r="C35" s="10" t="str">
        <f t="shared" si="0"/>
        <v>OK</v>
      </c>
      <c r="D35" s="10" t="s">
        <v>86</v>
      </c>
      <c r="E35" s="10" t="str">
        <f>VLOOKUP(D35,FXProd!$B$2:$F$310,1,)</f>
        <v>IDX1_CollateralLinkStage</v>
      </c>
      <c r="F35" s="10" t="str">
        <f t="shared" si="1"/>
        <v>OK</v>
      </c>
      <c r="G35" s="10" t="s">
        <v>13</v>
      </c>
      <c r="H35" s="10" t="str">
        <f>VLOOKUP(D35,FXProd!$B$2:$F$310,2,)</f>
        <v>nonunique</v>
      </c>
      <c r="I35" s="10" t="str">
        <f t="shared" si="2"/>
        <v>OK</v>
      </c>
      <c r="J35" s="10" t="s">
        <v>14</v>
      </c>
      <c r="K35" s="10" t="str">
        <f>VLOOKUP(D35,FXProd!$B$2:$F$310,3,)</f>
        <v xml:space="preserve"> nonclustered </v>
      </c>
      <c r="L35" s="10" t="str">
        <f t="shared" si="3"/>
        <v>OK</v>
      </c>
      <c r="M35" s="10">
        <v>1</v>
      </c>
      <c r="N35" s="10">
        <f>VLOOKUP(D35,FXProd!$B$2:$F$310,4,)</f>
        <v>1</v>
      </c>
      <c r="O35" s="10" t="str">
        <f t="shared" si="4"/>
        <v>OK</v>
      </c>
      <c r="P35" s="10" t="s">
        <v>87</v>
      </c>
      <c r="Q35" s="10" t="str">
        <f>VLOOKUP(D35,FXProd!$B$2:$F$310,5,)</f>
        <v>COBDate asc INCLUDE (InternalTradeReference)</v>
      </c>
      <c r="R35" s="10" t="str">
        <f t="shared" si="5"/>
        <v>OK</v>
      </c>
      <c r="S35" s="10" t="str">
        <f t="shared" si="6"/>
        <v>TRUE</v>
      </c>
      <c r="T35" s="10" t="str">
        <f t="shared" si="7"/>
        <v>TRUE</v>
      </c>
      <c r="U35" s="10" t="str">
        <f t="shared" si="8"/>
        <v>Yes</v>
      </c>
    </row>
    <row r="36" spans="1:21">
      <c r="A36" s="10" t="s">
        <v>81</v>
      </c>
      <c r="B36" s="10" t="str">
        <f>IF(ISERROR(MATCH(A36, FXProd!$A$2:$A$297,0)),"",A36)</f>
        <v>srf_main.CollateralLinkStage</v>
      </c>
      <c r="C36" s="10" t="str">
        <f t="shared" si="0"/>
        <v>OK</v>
      </c>
      <c r="D36" s="10" t="s">
        <v>88</v>
      </c>
      <c r="E36" s="10" t="str">
        <f>VLOOKUP(D36,FXProd!$B$2:$F$310,1,)</f>
        <v>IDX_CollateralLinkStage1</v>
      </c>
      <c r="F36" s="10" t="str">
        <f t="shared" si="1"/>
        <v>OK</v>
      </c>
      <c r="G36" s="10" t="s">
        <v>13</v>
      </c>
      <c r="H36" s="10" t="str">
        <f>VLOOKUP(D36,FXProd!$B$2:$F$310,2,)</f>
        <v>nonunique</v>
      </c>
      <c r="I36" s="10" t="str">
        <f t="shared" si="2"/>
        <v>OK</v>
      </c>
      <c r="J36" s="10" t="s">
        <v>14</v>
      </c>
      <c r="K36" s="10" t="str">
        <f>VLOOKUP(D36,FXProd!$B$2:$F$310,3,)</f>
        <v xml:space="preserve"> nonclustered </v>
      </c>
      <c r="L36" s="10" t="str">
        <f t="shared" si="3"/>
        <v>OK</v>
      </c>
      <c r="M36" s="10">
        <v>1</v>
      </c>
      <c r="N36" s="10">
        <f>VLOOKUP(D36,FXProd!$B$2:$F$310,4,)</f>
        <v>1</v>
      </c>
      <c r="O36" s="10" t="str">
        <f t="shared" si="4"/>
        <v>OK</v>
      </c>
      <c r="P36" s="10" t="s">
        <v>89</v>
      </c>
      <c r="Q36" s="10" t="str">
        <f>VLOOKUP(D36,FXProd!$B$2:$F$310,5,)</f>
        <v>EODTradeStageID asc INCLUDE (TradePartyValue,AgentPartyValue,PortfolioCode,IsNewTrade,AgreementId)</v>
      </c>
      <c r="R36" s="10" t="str">
        <f t="shared" si="5"/>
        <v>OK</v>
      </c>
      <c r="S36" s="10" t="str">
        <f t="shared" si="6"/>
        <v>TRUE</v>
      </c>
      <c r="T36" s="10" t="str">
        <f t="shared" si="7"/>
        <v>TRUE</v>
      </c>
      <c r="U36" s="10" t="str">
        <f t="shared" si="8"/>
        <v>Yes</v>
      </c>
    </row>
    <row r="37" spans="1:21">
      <c r="A37" s="10" t="s">
        <v>81</v>
      </c>
      <c r="B37" s="10" t="str">
        <f>IF(ISERROR(MATCH(A37, FXProd!$A$2:$A$297,0)),"",A37)</f>
        <v>srf_main.CollateralLinkStage</v>
      </c>
      <c r="C37" s="10" t="str">
        <f t="shared" si="0"/>
        <v>OK</v>
      </c>
      <c r="D37" s="10" t="s">
        <v>90</v>
      </c>
      <c r="E37" s="10" t="str">
        <f>VLOOKUP(D37,FXProd!$B$2:$F$310,1,)</f>
        <v>PK_CollateralLinkStage</v>
      </c>
      <c r="F37" s="10" t="str">
        <f t="shared" si="1"/>
        <v>OK</v>
      </c>
      <c r="G37" s="10" t="s">
        <v>8</v>
      </c>
      <c r="H37" s="10" t="str">
        <f>VLOOKUP(D37,FXProd!$B$2:$F$310,2,)</f>
        <v>unique</v>
      </c>
      <c r="I37" s="10" t="str">
        <f t="shared" si="2"/>
        <v>OK</v>
      </c>
      <c r="J37" s="10" t="s">
        <v>14</v>
      </c>
      <c r="K37" s="10" t="str">
        <f>VLOOKUP(D37,FXProd!$B$2:$F$310,3,)</f>
        <v xml:space="preserve"> nonclustered </v>
      </c>
      <c r="L37" s="10" t="str">
        <f t="shared" si="3"/>
        <v>OK</v>
      </c>
      <c r="M37" s="10">
        <v>1</v>
      </c>
      <c r="N37" s="10">
        <f>VLOOKUP(D37,FXProd!$B$2:$F$310,4,)</f>
        <v>1</v>
      </c>
      <c r="O37" s="10" t="str">
        <f t="shared" si="4"/>
        <v>OK</v>
      </c>
      <c r="P37" s="10" t="s">
        <v>91</v>
      </c>
      <c r="Q37" s="10" t="str">
        <f>VLOOKUP(D37,FXProd!$B$2:$F$310,5,)</f>
        <v>CollateralLinkStageId asc</v>
      </c>
      <c r="R37" s="10" t="str">
        <f t="shared" si="5"/>
        <v>OK</v>
      </c>
      <c r="S37" s="10" t="str">
        <f t="shared" si="6"/>
        <v>TRUE</v>
      </c>
      <c r="T37" s="10" t="str">
        <f t="shared" si="7"/>
        <v>TRUE</v>
      </c>
      <c r="U37" s="10" t="str">
        <f t="shared" si="8"/>
        <v>Yes</v>
      </c>
    </row>
    <row r="38" spans="1:21">
      <c r="A38" s="10" t="s">
        <v>81</v>
      </c>
      <c r="B38" s="10" t="str">
        <f>IF(ISERROR(MATCH(A38, FXProd!$A$2:$A$297,0)),"",A38)</f>
        <v>srf_main.CollateralLinkStage</v>
      </c>
      <c r="C38" s="10" t="str">
        <f t="shared" si="0"/>
        <v>OK</v>
      </c>
      <c r="D38" s="10" t="s">
        <v>92</v>
      </c>
      <c r="E38" s="10" t="str">
        <f>VLOOKUP(D38,FXProd!$B$2:$F$310,1,)</f>
        <v>IDX4_CS_Cob_CLid</v>
      </c>
      <c r="F38" s="10" t="str">
        <f t="shared" si="1"/>
        <v>OK</v>
      </c>
      <c r="G38" s="10" t="s">
        <v>13</v>
      </c>
      <c r="H38" s="10" t="str">
        <f>VLOOKUP(D38,FXProd!$B$2:$F$310,2,)</f>
        <v>nonunique</v>
      </c>
      <c r="I38" s="10" t="str">
        <f t="shared" si="2"/>
        <v>OK</v>
      </c>
      <c r="J38" s="10" t="s">
        <v>9</v>
      </c>
      <c r="K38" s="10" t="str">
        <f>VLOOKUP(D38,FXProd!$B$2:$F$310,3,)</f>
        <v xml:space="preserve"> clustered </v>
      </c>
      <c r="L38" s="10" t="str">
        <f t="shared" si="3"/>
        <v>OK</v>
      </c>
      <c r="M38" s="10">
        <v>2</v>
      </c>
      <c r="N38" s="10">
        <f>VLOOKUP(D38,FXProd!$B$2:$F$310,4,)</f>
        <v>2</v>
      </c>
      <c r="O38" s="10" t="str">
        <f t="shared" si="4"/>
        <v>OK</v>
      </c>
      <c r="P38" s="10" t="s">
        <v>93</v>
      </c>
      <c r="Q38" s="10" t="str">
        <f>VLOOKUP(D38,FXProd!$B$2:$F$310,5,)</f>
        <v>CollateralLinkStageId asc,COBDate asc</v>
      </c>
      <c r="R38" s="10" t="str">
        <f t="shared" si="5"/>
        <v>OK</v>
      </c>
      <c r="S38" s="10" t="str">
        <f t="shared" si="6"/>
        <v>TRUE</v>
      </c>
      <c r="T38" s="10" t="str">
        <f t="shared" si="7"/>
        <v>TRUE</v>
      </c>
      <c r="U38" s="10" t="str">
        <f t="shared" si="8"/>
        <v>Yes</v>
      </c>
    </row>
    <row r="39" spans="1:21">
      <c r="A39" s="10" t="s">
        <v>94</v>
      </c>
      <c r="B39" s="10" t="str">
        <f>IF(ISERROR(MATCH(A39, FXProd!$A$2:$A$297,0)),"",A39)</f>
        <v>srf_main.CollateralValueStage</v>
      </c>
      <c r="C39" s="10" t="str">
        <f t="shared" si="0"/>
        <v>OK</v>
      </c>
      <c r="D39" s="10" t="s">
        <v>95</v>
      </c>
      <c r="E39" s="10" t="str">
        <f>VLOOKUP(D39,FXProd!$B$2:$F$310,1,)</f>
        <v>IDX1_CollateralValueStage</v>
      </c>
      <c r="F39" s="10" t="str">
        <f t="shared" si="1"/>
        <v>OK</v>
      </c>
      <c r="G39" s="10" t="s">
        <v>13</v>
      </c>
      <c r="H39" s="10" t="str">
        <f>VLOOKUP(D39,FXProd!$B$2:$F$310,2,)</f>
        <v>nonunique</v>
      </c>
      <c r="I39" s="10" t="str">
        <f t="shared" si="2"/>
        <v>OK</v>
      </c>
      <c r="J39" s="10" t="s">
        <v>14</v>
      </c>
      <c r="K39" s="10" t="str">
        <f>VLOOKUP(D39,FXProd!$B$2:$F$310,3,)</f>
        <v xml:space="preserve"> nonclustered </v>
      </c>
      <c r="L39" s="10" t="str">
        <f t="shared" si="3"/>
        <v>OK</v>
      </c>
      <c r="M39" s="10">
        <v>1</v>
      </c>
      <c r="N39" s="10">
        <f>VLOOKUP(D39,FXProd!$B$2:$F$310,4,)</f>
        <v>1</v>
      </c>
      <c r="O39" s="10" t="str">
        <f t="shared" si="4"/>
        <v>OK</v>
      </c>
      <c r="P39" s="10" t="s">
        <v>96</v>
      </c>
      <c r="Q39" s="10" t="str">
        <f>VLOOKUP(D39,FXProd!$B$2:$F$310,5,)</f>
        <v>PortfolioCode asc</v>
      </c>
      <c r="R39" s="10" t="str">
        <f t="shared" si="5"/>
        <v>OK</v>
      </c>
      <c r="S39" s="10" t="str">
        <f t="shared" si="6"/>
        <v>TRUE</v>
      </c>
      <c r="T39" s="10" t="str">
        <f t="shared" si="7"/>
        <v>TRUE</v>
      </c>
      <c r="U39" s="10" t="str">
        <f t="shared" si="8"/>
        <v>Yes</v>
      </c>
    </row>
    <row r="40" spans="1:21">
      <c r="A40" s="10" t="s">
        <v>94</v>
      </c>
      <c r="B40" s="10" t="str">
        <f>IF(ISERROR(MATCH(A40, FXProd!$A$2:$A$297,0)),"",A40)</f>
        <v>srf_main.CollateralValueStage</v>
      </c>
      <c r="C40" s="10" t="str">
        <f t="shared" si="0"/>
        <v>OK</v>
      </c>
      <c r="D40" s="10" t="s">
        <v>97</v>
      </c>
      <c r="E40" s="10" t="str">
        <f>VLOOKUP(D40,FXProd!$B$2:$F$310,1,)</f>
        <v>PK_CollateralValueStage</v>
      </c>
      <c r="F40" s="10" t="str">
        <f t="shared" si="1"/>
        <v>OK</v>
      </c>
      <c r="G40" s="10" t="s">
        <v>8</v>
      </c>
      <c r="H40" s="10" t="str">
        <f>VLOOKUP(D40,FXProd!$B$2:$F$310,2,)</f>
        <v>unique</v>
      </c>
      <c r="I40" s="10" t="str">
        <f t="shared" si="2"/>
        <v>OK</v>
      </c>
      <c r="J40" s="10" t="s">
        <v>9</v>
      </c>
      <c r="K40" s="10" t="str">
        <f>VLOOKUP(D40,FXProd!$B$2:$F$310,3,)</f>
        <v xml:space="preserve"> clustered </v>
      </c>
      <c r="L40" s="10" t="str">
        <f t="shared" si="3"/>
        <v>OK</v>
      </c>
      <c r="M40" s="10">
        <v>1</v>
      </c>
      <c r="N40" s="10">
        <f>VLOOKUP(D40,FXProd!$B$2:$F$310,4,)</f>
        <v>1</v>
      </c>
      <c r="O40" s="10" t="str">
        <f t="shared" si="4"/>
        <v>OK</v>
      </c>
      <c r="P40" s="10" t="s">
        <v>98</v>
      </c>
      <c r="Q40" s="10" t="str">
        <f>VLOOKUP(D40,FXProd!$B$2:$F$310,5,)</f>
        <v>CollateralValueStageId asc</v>
      </c>
      <c r="R40" s="10" t="str">
        <f t="shared" si="5"/>
        <v>OK</v>
      </c>
      <c r="S40" s="10" t="str">
        <f t="shared" si="6"/>
        <v>TRUE</v>
      </c>
      <c r="T40" s="10" t="str">
        <f t="shared" si="7"/>
        <v>TRUE</v>
      </c>
      <c r="U40" s="10" t="str">
        <f t="shared" si="8"/>
        <v>Yes</v>
      </c>
    </row>
    <row r="41" spans="1:21">
      <c r="A41" s="10" t="s">
        <v>94</v>
      </c>
      <c r="B41" s="10" t="str">
        <f>IF(ISERROR(MATCH(A41, FXProd!$A$2:$A$297,0)),"",A41)</f>
        <v>srf_main.CollateralValueStage</v>
      </c>
      <c r="C41" s="10" t="str">
        <f t="shared" si="0"/>
        <v>OK</v>
      </c>
      <c r="D41" s="10" t="s">
        <v>99</v>
      </c>
      <c r="E41" s="10" t="str">
        <f>VLOOKUP(D41,FXProd!$B$2:$F$310,1,)</f>
        <v>IDX2_CollateralValueStage</v>
      </c>
      <c r="F41" s="10" t="str">
        <f t="shared" si="1"/>
        <v>OK</v>
      </c>
      <c r="G41" s="10" t="s">
        <v>13</v>
      </c>
      <c r="H41" s="10" t="str">
        <f>VLOOKUP(D41,FXProd!$B$2:$F$310,2,)</f>
        <v>nonunique</v>
      </c>
      <c r="I41" s="10" t="str">
        <f t="shared" si="2"/>
        <v>OK</v>
      </c>
      <c r="J41" s="10" t="s">
        <v>14</v>
      </c>
      <c r="K41" s="10" t="str">
        <f>VLOOKUP(D41,FXProd!$B$2:$F$310,3,)</f>
        <v xml:space="preserve"> nonclustered </v>
      </c>
      <c r="L41" s="10" t="str">
        <f t="shared" si="3"/>
        <v>OK</v>
      </c>
      <c r="M41" s="10">
        <v>2</v>
      </c>
      <c r="N41" s="10">
        <f>VLOOKUP(D41,FXProd!$B$2:$F$310,4,)</f>
        <v>2</v>
      </c>
      <c r="O41" s="10" t="str">
        <f t="shared" si="4"/>
        <v>OK</v>
      </c>
      <c r="P41" s="10" t="s">
        <v>100</v>
      </c>
      <c r="Q41" s="10" t="str">
        <f>VLOOKUP(D41,FXProd!$B$2:$F$310,5,)</f>
        <v>PortfolioCode asc,COBDate asc</v>
      </c>
      <c r="R41" s="10" t="str">
        <f t="shared" si="5"/>
        <v>OK</v>
      </c>
      <c r="S41" s="10" t="str">
        <f t="shared" si="6"/>
        <v>TRUE</v>
      </c>
      <c r="T41" s="10" t="str">
        <f t="shared" si="7"/>
        <v>TRUE</v>
      </c>
      <c r="U41" s="10" t="str">
        <f t="shared" si="8"/>
        <v>Yes</v>
      </c>
    </row>
    <row r="42" spans="1:21">
      <c r="A42" s="10" t="s">
        <v>101</v>
      </c>
      <c r="B42" s="10" t="str">
        <f>IF(ISERROR(MATCH(A42, FXProd!$A$2:$A$297,0)),"",A42)</f>
        <v>srf_main.CollCtyPartyDetails</v>
      </c>
      <c r="C42" s="10" t="str">
        <f t="shared" si="0"/>
        <v>OK</v>
      </c>
      <c r="D42" s="10" t="s">
        <v>102</v>
      </c>
      <c r="E42" s="10" t="str">
        <f>VLOOKUP(D42,FXProd!$B$2:$F$310,1,)</f>
        <v>CollCtyPartyDetailsFeedUnitIndex</v>
      </c>
      <c r="F42" s="10" t="str">
        <f t="shared" si="1"/>
        <v>OK</v>
      </c>
      <c r="G42" s="10" t="s">
        <v>13</v>
      </c>
      <c r="H42" s="10" t="str">
        <f>VLOOKUP(D42,FXProd!$B$2:$F$310,2,)</f>
        <v>nonunique</v>
      </c>
      <c r="I42" s="10" t="str">
        <f t="shared" si="2"/>
        <v>OK</v>
      </c>
      <c r="J42" s="10" t="s">
        <v>9</v>
      </c>
      <c r="K42" s="10" t="str">
        <f>VLOOKUP(D42,FXProd!$B$2:$F$310,3,)</f>
        <v xml:space="preserve"> clustered </v>
      </c>
      <c r="L42" s="10" t="str">
        <f t="shared" si="3"/>
        <v>OK</v>
      </c>
      <c r="M42" s="10">
        <v>1</v>
      </c>
      <c r="N42" s="10">
        <f>VLOOKUP(D42,FXProd!$B$2:$F$310,4,)</f>
        <v>1</v>
      </c>
      <c r="O42" s="10" t="str">
        <f t="shared" si="4"/>
        <v>OK</v>
      </c>
      <c r="P42" s="10" t="s">
        <v>103</v>
      </c>
      <c r="Q42" s="10" t="str">
        <f>VLOOKUP(D42,FXProd!$B$2:$F$310,5,)</f>
        <v>FeedUnitId asc</v>
      </c>
      <c r="R42" s="10" t="str">
        <f t="shared" si="5"/>
        <v>OK</v>
      </c>
      <c r="S42" s="10" t="str">
        <f t="shared" si="6"/>
        <v>TRUE</v>
      </c>
      <c r="T42" s="10" t="str">
        <f t="shared" si="7"/>
        <v>TRUE</v>
      </c>
      <c r="U42" s="10" t="str">
        <f t="shared" si="8"/>
        <v>Yes</v>
      </c>
    </row>
    <row r="43" spans="1:21">
      <c r="A43" s="10" t="s">
        <v>101</v>
      </c>
      <c r="B43" s="10" t="str">
        <f>IF(ISERROR(MATCH(A43, FXProd!$A$2:$A$297,0)),"",A43)</f>
        <v>srf_main.CollCtyPartyDetails</v>
      </c>
      <c r="C43" s="10" t="str">
        <f t="shared" si="0"/>
        <v>OK</v>
      </c>
      <c r="D43" s="10" t="s">
        <v>104</v>
      </c>
      <c r="E43" s="10" t="e">
        <f>VLOOKUP(D43,FXProd!$B$2:$F$310,1,)</f>
        <v>#N/A</v>
      </c>
      <c r="F43" s="10" t="e">
        <f t="shared" si="1"/>
        <v>#N/A</v>
      </c>
      <c r="G43" s="10" t="s">
        <v>8</v>
      </c>
      <c r="H43" s="10" t="e">
        <f>VLOOKUP(D43,FXProd!$B$2:$F$310,2,)</f>
        <v>#N/A</v>
      </c>
      <c r="I43" s="10" t="e">
        <f t="shared" si="2"/>
        <v>#N/A</v>
      </c>
      <c r="J43" s="10" t="s">
        <v>14</v>
      </c>
      <c r="K43" s="10" t="e">
        <f>VLOOKUP(D43,FXProd!$B$2:$F$310,3,)</f>
        <v>#N/A</v>
      </c>
      <c r="L43" s="10" t="e">
        <f t="shared" si="3"/>
        <v>#N/A</v>
      </c>
      <c r="M43" s="10">
        <v>1</v>
      </c>
      <c r="N43" s="10" t="e">
        <f>VLOOKUP(D43,FXProd!$B$2:$F$310,4,)</f>
        <v>#N/A</v>
      </c>
      <c r="O43" s="10" t="e">
        <f t="shared" si="4"/>
        <v>#N/A</v>
      </c>
      <c r="P43" s="10" t="s">
        <v>17</v>
      </c>
      <c r="Q43" s="10" t="e">
        <f>VLOOKUP(D43,FXProd!$B$2:$F$310,5,)</f>
        <v>#N/A</v>
      </c>
      <c r="R43" s="10" t="e">
        <f t="shared" si="5"/>
        <v>#N/A</v>
      </c>
      <c r="S43" s="10" t="e">
        <f t="shared" si="6"/>
        <v>#N/A</v>
      </c>
      <c r="T43" s="10" t="e">
        <f t="shared" si="7"/>
        <v>#N/A</v>
      </c>
      <c r="U43" s="10" t="e">
        <f t="shared" si="8"/>
        <v>#N/A</v>
      </c>
    </row>
    <row r="44" spans="1:21">
      <c r="A44" s="10" t="s">
        <v>101</v>
      </c>
      <c r="B44" s="10" t="str">
        <f>IF(ISERROR(MATCH(A44, FXProd!$A$2:$A$297,0)),"",A44)</f>
        <v>srf_main.CollCtyPartyDetails</v>
      </c>
      <c r="C44" s="10" t="str">
        <f t="shared" si="0"/>
        <v>OK</v>
      </c>
      <c r="D44" s="10" t="s">
        <v>105</v>
      </c>
      <c r="E44" s="10" t="str">
        <f>VLOOKUP(D44,FXProd!$B$2:$F$310,1,)</f>
        <v>CollCtyPartyDetailsFeedUnitIndex_NC1</v>
      </c>
      <c r="F44" s="10" t="str">
        <f t="shared" si="1"/>
        <v>OK</v>
      </c>
      <c r="G44" s="10" t="s">
        <v>13</v>
      </c>
      <c r="H44" s="10" t="str">
        <f>VLOOKUP(D44,FXProd!$B$2:$F$310,2,)</f>
        <v>nonunique</v>
      </c>
      <c r="I44" s="10" t="str">
        <f t="shared" si="2"/>
        <v>OK</v>
      </c>
      <c r="J44" s="10" t="s">
        <v>14</v>
      </c>
      <c r="K44" s="10" t="str">
        <f>VLOOKUP(D44,FXProd!$B$2:$F$310,3,)</f>
        <v xml:space="preserve"> nonclustered </v>
      </c>
      <c r="L44" s="10" t="str">
        <f t="shared" si="3"/>
        <v>OK</v>
      </c>
      <c r="M44" s="10">
        <v>2</v>
      </c>
      <c r="N44" s="10">
        <f>VLOOKUP(D44,FXProd!$B$2:$F$310,4,)</f>
        <v>2</v>
      </c>
      <c r="O44" s="10" t="str">
        <f t="shared" si="4"/>
        <v>OK</v>
      </c>
      <c r="P44" s="10" t="s">
        <v>106</v>
      </c>
      <c r="Q44" s="10" t="str">
        <f>VLOOKUP(D44,FXProd!$B$2:$F$310,5,)</f>
        <v>FeedUnitId asc,SDSId asc INCLUDE (ArrangementId)</v>
      </c>
      <c r="R44" s="10" t="str">
        <f t="shared" si="5"/>
        <v>OK</v>
      </c>
      <c r="S44" s="10" t="str">
        <f t="shared" si="6"/>
        <v>TRUE</v>
      </c>
      <c r="T44" s="10" t="str">
        <f t="shared" si="7"/>
        <v>TRUE</v>
      </c>
      <c r="U44" s="10" t="str">
        <f t="shared" si="8"/>
        <v>Yes</v>
      </c>
    </row>
    <row r="45" spans="1:21">
      <c r="A45" s="10" t="s">
        <v>107</v>
      </c>
      <c r="B45" s="10" t="str">
        <f>IF(ISERROR(MATCH(A45, FXProd!$A$2:$A$297,0)),"",A45)</f>
        <v>srf_main.CollEagleDetails</v>
      </c>
      <c r="C45" s="10" t="str">
        <f t="shared" si="0"/>
        <v>OK</v>
      </c>
      <c r="D45" s="10" t="s">
        <v>108</v>
      </c>
      <c r="E45" s="10" t="str">
        <f>VLOOKUP(D45,FXProd!$B$2:$F$310,1,)</f>
        <v>CollEagleDetailsFeedUnitIDIndex</v>
      </c>
      <c r="F45" s="10" t="str">
        <f t="shared" si="1"/>
        <v>OK</v>
      </c>
      <c r="G45" s="10" t="s">
        <v>13</v>
      </c>
      <c r="H45" s="10" t="str">
        <f>VLOOKUP(D45,FXProd!$B$2:$F$310,2,)</f>
        <v>nonunique</v>
      </c>
      <c r="I45" s="10" t="str">
        <f t="shared" si="2"/>
        <v>OK</v>
      </c>
      <c r="J45" s="10" t="s">
        <v>9</v>
      </c>
      <c r="K45" s="10" t="str">
        <f>VLOOKUP(D45,FXProd!$B$2:$F$310,3,)</f>
        <v xml:space="preserve"> clustered </v>
      </c>
      <c r="L45" s="10" t="str">
        <f t="shared" si="3"/>
        <v>OK</v>
      </c>
      <c r="M45" s="10">
        <v>2</v>
      </c>
      <c r="N45" s="10">
        <f>VLOOKUP(D45,FXProd!$B$2:$F$310,4,)</f>
        <v>2</v>
      </c>
      <c r="O45" s="10" t="str">
        <f t="shared" si="4"/>
        <v>OK</v>
      </c>
      <c r="P45" s="10" t="s">
        <v>109</v>
      </c>
      <c r="Q45" s="10" t="str">
        <f>VLOOKUP(D45,FXProd!$B$2:$F$310,5,)</f>
        <v>Id asc,FeedUnitId asc</v>
      </c>
      <c r="R45" s="10" t="str">
        <f t="shared" si="5"/>
        <v>OK</v>
      </c>
      <c r="S45" s="10" t="str">
        <f t="shared" si="6"/>
        <v>TRUE</v>
      </c>
      <c r="T45" s="10" t="str">
        <f t="shared" si="7"/>
        <v>TRUE</v>
      </c>
      <c r="U45" s="10" t="str">
        <f t="shared" si="8"/>
        <v>Yes</v>
      </c>
    </row>
    <row r="46" spans="1:21">
      <c r="A46" s="10" t="s">
        <v>107</v>
      </c>
      <c r="B46" s="10" t="str">
        <f>IF(ISERROR(MATCH(A46, FXProd!$A$2:$A$297,0)),"",A46)</f>
        <v>srf_main.CollEagleDetails</v>
      </c>
      <c r="C46" s="10" t="str">
        <f t="shared" si="0"/>
        <v>OK</v>
      </c>
      <c r="D46" s="10" t="s">
        <v>110</v>
      </c>
      <c r="E46" s="10" t="e">
        <f>VLOOKUP(D46,FXProd!$B$2:$F$310,1,)</f>
        <v>#N/A</v>
      </c>
      <c r="F46" s="10" t="e">
        <f t="shared" si="1"/>
        <v>#N/A</v>
      </c>
      <c r="G46" s="10" t="s">
        <v>8</v>
      </c>
      <c r="H46" s="10" t="e">
        <f>VLOOKUP(D46,FXProd!$B$2:$F$310,2,)</f>
        <v>#N/A</v>
      </c>
      <c r="I46" s="10" t="e">
        <f t="shared" si="2"/>
        <v>#N/A</v>
      </c>
      <c r="J46" s="10" t="s">
        <v>14</v>
      </c>
      <c r="K46" s="10" t="e">
        <f>VLOOKUP(D46,FXProd!$B$2:$F$310,3,)</f>
        <v>#N/A</v>
      </c>
      <c r="L46" s="10" t="e">
        <f t="shared" si="3"/>
        <v>#N/A</v>
      </c>
      <c r="M46" s="10">
        <v>1</v>
      </c>
      <c r="N46" s="10" t="e">
        <f>VLOOKUP(D46,FXProd!$B$2:$F$310,4,)</f>
        <v>#N/A</v>
      </c>
      <c r="O46" s="10" t="e">
        <f t="shared" si="4"/>
        <v>#N/A</v>
      </c>
      <c r="P46" s="10" t="s">
        <v>17</v>
      </c>
      <c r="Q46" s="10" t="e">
        <f>VLOOKUP(D46,FXProd!$B$2:$F$310,5,)</f>
        <v>#N/A</v>
      </c>
      <c r="R46" s="10" t="e">
        <f t="shared" si="5"/>
        <v>#N/A</v>
      </c>
      <c r="S46" s="10" t="e">
        <f t="shared" si="6"/>
        <v>#N/A</v>
      </c>
      <c r="T46" s="10" t="e">
        <f t="shared" si="7"/>
        <v>#N/A</v>
      </c>
      <c r="U46" s="10" t="e">
        <f t="shared" si="8"/>
        <v>#N/A</v>
      </c>
    </row>
    <row r="47" spans="1:21">
      <c r="A47" s="10" t="s">
        <v>107</v>
      </c>
      <c r="B47" s="10" t="str">
        <f>IF(ISERROR(MATCH(A47, FXProd!$A$2:$A$297,0)),"",A47)</f>
        <v>srf_main.CollEagleDetails</v>
      </c>
      <c r="C47" s="10" t="str">
        <f t="shared" si="0"/>
        <v>OK</v>
      </c>
      <c r="D47" s="10" t="s">
        <v>111</v>
      </c>
      <c r="E47" s="10" t="str">
        <f>VLOOKUP(D47,FXProd!$B$2:$F$310,1,)</f>
        <v>CollEagleDetailsIds</v>
      </c>
      <c r="F47" s="10" t="str">
        <f t="shared" si="1"/>
        <v>OK</v>
      </c>
      <c r="G47" s="10" t="s">
        <v>13</v>
      </c>
      <c r="H47" s="10" t="str">
        <f>VLOOKUP(D47,FXProd!$B$2:$F$310,2,)</f>
        <v>nonunique</v>
      </c>
      <c r="I47" s="10" t="str">
        <f t="shared" si="2"/>
        <v>OK</v>
      </c>
      <c r="J47" s="10" t="s">
        <v>14</v>
      </c>
      <c r="K47" s="10" t="str">
        <f>VLOOKUP(D47,FXProd!$B$2:$F$310,3,)</f>
        <v xml:space="preserve"> nonclustered </v>
      </c>
      <c r="L47" s="10" t="str">
        <f t="shared" si="3"/>
        <v>OK</v>
      </c>
      <c r="M47" s="10">
        <v>4</v>
      </c>
      <c r="N47" s="10">
        <f>VLOOKUP(D47,FXProd!$B$2:$F$310,4,)</f>
        <v>4</v>
      </c>
      <c r="O47" s="10" t="str">
        <f t="shared" si="4"/>
        <v>OK</v>
      </c>
      <c r="P47" s="10" t="s">
        <v>112</v>
      </c>
      <c r="Q47" s="10" t="str">
        <f>VLOOKUP(D47,FXProd!$B$2:$F$310,5,)</f>
        <v>FeedUnitId asc,PrincipalSDSId asc,CtySDSId asc,FeedCode asc INCLUDE (SecuredPartyFlag)</v>
      </c>
      <c r="R47" s="10" t="str">
        <f t="shared" si="5"/>
        <v>OK</v>
      </c>
      <c r="S47" s="10" t="str">
        <f t="shared" si="6"/>
        <v>TRUE</v>
      </c>
      <c r="T47" s="10" t="str">
        <f t="shared" si="7"/>
        <v>TRUE</v>
      </c>
      <c r="U47" s="10" t="str">
        <f t="shared" si="8"/>
        <v>Yes</v>
      </c>
    </row>
    <row r="48" spans="1:21">
      <c r="A48" s="10" t="s">
        <v>107</v>
      </c>
      <c r="B48" s="10" t="str">
        <f>IF(ISERROR(MATCH(A48, FXProd!$A$2:$A$297,0)),"",A48)</f>
        <v>srf_main.CollEagleDetails</v>
      </c>
      <c r="C48" s="10" t="str">
        <f t="shared" si="0"/>
        <v>OK</v>
      </c>
      <c r="D48" s="10" t="s">
        <v>113</v>
      </c>
      <c r="E48" s="10" t="e">
        <f>VLOOKUP(D48,FXProd!$B$2:$F$310,1,)</f>
        <v>#N/A</v>
      </c>
      <c r="F48" s="10" t="e">
        <f t="shared" si="1"/>
        <v>#N/A</v>
      </c>
      <c r="G48" s="10" t="s">
        <v>13</v>
      </c>
      <c r="H48" s="10" t="e">
        <f>VLOOKUP(D48,FXProd!$B$2:$F$310,2,)</f>
        <v>#N/A</v>
      </c>
      <c r="I48" s="10" t="e">
        <f t="shared" si="2"/>
        <v>#N/A</v>
      </c>
      <c r="J48" s="10" t="s">
        <v>14</v>
      </c>
      <c r="K48" s="10" t="e">
        <f>VLOOKUP(D48,FXProd!$B$2:$F$310,3,)</f>
        <v>#N/A</v>
      </c>
      <c r="L48" s="10" t="e">
        <f t="shared" si="3"/>
        <v>#N/A</v>
      </c>
      <c r="M48" s="10">
        <v>3</v>
      </c>
      <c r="N48" s="10" t="e">
        <f>VLOOKUP(D48,FXProd!$B$2:$F$310,4,)</f>
        <v>#N/A</v>
      </c>
      <c r="O48" s="10" t="e">
        <f t="shared" si="4"/>
        <v>#N/A</v>
      </c>
      <c r="P48" s="10" t="s">
        <v>114</v>
      </c>
      <c r="Q48" s="10" t="e">
        <f>VLOOKUP(D48,FXProd!$B$2:$F$310,5,)</f>
        <v>#N/A</v>
      </c>
      <c r="R48" s="10" t="e">
        <f t="shared" si="5"/>
        <v>#N/A</v>
      </c>
      <c r="S48" s="10" t="e">
        <f t="shared" si="6"/>
        <v>#N/A</v>
      </c>
      <c r="T48" s="10" t="e">
        <f t="shared" si="7"/>
        <v>#N/A</v>
      </c>
      <c r="U48" s="10" t="e">
        <f t="shared" si="8"/>
        <v>#N/A</v>
      </c>
    </row>
    <row r="49" spans="1:21">
      <c r="A49" s="10" t="s">
        <v>107</v>
      </c>
      <c r="B49" s="10" t="str">
        <f>IF(ISERROR(MATCH(A49, FXProd!$A$2:$A$297,0)),"",A49)</f>
        <v>srf_main.CollEagleDetails</v>
      </c>
      <c r="C49" s="10" t="str">
        <f t="shared" si="0"/>
        <v>OK</v>
      </c>
      <c r="D49" s="10" t="s">
        <v>115</v>
      </c>
      <c r="E49" s="10" t="str">
        <f>VLOOKUP(D49,FXProd!$B$2:$F$310,1,)</f>
        <v>CollEagleDetailsIdCode1</v>
      </c>
      <c r="F49" s="10" t="str">
        <f t="shared" si="1"/>
        <v>OK</v>
      </c>
      <c r="G49" s="10" t="s">
        <v>13</v>
      </c>
      <c r="H49" s="10" t="str">
        <f>VLOOKUP(D49,FXProd!$B$2:$F$310,2,)</f>
        <v>nonunique</v>
      </c>
      <c r="I49" s="10" t="str">
        <f t="shared" si="2"/>
        <v>OK</v>
      </c>
      <c r="J49" s="10" t="s">
        <v>14</v>
      </c>
      <c r="K49" s="10" t="str">
        <f>VLOOKUP(D49,FXProd!$B$2:$F$310,3,)</f>
        <v xml:space="preserve"> nonclustered </v>
      </c>
      <c r="L49" s="10" t="str">
        <f t="shared" si="3"/>
        <v>OK</v>
      </c>
      <c r="M49" s="10">
        <v>3</v>
      </c>
      <c r="N49" s="10">
        <f>VLOOKUP(D49,FXProd!$B$2:$F$310,4,)</f>
        <v>3</v>
      </c>
      <c r="O49" s="10" t="str">
        <f t="shared" si="4"/>
        <v>OK</v>
      </c>
      <c r="P49" s="10" t="s">
        <v>116</v>
      </c>
      <c r="Q49" s="10" t="str">
        <f>VLOOKUP(D49,FXProd!$B$2:$F$310,5,)</f>
        <v>FeedUnitId asc,CtySDSId asc,FeedCode asc INCLUDE (ArrangementId,SecuredPartyFlag)</v>
      </c>
      <c r="R49" s="10" t="str">
        <f t="shared" si="5"/>
        <v>OK</v>
      </c>
      <c r="S49" s="10" t="str">
        <f t="shared" si="6"/>
        <v>TRUE</v>
      </c>
      <c r="T49" s="10" t="str">
        <f t="shared" si="7"/>
        <v>TRUE</v>
      </c>
      <c r="U49" s="10" t="str">
        <f t="shared" si="8"/>
        <v>Yes</v>
      </c>
    </row>
    <row r="50" spans="1:21">
      <c r="A50" s="10" t="s">
        <v>107</v>
      </c>
      <c r="B50" s="10" t="str">
        <f>IF(ISERROR(MATCH(A50, FXProd!$A$2:$A$297,0)),"",A50)</f>
        <v>srf_main.CollEagleDetails</v>
      </c>
      <c r="C50" s="10" t="str">
        <f t="shared" si="0"/>
        <v>OK</v>
      </c>
      <c r="D50" s="10" t="s">
        <v>117</v>
      </c>
      <c r="E50" s="10" t="str">
        <f>VLOOKUP(D50,FXProd!$B$2:$F$310,1,)</f>
        <v>CollEagleDetailsFeedIdCode</v>
      </c>
      <c r="F50" s="10" t="str">
        <f t="shared" si="1"/>
        <v>OK</v>
      </c>
      <c r="G50" s="10" t="s">
        <v>13</v>
      </c>
      <c r="H50" s="10" t="str">
        <f>VLOOKUP(D50,FXProd!$B$2:$F$310,2,)</f>
        <v>nonunique</v>
      </c>
      <c r="I50" s="10" t="str">
        <f t="shared" si="2"/>
        <v>OK</v>
      </c>
      <c r="J50" s="10" t="s">
        <v>14</v>
      </c>
      <c r="K50" s="10" t="str">
        <f>VLOOKUP(D50,FXProd!$B$2:$F$310,3,)</f>
        <v xml:space="preserve"> nonclustered </v>
      </c>
      <c r="L50" s="10" t="str">
        <f t="shared" si="3"/>
        <v>OK</v>
      </c>
      <c r="M50" s="10">
        <v>2</v>
      </c>
      <c r="N50" s="10">
        <f>VLOOKUP(D50,FXProd!$B$2:$F$310,4,)</f>
        <v>2</v>
      </c>
      <c r="O50" s="10" t="str">
        <f t="shared" si="4"/>
        <v>OK</v>
      </c>
      <c r="P50" s="10" t="s">
        <v>118</v>
      </c>
      <c r="Q50" s="10" t="str">
        <f>VLOOKUP(D50,FXProd!$B$2:$F$310,5,)</f>
        <v>FeedUnitId asc,FeedCode asc INCLUDE (ArrangementId,SecuredPartyFlag)</v>
      </c>
      <c r="R50" s="10" t="str">
        <f t="shared" si="5"/>
        <v>OK</v>
      </c>
      <c r="S50" s="10" t="str">
        <f t="shared" si="6"/>
        <v>TRUE</v>
      </c>
      <c r="T50" s="10" t="str">
        <f t="shared" si="7"/>
        <v>TRUE</v>
      </c>
      <c r="U50" s="10" t="str">
        <f t="shared" si="8"/>
        <v>Yes</v>
      </c>
    </row>
    <row r="51" spans="1:21">
      <c r="A51" s="10" t="s">
        <v>119</v>
      </c>
      <c r="B51" s="10" t="str">
        <f>IF(ISERROR(MATCH(A51, FXProd!$A$2:$A$297,0)),"",A51)</f>
        <v>srf_main.CollEagleDetailsMain</v>
      </c>
      <c r="C51" s="10" t="str">
        <f t="shared" si="0"/>
        <v>OK</v>
      </c>
      <c r="D51" s="10" t="s">
        <v>120</v>
      </c>
      <c r="E51" s="10" t="e">
        <f>VLOOKUP(D51,FXProd!$B$2:$F$310,1,)</f>
        <v>#N/A</v>
      </c>
      <c r="F51" s="10" t="e">
        <f t="shared" si="1"/>
        <v>#N/A</v>
      </c>
      <c r="G51" s="10" t="s">
        <v>8</v>
      </c>
      <c r="H51" s="10" t="e">
        <f>VLOOKUP(D51,FXProd!$B$2:$F$310,2,)</f>
        <v>#N/A</v>
      </c>
      <c r="I51" s="10" t="e">
        <f t="shared" si="2"/>
        <v>#N/A</v>
      </c>
      <c r="J51" s="10" t="s">
        <v>14</v>
      </c>
      <c r="K51" s="10" t="e">
        <f>VLOOKUP(D51,FXProd!$B$2:$F$310,3,)</f>
        <v>#N/A</v>
      </c>
      <c r="L51" s="10" t="e">
        <f t="shared" si="3"/>
        <v>#N/A</v>
      </c>
      <c r="M51" s="10">
        <v>1</v>
      </c>
      <c r="N51" s="10" t="e">
        <f>VLOOKUP(D51,FXProd!$B$2:$F$310,4,)</f>
        <v>#N/A</v>
      </c>
      <c r="O51" s="10" t="e">
        <f t="shared" si="4"/>
        <v>#N/A</v>
      </c>
      <c r="P51" s="10" t="s">
        <v>17</v>
      </c>
      <c r="Q51" s="10" t="e">
        <f>VLOOKUP(D51,FXProd!$B$2:$F$310,5,)</f>
        <v>#N/A</v>
      </c>
      <c r="R51" s="10" t="e">
        <f t="shared" si="5"/>
        <v>#N/A</v>
      </c>
      <c r="S51" s="10" t="e">
        <f t="shared" si="6"/>
        <v>#N/A</v>
      </c>
      <c r="T51" s="10" t="e">
        <f t="shared" si="7"/>
        <v>#N/A</v>
      </c>
      <c r="U51" s="10" t="e">
        <f t="shared" si="8"/>
        <v>#N/A</v>
      </c>
    </row>
    <row r="52" spans="1:21">
      <c r="A52" s="10" t="s">
        <v>119</v>
      </c>
      <c r="B52" s="10" t="str">
        <f>IF(ISERROR(MATCH(A52, FXProd!$A$2:$A$297,0)),"",A52)</f>
        <v>srf_main.CollEagleDetailsMain</v>
      </c>
      <c r="C52" s="10" t="str">
        <f t="shared" si="0"/>
        <v>OK</v>
      </c>
      <c r="D52" s="10" t="s">
        <v>121</v>
      </c>
      <c r="E52" s="10" t="str">
        <f>VLOOKUP(D52,FXProd!$B$2:$F$310,1,)</f>
        <v>IDX_PSDSId_CSDSId_FeedUnitId</v>
      </c>
      <c r="F52" s="10" t="str">
        <f t="shared" si="1"/>
        <v>OK</v>
      </c>
      <c r="G52" s="10" t="s">
        <v>13</v>
      </c>
      <c r="H52" s="10" t="str">
        <f>VLOOKUP(D52,FXProd!$B$2:$F$310,2,)</f>
        <v>nonunique</v>
      </c>
      <c r="I52" s="10" t="str">
        <f t="shared" si="2"/>
        <v>OK</v>
      </c>
      <c r="J52" s="10" t="s">
        <v>14</v>
      </c>
      <c r="K52" s="10" t="str">
        <f>VLOOKUP(D52,FXProd!$B$2:$F$310,3,)</f>
        <v xml:space="preserve"> nonclustered </v>
      </c>
      <c r="L52" s="10" t="str">
        <f t="shared" si="3"/>
        <v>OK</v>
      </c>
      <c r="M52" s="10">
        <v>3</v>
      </c>
      <c r="N52" s="10">
        <f>VLOOKUP(D52,FXProd!$B$2:$F$310,4,)</f>
        <v>3</v>
      </c>
      <c r="O52" s="10" t="str">
        <f t="shared" si="4"/>
        <v>OK</v>
      </c>
      <c r="P52" s="10" t="s">
        <v>122</v>
      </c>
      <c r="Q52" s="10" t="str">
        <f>VLOOKUP(D52,FXProd!$B$2:$F$310,5,)</f>
        <v>PrincipalSDSId asc,CtySDSId asc,FeedUnitId asc</v>
      </c>
      <c r="R52" s="10" t="str">
        <f t="shared" si="5"/>
        <v>OK</v>
      </c>
      <c r="S52" s="10" t="str">
        <f t="shared" si="6"/>
        <v>TRUE</v>
      </c>
      <c r="T52" s="10" t="str">
        <f t="shared" si="7"/>
        <v>TRUE</v>
      </c>
      <c r="U52" s="10" t="str">
        <f t="shared" si="8"/>
        <v>Yes</v>
      </c>
    </row>
    <row r="53" spans="1:21">
      <c r="A53" s="10" t="s">
        <v>119</v>
      </c>
      <c r="B53" s="10" t="str">
        <f>IF(ISERROR(MATCH(A53, FXProd!$A$2:$A$297,0)),"",A53)</f>
        <v>srf_main.CollEagleDetailsMain</v>
      </c>
      <c r="C53" s="10" t="str">
        <f t="shared" si="0"/>
        <v>OK</v>
      </c>
      <c r="D53" s="10" t="s">
        <v>123</v>
      </c>
      <c r="E53" s="10" t="str">
        <f>VLOOKUP(D53,FXProd!$B$2:$F$310,1,)</f>
        <v>IDX_SecuredPartyFlag</v>
      </c>
      <c r="F53" s="10" t="str">
        <f t="shared" si="1"/>
        <v>OK</v>
      </c>
      <c r="G53" s="10" t="s">
        <v>13</v>
      </c>
      <c r="H53" s="10" t="str">
        <f>VLOOKUP(D53,FXProd!$B$2:$F$310,2,)</f>
        <v>nonunique</v>
      </c>
      <c r="I53" s="10" t="str">
        <f t="shared" si="2"/>
        <v>OK</v>
      </c>
      <c r="J53" s="10" t="s">
        <v>14</v>
      </c>
      <c r="K53" s="10" t="str">
        <f>VLOOKUP(D53,FXProd!$B$2:$F$310,3,)</f>
        <v xml:space="preserve"> nonclustered </v>
      </c>
      <c r="L53" s="10" t="str">
        <f t="shared" si="3"/>
        <v>OK</v>
      </c>
      <c r="M53" s="10">
        <v>1</v>
      </c>
      <c r="N53" s="10">
        <f>VLOOKUP(D53,FXProd!$B$2:$F$310,4,)</f>
        <v>1</v>
      </c>
      <c r="O53" s="10" t="str">
        <f t="shared" si="4"/>
        <v>OK</v>
      </c>
      <c r="P53" s="10" t="s">
        <v>124</v>
      </c>
      <c r="Q53" s="10" t="str">
        <f>VLOOKUP(D53,FXProd!$B$2:$F$310,5,)</f>
        <v>SecuredPartyFlag asc</v>
      </c>
      <c r="R53" s="10" t="str">
        <f t="shared" si="5"/>
        <v>OK</v>
      </c>
      <c r="S53" s="10" t="str">
        <f t="shared" si="6"/>
        <v>TRUE</v>
      </c>
      <c r="T53" s="10" t="str">
        <f t="shared" si="7"/>
        <v>TRUE</v>
      </c>
      <c r="U53" s="10" t="str">
        <f t="shared" si="8"/>
        <v>Yes</v>
      </c>
    </row>
    <row r="54" spans="1:21">
      <c r="A54" s="10" t="s">
        <v>119</v>
      </c>
      <c r="B54" s="10" t="str">
        <f>IF(ISERROR(MATCH(A54, FXProd!$A$2:$A$297,0)),"",A54)</f>
        <v>srf_main.CollEagleDetailsMain</v>
      </c>
      <c r="C54" s="10" t="str">
        <f t="shared" si="0"/>
        <v>OK</v>
      </c>
      <c r="D54" s="10" t="s">
        <v>125</v>
      </c>
      <c r="E54" s="10" t="str">
        <f>VLOOKUP(D54,FXProd!$B$2:$F$310,1,)</f>
        <v>idx3_CollEagleDetailsMain</v>
      </c>
      <c r="F54" s="10" t="str">
        <f t="shared" si="1"/>
        <v>OK</v>
      </c>
      <c r="G54" s="10" t="s">
        <v>13</v>
      </c>
      <c r="H54" s="10" t="str">
        <f>VLOOKUP(D54,FXProd!$B$2:$F$310,2,)</f>
        <v>nonunique</v>
      </c>
      <c r="I54" s="10" t="str">
        <f t="shared" si="2"/>
        <v>OK</v>
      </c>
      <c r="J54" s="10" t="s">
        <v>14</v>
      </c>
      <c r="K54" s="10" t="str">
        <f>VLOOKUP(D54,FXProd!$B$2:$F$310,3,)</f>
        <v xml:space="preserve"> nonclustered </v>
      </c>
      <c r="L54" s="10" t="str">
        <f t="shared" si="3"/>
        <v>OK</v>
      </c>
      <c r="M54" s="10">
        <v>2</v>
      </c>
      <c r="N54" s="10">
        <f>VLOOKUP(D54,FXProd!$B$2:$F$310,4,)</f>
        <v>2</v>
      </c>
      <c r="O54" s="10" t="str">
        <f t="shared" si="4"/>
        <v>OK</v>
      </c>
      <c r="P54" s="10" t="s">
        <v>126</v>
      </c>
      <c r="Q54" s="10" t="str">
        <f>VLOOKUP(D54,FXProd!$B$2:$F$310,5,)</f>
        <v>FeedUnitId asc,ArrangementId asc INCLUDE (SecuredPartyFlag,Id)</v>
      </c>
      <c r="R54" s="10" t="str">
        <f t="shared" si="5"/>
        <v>OK</v>
      </c>
      <c r="S54" s="10" t="str">
        <f t="shared" si="6"/>
        <v>TRUE</v>
      </c>
      <c r="T54" s="10" t="str">
        <f t="shared" si="7"/>
        <v>TRUE</v>
      </c>
      <c r="U54" s="10" t="str">
        <f t="shared" si="8"/>
        <v>Yes</v>
      </c>
    </row>
    <row r="55" spans="1:21">
      <c r="A55" s="10" t="s">
        <v>119</v>
      </c>
      <c r="B55" s="10" t="str">
        <f>IF(ISERROR(MATCH(A55, FXProd!$A$2:$A$297,0)),"",A55)</f>
        <v>srf_main.CollEagleDetailsMain</v>
      </c>
      <c r="C55" s="10" t="str">
        <f t="shared" si="0"/>
        <v>OK</v>
      </c>
      <c r="D55" s="10" t="s">
        <v>127</v>
      </c>
      <c r="E55" s="10" t="str">
        <f>VLOOKUP(D55,FXProd!$B$2:$F$310,1,)</f>
        <v>idx2_CollEagleDetailsMain</v>
      </c>
      <c r="F55" s="10" t="str">
        <f t="shared" si="1"/>
        <v>OK</v>
      </c>
      <c r="G55" s="10" t="s">
        <v>13</v>
      </c>
      <c r="H55" s="10" t="str">
        <f>VLOOKUP(D55,FXProd!$B$2:$F$310,2,)</f>
        <v>nonunique</v>
      </c>
      <c r="I55" s="10" t="str">
        <f t="shared" si="2"/>
        <v>OK</v>
      </c>
      <c r="J55" s="10" t="s">
        <v>14</v>
      </c>
      <c r="K55" s="10" t="str">
        <f>VLOOKUP(D55,FXProd!$B$2:$F$310,3,)</f>
        <v xml:space="preserve"> nonclustered </v>
      </c>
      <c r="L55" s="10" t="str">
        <f t="shared" si="3"/>
        <v>OK</v>
      </c>
      <c r="M55" s="10">
        <v>3</v>
      </c>
      <c r="N55" s="10">
        <f>VLOOKUP(D55,FXProd!$B$2:$F$310,4,)</f>
        <v>3</v>
      </c>
      <c r="O55" s="10" t="str">
        <f t="shared" si="4"/>
        <v>OK</v>
      </c>
      <c r="P55" s="10" t="s">
        <v>128</v>
      </c>
      <c r="Q55" s="10" t="str">
        <f>VLOOKUP(D55,FXProd!$B$2:$F$310,5,)</f>
        <v>FeedUnitId asc,CtySDSId asc,ArrangementId asc</v>
      </c>
      <c r="R55" s="10" t="str">
        <f t="shared" si="5"/>
        <v>OK</v>
      </c>
      <c r="S55" s="10" t="str">
        <f t="shared" si="6"/>
        <v>TRUE</v>
      </c>
      <c r="T55" s="10" t="str">
        <f t="shared" si="7"/>
        <v>TRUE</v>
      </c>
      <c r="U55" s="10" t="str">
        <f t="shared" si="8"/>
        <v>Yes</v>
      </c>
    </row>
    <row r="56" spans="1:21">
      <c r="A56" s="10" t="s">
        <v>119</v>
      </c>
      <c r="B56" s="10" t="str">
        <f>IF(ISERROR(MATCH(A56, FXProd!$A$2:$A$297,0)),"",A56)</f>
        <v>srf_main.CollEagleDetailsMain</v>
      </c>
      <c r="C56" s="10" t="str">
        <f t="shared" si="0"/>
        <v>OK</v>
      </c>
      <c r="D56" s="10" t="s">
        <v>129</v>
      </c>
      <c r="E56" s="10" t="str">
        <f>VLOOKUP(D56,FXProd!$B$2:$F$310,1,)</f>
        <v>idx1_CollEagleDetailsMain</v>
      </c>
      <c r="F56" s="10" t="str">
        <f t="shared" si="1"/>
        <v>OK</v>
      </c>
      <c r="G56" s="10" t="s">
        <v>13</v>
      </c>
      <c r="H56" s="10" t="str">
        <f>VLOOKUP(D56,FXProd!$B$2:$F$310,2,)</f>
        <v>nonunique</v>
      </c>
      <c r="I56" s="10" t="str">
        <f t="shared" si="2"/>
        <v>OK</v>
      </c>
      <c r="J56" s="10" t="s">
        <v>14</v>
      </c>
      <c r="K56" s="10" t="str">
        <f>VLOOKUP(D56,FXProd!$B$2:$F$310,3,)</f>
        <v xml:space="preserve"> nonclustered </v>
      </c>
      <c r="L56" s="10" t="str">
        <f t="shared" si="3"/>
        <v>OK</v>
      </c>
      <c r="M56" s="10">
        <v>3</v>
      </c>
      <c r="N56" s="10">
        <f>VLOOKUP(D56,FXProd!$B$2:$F$310,4,)</f>
        <v>3</v>
      </c>
      <c r="O56" s="10" t="str">
        <f t="shared" si="4"/>
        <v>OK</v>
      </c>
      <c r="P56" s="10" t="s">
        <v>130</v>
      </c>
      <c r="Q56" s="10" t="str">
        <f>VLOOKUP(D56,FXProd!$B$2:$F$310,5,)</f>
        <v>FeedUnitId asc,PrincipalSDSId asc,ArrangementId asc INCLUDE (SecuredPartyFlag,Id)</v>
      </c>
      <c r="R56" s="10" t="str">
        <f t="shared" si="5"/>
        <v>OK</v>
      </c>
      <c r="S56" s="10" t="str">
        <f t="shared" si="6"/>
        <v>TRUE</v>
      </c>
      <c r="T56" s="10" t="str">
        <f t="shared" si="7"/>
        <v>TRUE</v>
      </c>
      <c r="U56" s="10" t="str">
        <f t="shared" si="8"/>
        <v>Yes</v>
      </c>
    </row>
    <row r="57" spans="1:21">
      <c r="A57" s="10" t="s">
        <v>119</v>
      </c>
      <c r="B57" s="10" t="str">
        <f>IF(ISERROR(MATCH(A57, FXProd!$A$2:$A$297,0)),"",A57)</f>
        <v>srf_main.CollEagleDetailsMain</v>
      </c>
      <c r="C57" s="10" t="str">
        <f t="shared" si="0"/>
        <v>OK</v>
      </c>
      <c r="D57" s="10" t="s">
        <v>131</v>
      </c>
      <c r="E57" s="10" t="str">
        <f>VLOOKUP(D57,FXProd!$B$2:$F$310,1,)</f>
        <v>CollEagleDetailsMainIndex</v>
      </c>
      <c r="F57" s="10" t="str">
        <f t="shared" si="1"/>
        <v>OK</v>
      </c>
      <c r="G57" s="10" t="s">
        <v>13</v>
      </c>
      <c r="H57" s="10" t="str">
        <f>VLOOKUP(D57,FXProd!$B$2:$F$310,2,)</f>
        <v>nonunique</v>
      </c>
      <c r="I57" s="10" t="str">
        <f t="shared" si="2"/>
        <v>OK</v>
      </c>
      <c r="J57" s="10" t="s">
        <v>14</v>
      </c>
      <c r="K57" s="10" t="str">
        <f>VLOOKUP(D57,FXProd!$B$2:$F$310,3,)</f>
        <v xml:space="preserve"> nonclustered </v>
      </c>
      <c r="L57" s="10" t="str">
        <f t="shared" si="3"/>
        <v>OK</v>
      </c>
      <c r="M57" s="10">
        <v>4</v>
      </c>
      <c r="N57" s="10">
        <f>VLOOKUP(D57,FXProd!$B$2:$F$310,4,)</f>
        <v>4</v>
      </c>
      <c r="O57" s="10" t="str">
        <f t="shared" si="4"/>
        <v>OK</v>
      </c>
      <c r="P57" s="10" t="s">
        <v>132</v>
      </c>
      <c r="Q57" s="10" t="str">
        <f>VLOOKUP(D57,FXProd!$B$2:$F$310,5,)</f>
        <v>FeedUnitId asc,PrincipalSDSId asc,CtySDSId asc,SecuredPartyFlag asc</v>
      </c>
      <c r="R57" s="10" t="str">
        <f t="shared" si="5"/>
        <v>OK</v>
      </c>
      <c r="S57" s="10" t="str">
        <f t="shared" si="6"/>
        <v>TRUE</v>
      </c>
      <c r="T57" s="10" t="str">
        <f t="shared" si="7"/>
        <v>TRUE</v>
      </c>
      <c r="U57" s="10" t="str">
        <f t="shared" si="8"/>
        <v>Yes</v>
      </c>
    </row>
    <row r="58" spans="1:21">
      <c r="A58" s="10" t="s">
        <v>133</v>
      </c>
      <c r="B58" s="10" t="str">
        <f>IF(ISERROR(MATCH(A58, FXProd!$A$2:$A$297,0)),"",A58)</f>
        <v>srf_main.CollFeedUnit</v>
      </c>
      <c r="C58" s="10" t="str">
        <f t="shared" si="0"/>
        <v>OK</v>
      </c>
      <c r="D58" s="10" t="s">
        <v>134</v>
      </c>
      <c r="E58" s="10" t="str">
        <f>VLOOKUP(D58,FXProd!$B$2:$F$310,1,)</f>
        <v>CollFeedUnitIdFileIdIndex</v>
      </c>
      <c r="F58" s="10" t="str">
        <f t="shared" si="1"/>
        <v>OK</v>
      </c>
      <c r="G58" s="10" t="s">
        <v>13</v>
      </c>
      <c r="H58" s="10" t="str">
        <f>VLOOKUP(D58,FXProd!$B$2:$F$310,2,)</f>
        <v>nonunique</v>
      </c>
      <c r="I58" s="10" t="str">
        <f t="shared" si="2"/>
        <v>OK</v>
      </c>
      <c r="J58" s="10" t="s">
        <v>9</v>
      </c>
      <c r="K58" s="10" t="str">
        <f>VLOOKUP(D58,FXProd!$B$2:$F$310,3,)</f>
        <v xml:space="preserve"> clustered </v>
      </c>
      <c r="L58" s="10" t="str">
        <f t="shared" si="3"/>
        <v>OK</v>
      </c>
      <c r="M58" s="10">
        <v>2</v>
      </c>
      <c r="N58" s="10">
        <f>VLOOKUP(D58,FXProd!$B$2:$F$310,4,)</f>
        <v>2</v>
      </c>
      <c r="O58" s="10" t="str">
        <f t="shared" si="4"/>
        <v>OK</v>
      </c>
      <c r="P58" s="10" t="s">
        <v>135</v>
      </c>
      <c r="Q58" s="10" t="str">
        <f>VLOOKUP(D58,FXProd!$B$2:$F$310,5,)</f>
        <v>Id asc,FileId asc</v>
      </c>
      <c r="R58" s="10" t="str">
        <f t="shared" si="5"/>
        <v>OK</v>
      </c>
      <c r="S58" s="10" t="str">
        <f t="shared" si="6"/>
        <v>TRUE</v>
      </c>
      <c r="T58" s="10" t="str">
        <f t="shared" si="7"/>
        <v>TRUE</v>
      </c>
      <c r="U58" s="10" t="str">
        <f t="shared" si="8"/>
        <v>Yes</v>
      </c>
    </row>
    <row r="59" spans="1:21">
      <c r="A59" s="10" t="s">
        <v>133</v>
      </c>
      <c r="B59" s="10" t="str">
        <f>IF(ISERROR(MATCH(A59, FXProd!$A$2:$A$297,0)),"",A59)</f>
        <v>srf_main.CollFeedUnit</v>
      </c>
      <c r="C59" s="10" t="str">
        <f t="shared" si="0"/>
        <v>OK</v>
      </c>
      <c r="D59" s="10" t="s">
        <v>136</v>
      </c>
      <c r="E59" s="10" t="e">
        <f>VLOOKUP(D59,FXProd!$B$2:$F$310,1,)</f>
        <v>#N/A</v>
      </c>
      <c r="F59" s="10" t="e">
        <f t="shared" si="1"/>
        <v>#N/A</v>
      </c>
      <c r="G59" s="10" t="s">
        <v>8</v>
      </c>
      <c r="H59" s="10" t="e">
        <f>VLOOKUP(D59,FXProd!$B$2:$F$310,2,)</f>
        <v>#N/A</v>
      </c>
      <c r="I59" s="10" t="e">
        <f t="shared" si="2"/>
        <v>#N/A</v>
      </c>
      <c r="J59" s="10" t="s">
        <v>14</v>
      </c>
      <c r="K59" s="10" t="e">
        <f>VLOOKUP(D59,FXProd!$B$2:$F$310,3,)</f>
        <v>#N/A</v>
      </c>
      <c r="L59" s="10" t="e">
        <f t="shared" si="3"/>
        <v>#N/A</v>
      </c>
      <c r="M59" s="10">
        <v>1</v>
      </c>
      <c r="N59" s="10" t="e">
        <f>VLOOKUP(D59,FXProd!$B$2:$F$310,4,)</f>
        <v>#N/A</v>
      </c>
      <c r="O59" s="10" t="e">
        <f t="shared" si="4"/>
        <v>#N/A</v>
      </c>
      <c r="P59" s="10" t="s">
        <v>17</v>
      </c>
      <c r="Q59" s="10" t="e">
        <f>VLOOKUP(D59,FXProd!$B$2:$F$310,5,)</f>
        <v>#N/A</v>
      </c>
      <c r="R59" s="10" t="e">
        <f t="shared" si="5"/>
        <v>#N/A</v>
      </c>
      <c r="S59" s="10" t="e">
        <f t="shared" si="6"/>
        <v>#N/A</v>
      </c>
      <c r="T59" s="10" t="e">
        <f t="shared" si="7"/>
        <v>#N/A</v>
      </c>
      <c r="U59" s="10" t="e">
        <f t="shared" si="8"/>
        <v>#N/A</v>
      </c>
    </row>
    <row r="60" spans="1:21">
      <c r="A60" s="10" t="s">
        <v>137</v>
      </c>
      <c r="B60" s="10" t="str">
        <f>IF(ISERROR(MATCH(A60, FXProd!$A$2:$A$297,0)),"",A60)</f>
        <v>srf_main.CollFileMaster</v>
      </c>
      <c r="C60" s="10" t="str">
        <f t="shared" si="0"/>
        <v>OK</v>
      </c>
      <c r="D60" s="10" t="s">
        <v>138</v>
      </c>
      <c r="E60" s="10" t="e">
        <f>VLOOKUP(D60,FXProd!$B$2:$F$310,1,)</f>
        <v>#N/A</v>
      </c>
      <c r="F60" s="10" t="e">
        <f t="shared" si="1"/>
        <v>#N/A</v>
      </c>
      <c r="G60" s="10" t="s">
        <v>8</v>
      </c>
      <c r="H60" s="10" t="e">
        <f>VLOOKUP(D60,FXProd!$B$2:$F$310,2,)</f>
        <v>#N/A</v>
      </c>
      <c r="I60" s="10" t="e">
        <f t="shared" si="2"/>
        <v>#N/A</v>
      </c>
      <c r="J60" s="10" t="s">
        <v>14</v>
      </c>
      <c r="K60" s="10" t="e">
        <f>VLOOKUP(D60,FXProd!$B$2:$F$310,3,)</f>
        <v>#N/A</v>
      </c>
      <c r="L60" s="10" t="e">
        <f t="shared" si="3"/>
        <v>#N/A</v>
      </c>
      <c r="M60" s="10">
        <v>1</v>
      </c>
      <c r="N60" s="10" t="e">
        <f>VLOOKUP(D60,FXProd!$B$2:$F$310,4,)</f>
        <v>#N/A</v>
      </c>
      <c r="O60" s="10" t="e">
        <f t="shared" si="4"/>
        <v>#N/A</v>
      </c>
      <c r="P60" s="10" t="s">
        <v>17</v>
      </c>
      <c r="Q60" s="10" t="e">
        <f>VLOOKUP(D60,FXProd!$B$2:$F$310,5,)</f>
        <v>#N/A</v>
      </c>
      <c r="R60" s="10" t="e">
        <f t="shared" si="5"/>
        <v>#N/A</v>
      </c>
      <c r="S60" s="10" t="e">
        <f t="shared" si="6"/>
        <v>#N/A</v>
      </c>
      <c r="T60" s="10" t="e">
        <f t="shared" si="7"/>
        <v>#N/A</v>
      </c>
      <c r="U60" s="10" t="e">
        <f t="shared" si="8"/>
        <v>#N/A</v>
      </c>
    </row>
    <row r="61" spans="1:21">
      <c r="A61" s="10" t="s">
        <v>137</v>
      </c>
      <c r="B61" s="10" t="str">
        <f>IF(ISERROR(MATCH(A61, FXProd!$A$2:$A$297,0)),"",A61)</f>
        <v>srf_main.CollFileMaster</v>
      </c>
      <c r="C61" s="10" t="str">
        <f t="shared" si="0"/>
        <v>OK</v>
      </c>
      <c r="D61" s="10" t="s">
        <v>139</v>
      </c>
      <c r="E61" s="10" t="str">
        <f>VLOOKUP(D61,FXProd!$B$2:$F$310,1,)</f>
        <v>CollFileMasterIdFileTypeIndex</v>
      </c>
      <c r="F61" s="10" t="str">
        <f t="shared" si="1"/>
        <v>OK</v>
      </c>
      <c r="G61" s="10" t="s">
        <v>13</v>
      </c>
      <c r="H61" s="10" t="str">
        <f>VLOOKUP(D61,FXProd!$B$2:$F$310,2,)</f>
        <v>nonunique</v>
      </c>
      <c r="I61" s="10" t="str">
        <f t="shared" si="2"/>
        <v>OK</v>
      </c>
      <c r="J61" s="10" t="s">
        <v>9</v>
      </c>
      <c r="K61" s="10" t="str">
        <f>VLOOKUP(D61,FXProd!$B$2:$F$310,3,)</f>
        <v xml:space="preserve"> clustered </v>
      </c>
      <c r="L61" s="10" t="str">
        <f t="shared" si="3"/>
        <v>OK</v>
      </c>
      <c r="M61" s="10">
        <v>2</v>
      </c>
      <c r="N61" s="10">
        <f>VLOOKUP(D61,FXProd!$B$2:$F$310,4,)</f>
        <v>2</v>
      </c>
      <c r="O61" s="10" t="str">
        <f t="shared" si="4"/>
        <v>OK</v>
      </c>
      <c r="P61" s="10" t="s">
        <v>140</v>
      </c>
      <c r="Q61" s="10" t="str">
        <f>VLOOKUP(D61,FXProd!$B$2:$F$310,5,)</f>
        <v>Id asc,FileType asc</v>
      </c>
      <c r="R61" s="10" t="str">
        <f t="shared" si="5"/>
        <v>OK</v>
      </c>
      <c r="S61" s="10" t="str">
        <f t="shared" si="6"/>
        <v>TRUE</v>
      </c>
      <c r="T61" s="10" t="str">
        <f t="shared" si="7"/>
        <v>TRUE</v>
      </c>
      <c r="U61" s="10" t="str">
        <f t="shared" si="8"/>
        <v>Yes</v>
      </c>
    </row>
    <row r="62" spans="1:21">
      <c r="A62" s="10" t="s">
        <v>141</v>
      </c>
      <c r="B62" s="10" t="str">
        <f>IF(ISERROR(MATCH(A62, FXProd!$A$2:$A$297,0)),"",A62)</f>
        <v>srf_main.CollPrincipalPartyDetails</v>
      </c>
      <c r="C62" s="10" t="str">
        <f t="shared" si="0"/>
        <v>OK</v>
      </c>
      <c r="D62" s="10" t="s">
        <v>142</v>
      </c>
      <c r="E62" s="10" t="str">
        <f>VLOOKUP(D62,FXProd!$B$2:$F$310,1,)</f>
        <v>CollPrincipalPartyDetailsFeedUnitIDIndex</v>
      </c>
      <c r="F62" s="10" t="str">
        <f t="shared" si="1"/>
        <v>OK</v>
      </c>
      <c r="G62" s="10" t="s">
        <v>13</v>
      </c>
      <c r="H62" s="10" t="str">
        <f>VLOOKUP(D62,FXProd!$B$2:$F$310,2,)</f>
        <v>nonunique</v>
      </c>
      <c r="I62" s="10" t="str">
        <f t="shared" si="2"/>
        <v>OK</v>
      </c>
      <c r="J62" s="10" t="s">
        <v>9</v>
      </c>
      <c r="K62" s="10" t="str">
        <f>VLOOKUP(D62,FXProd!$B$2:$F$310,3,)</f>
        <v xml:space="preserve"> clustered </v>
      </c>
      <c r="L62" s="10" t="str">
        <f t="shared" si="3"/>
        <v>OK</v>
      </c>
      <c r="M62" s="10">
        <v>2</v>
      </c>
      <c r="N62" s="10">
        <f>VLOOKUP(D62,FXProd!$B$2:$F$310,4,)</f>
        <v>2</v>
      </c>
      <c r="O62" s="10" t="str">
        <f t="shared" si="4"/>
        <v>OK</v>
      </c>
      <c r="P62" s="10" t="s">
        <v>109</v>
      </c>
      <c r="Q62" s="10" t="str">
        <f>VLOOKUP(D62,FXProd!$B$2:$F$310,5,)</f>
        <v>Id asc,FeedUnitId asc</v>
      </c>
      <c r="R62" s="10" t="str">
        <f t="shared" si="5"/>
        <v>OK</v>
      </c>
      <c r="S62" s="10" t="str">
        <f t="shared" si="6"/>
        <v>TRUE</v>
      </c>
      <c r="T62" s="10" t="str">
        <f t="shared" si="7"/>
        <v>TRUE</v>
      </c>
      <c r="U62" s="10" t="str">
        <f t="shared" si="8"/>
        <v>Yes</v>
      </c>
    </row>
    <row r="63" spans="1:21">
      <c r="A63" s="10" t="s">
        <v>141</v>
      </c>
      <c r="B63" s="10" t="str">
        <f>IF(ISERROR(MATCH(A63, FXProd!$A$2:$A$297,0)),"",A63)</f>
        <v>srf_main.CollPrincipalPartyDetails</v>
      </c>
      <c r="C63" s="10" t="str">
        <f t="shared" si="0"/>
        <v>OK</v>
      </c>
      <c r="D63" s="10" t="s">
        <v>143</v>
      </c>
      <c r="E63" s="10" t="e">
        <f>VLOOKUP(D63,FXProd!$B$2:$F$310,1,)</f>
        <v>#N/A</v>
      </c>
      <c r="F63" s="10" t="e">
        <f t="shared" si="1"/>
        <v>#N/A</v>
      </c>
      <c r="G63" s="10" t="s">
        <v>8</v>
      </c>
      <c r="H63" s="10" t="e">
        <f>VLOOKUP(D63,FXProd!$B$2:$F$310,2,)</f>
        <v>#N/A</v>
      </c>
      <c r="I63" s="10" t="e">
        <f t="shared" si="2"/>
        <v>#N/A</v>
      </c>
      <c r="J63" s="10" t="s">
        <v>14</v>
      </c>
      <c r="K63" s="10" t="e">
        <f>VLOOKUP(D63,FXProd!$B$2:$F$310,3,)</f>
        <v>#N/A</v>
      </c>
      <c r="L63" s="10" t="e">
        <f t="shared" si="3"/>
        <v>#N/A</v>
      </c>
      <c r="M63" s="10">
        <v>1</v>
      </c>
      <c r="N63" s="10" t="e">
        <f>VLOOKUP(D63,FXProd!$B$2:$F$310,4,)</f>
        <v>#N/A</v>
      </c>
      <c r="O63" s="10" t="e">
        <f t="shared" si="4"/>
        <v>#N/A</v>
      </c>
      <c r="P63" s="10" t="s">
        <v>17</v>
      </c>
      <c r="Q63" s="10" t="e">
        <f>VLOOKUP(D63,FXProd!$B$2:$F$310,5,)</f>
        <v>#N/A</v>
      </c>
      <c r="R63" s="10" t="e">
        <f t="shared" si="5"/>
        <v>#N/A</v>
      </c>
      <c r="S63" s="10" t="e">
        <f t="shared" si="6"/>
        <v>#N/A</v>
      </c>
      <c r="T63" s="10" t="e">
        <f t="shared" si="7"/>
        <v>#N/A</v>
      </c>
      <c r="U63" s="10" t="e">
        <f t="shared" si="8"/>
        <v>#N/A</v>
      </c>
    </row>
    <row r="64" spans="1:21">
      <c r="A64" s="10" t="s">
        <v>141</v>
      </c>
      <c r="B64" s="10" t="str">
        <f>IF(ISERROR(MATCH(A64, FXProd!$A$2:$A$297,0)),"",A64)</f>
        <v>srf_main.CollPrincipalPartyDetails</v>
      </c>
      <c r="C64" s="10" t="str">
        <f t="shared" si="0"/>
        <v>OK</v>
      </c>
      <c r="D64" s="10" t="s">
        <v>144</v>
      </c>
      <c r="E64" s="10" t="str">
        <f>VLOOKUP(D64,FXProd!$B$2:$F$310,1,)</f>
        <v>idx1_CollPrincipalPartyDetails</v>
      </c>
      <c r="F64" s="10" t="str">
        <f t="shared" si="1"/>
        <v>OK</v>
      </c>
      <c r="G64" s="10" t="s">
        <v>13</v>
      </c>
      <c r="H64" s="10" t="str">
        <f>VLOOKUP(D64,FXProd!$B$2:$F$310,2,)</f>
        <v>nonunique</v>
      </c>
      <c r="I64" s="10" t="str">
        <f t="shared" si="2"/>
        <v>OK</v>
      </c>
      <c r="J64" s="10" t="s">
        <v>14</v>
      </c>
      <c r="K64" s="10" t="str">
        <f>VLOOKUP(D64,FXProd!$B$2:$F$310,3,)</f>
        <v xml:space="preserve"> nonclustered </v>
      </c>
      <c r="L64" s="10" t="str">
        <f t="shared" si="3"/>
        <v>OK</v>
      </c>
      <c r="M64" s="10">
        <v>2</v>
      </c>
      <c r="N64" s="10">
        <f>VLOOKUP(D64,FXProd!$B$2:$F$310,4,)</f>
        <v>2</v>
      </c>
      <c r="O64" s="10" t="str">
        <f t="shared" si="4"/>
        <v>OK</v>
      </c>
      <c r="P64" s="10" t="s">
        <v>106</v>
      </c>
      <c r="Q64" s="10" t="str">
        <f>VLOOKUP(D64,FXProd!$B$2:$F$310,5,)</f>
        <v>FeedUnitId asc,SDSId asc INCLUDE (ArrangementId)</v>
      </c>
      <c r="R64" s="10" t="str">
        <f t="shared" si="5"/>
        <v>OK</v>
      </c>
      <c r="S64" s="10" t="str">
        <f t="shared" si="6"/>
        <v>TRUE</v>
      </c>
      <c r="T64" s="10" t="str">
        <f t="shared" si="7"/>
        <v>TRUE</v>
      </c>
      <c r="U64" s="10" t="str">
        <f t="shared" si="8"/>
        <v>Yes</v>
      </c>
    </row>
    <row r="65" spans="1:21">
      <c r="A65" s="10" t="s">
        <v>145</v>
      </c>
      <c r="B65" s="10" t="str">
        <f>IF(ISERROR(MATCH(A65, FXProd!$A$2:$A$297,0)),"",A65)</f>
        <v>srf_main.CollSecurePartyMetaData</v>
      </c>
      <c r="C65" s="10" t="str">
        <f t="shared" si="0"/>
        <v>OK</v>
      </c>
      <c r="D65" s="10" t="s">
        <v>146</v>
      </c>
      <c r="E65" s="10" t="e">
        <f>VLOOKUP(D65,FXProd!$B$2:$F$310,1,)</f>
        <v>#N/A</v>
      </c>
      <c r="F65" s="10" t="e">
        <f t="shared" si="1"/>
        <v>#N/A</v>
      </c>
      <c r="G65" s="10" t="s">
        <v>8</v>
      </c>
      <c r="H65" s="10" t="e">
        <f>VLOOKUP(D65,FXProd!$B$2:$F$310,2,)</f>
        <v>#N/A</v>
      </c>
      <c r="I65" s="10" t="e">
        <f t="shared" si="2"/>
        <v>#N/A</v>
      </c>
      <c r="J65" s="10" t="s">
        <v>14</v>
      </c>
      <c r="K65" s="10" t="e">
        <f>VLOOKUP(D65,FXProd!$B$2:$F$310,3,)</f>
        <v>#N/A</v>
      </c>
      <c r="L65" s="10" t="e">
        <f t="shared" si="3"/>
        <v>#N/A</v>
      </c>
      <c r="M65" s="10">
        <v>1</v>
      </c>
      <c r="N65" s="10" t="e">
        <f>VLOOKUP(D65,FXProd!$B$2:$F$310,4,)</f>
        <v>#N/A</v>
      </c>
      <c r="O65" s="10" t="e">
        <f t="shared" si="4"/>
        <v>#N/A</v>
      </c>
      <c r="P65" s="10" t="s">
        <v>17</v>
      </c>
      <c r="Q65" s="10" t="e">
        <f>VLOOKUP(D65,FXProd!$B$2:$F$310,5,)</f>
        <v>#N/A</v>
      </c>
      <c r="R65" s="10" t="e">
        <f t="shared" si="5"/>
        <v>#N/A</v>
      </c>
      <c r="S65" s="10" t="e">
        <f t="shared" si="6"/>
        <v>#N/A</v>
      </c>
      <c r="T65" s="10" t="e">
        <f t="shared" si="7"/>
        <v>#N/A</v>
      </c>
      <c r="U65" s="10" t="e">
        <f t="shared" si="8"/>
        <v>#N/A</v>
      </c>
    </row>
    <row r="66" spans="1:21">
      <c r="A66" s="10" t="s">
        <v>145</v>
      </c>
      <c r="B66" s="10" t="str">
        <f>IF(ISERROR(MATCH(A66, FXProd!$A$2:$A$297,0)),"",A66)</f>
        <v>srf_main.CollSecurePartyMetaData</v>
      </c>
      <c r="C66" s="10" t="str">
        <f t="shared" si="0"/>
        <v>OK</v>
      </c>
      <c r="D66" s="10" t="s">
        <v>147</v>
      </c>
      <c r="E66" s="10" t="str">
        <f>VLOOKUP(D66,FXProd!$B$2:$F$310,1,)</f>
        <v>IDX_MetaData_SecuredPartyFlag</v>
      </c>
      <c r="F66" s="10" t="str">
        <f t="shared" si="1"/>
        <v>OK</v>
      </c>
      <c r="G66" s="10" t="s">
        <v>13</v>
      </c>
      <c r="H66" s="10" t="str">
        <f>VLOOKUP(D66,FXProd!$B$2:$F$310,2,)</f>
        <v>nonunique</v>
      </c>
      <c r="I66" s="10" t="str">
        <f t="shared" si="2"/>
        <v>OK</v>
      </c>
      <c r="J66" s="10" t="s">
        <v>14</v>
      </c>
      <c r="K66" s="10" t="str">
        <f>VLOOKUP(D66,FXProd!$B$2:$F$310,3,)</f>
        <v xml:space="preserve"> nonclustered </v>
      </c>
      <c r="L66" s="10" t="str">
        <f t="shared" si="3"/>
        <v>OK</v>
      </c>
      <c r="M66" s="10">
        <v>1</v>
      </c>
      <c r="N66" s="10">
        <f>VLOOKUP(D66,FXProd!$B$2:$F$310,4,)</f>
        <v>1</v>
      </c>
      <c r="O66" s="10" t="str">
        <f t="shared" si="4"/>
        <v>OK</v>
      </c>
      <c r="P66" s="10" t="s">
        <v>124</v>
      </c>
      <c r="Q66" s="10" t="str">
        <f>VLOOKUP(D66,FXProd!$B$2:$F$310,5,)</f>
        <v>SecuredPartyFlag asc</v>
      </c>
      <c r="R66" s="10" t="str">
        <f t="shared" si="5"/>
        <v>OK</v>
      </c>
      <c r="S66" s="10" t="str">
        <f t="shared" si="6"/>
        <v>TRUE</v>
      </c>
      <c r="T66" s="10" t="str">
        <f t="shared" si="7"/>
        <v>TRUE</v>
      </c>
      <c r="U66" s="10" t="str">
        <f t="shared" si="8"/>
        <v>Yes</v>
      </c>
    </row>
    <row r="67" spans="1:21">
      <c r="A67" s="10" t="s">
        <v>145</v>
      </c>
      <c r="B67" s="10" t="str">
        <f>IF(ISERROR(MATCH(A67, FXProd!$A$2:$A$297,0)),"",A67)</f>
        <v>srf_main.CollSecurePartyMetaData</v>
      </c>
      <c r="C67" s="10" t="str">
        <f t="shared" ref="C67:C130" si="9">IF(A67=B67,"OK","NOTOK")</f>
        <v>OK</v>
      </c>
      <c r="D67" s="10" t="s">
        <v>148</v>
      </c>
      <c r="E67" s="10" t="str">
        <f>VLOOKUP(D67,FXProd!$B$2:$F$310,1,)</f>
        <v>IDX_MetaData_Priority</v>
      </c>
      <c r="F67" s="10" t="str">
        <f t="shared" ref="F67:F130" si="10">IF(D67=E67,"OK","NOTOK")</f>
        <v>OK</v>
      </c>
      <c r="G67" s="10" t="s">
        <v>13</v>
      </c>
      <c r="H67" s="10" t="str">
        <f>VLOOKUP(D67,FXProd!$B$2:$F$310,2,)</f>
        <v>nonunique</v>
      </c>
      <c r="I67" s="10" t="str">
        <f t="shared" ref="I67:I130" si="11">IF(G67=H67,"OK","NOTOK")</f>
        <v>OK</v>
      </c>
      <c r="J67" s="10" t="s">
        <v>14</v>
      </c>
      <c r="K67" s="10" t="str">
        <f>VLOOKUP(D67,FXProd!$B$2:$F$310,3,)</f>
        <v xml:space="preserve"> nonclustered </v>
      </c>
      <c r="L67" s="10" t="str">
        <f t="shared" ref="L67:L130" si="12">IF(J67=K67,"OK","NOTOK")</f>
        <v>OK</v>
      </c>
      <c r="M67" s="10">
        <v>1</v>
      </c>
      <c r="N67" s="10">
        <f>VLOOKUP(D67,FXProd!$B$2:$F$310,4,)</f>
        <v>1</v>
      </c>
      <c r="O67" s="10" t="str">
        <f t="shared" ref="O67:O130" si="13">IF(M67=N67,"OK","NOTOK")</f>
        <v>OK</v>
      </c>
      <c r="P67" s="10" t="s">
        <v>149</v>
      </c>
      <c r="Q67" s="10" t="str">
        <f>VLOOKUP(D67,FXProd!$B$2:$F$310,5,)</f>
        <v>Priority asc</v>
      </c>
      <c r="R67" s="10" t="str">
        <f t="shared" ref="R67:R130" si="14">IF(P67=Q67,"OK","NOTOK")</f>
        <v>OK</v>
      </c>
      <c r="S67" s="10" t="str">
        <f t="shared" ref="S67:S130" si="15">IF(AND(C67="OK", F67="OK",I67="OK"),"TRUE", "FALSE" )</f>
        <v>TRUE</v>
      </c>
      <c r="T67" s="10" t="str">
        <f t="shared" ref="T67:T130" si="16">IF(AND(L67="OK", O67="OK",R67="OK"),"TRUE", "FALSE" )</f>
        <v>TRUE</v>
      </c>
      <c r="U67" s="10" t="str">
        <f t="shared" ref="U67:U130" si="17">IF(OR(S67="False", T67="False"),"No", "Yes")</f>
        <v>Yes</v>
      </c>
    </row>
    <row r="68" spans="1:21">
      <c r="A68" s="10" t="s">
        <v>150</v>
      </c>
      <c r="B68" s="10" t="str">
        <f>IF(ISERROR(MATCH(A68, FXProd!$A$2:$A$297,0)),"",A68)</f>
        <v>srf_main.Configuration</v>
      </c>
      <c r="C68" s="10" t="str">
        <f t="shared" si="9"/>
        <v>OK</v>
      </c>
      <c r="D68" s="10" t="s">
        <v>151</v>
      </c>
      <c r="E68" s="10" t="str">
        <f>VLOOKUP(D68,FXProd!$B$2:$F$310,1,)</f>
        <v>PK_Configuration</v>
      </c>
      <c r="F68" s="10" t="str">
        <f t="shared" si="10"/>
        <v>OK</v>
      </c>
      <c r="G68" s="10" t="s">
        <v>8</v>
      </c>
      <c r="H68" s="10" t="str">
        <f>VLOOKUP(D68,FXProd!$B$2:$F$310,2,)</f>
        <v>unique</v>
      </c>
      <c r="I68" s="10" t="str">
        <f t="shared" si="11"/>
        <v>OK</v>
      </c>
      <c r="J68" s="10" t="s">
        <v>9</v>
      </c>
      <c r="K68" s="10" t="str">
        <f>VLOOKUP(D68,FXProd!$B$2:$F$310,3,)</f>
        <v xml:space="preserve"> clustered </v>
      </c>
      <c r="L68" s="10" t="str">
        <f t="shared" si="12"/>
        <v>OK</v>
      </c>
      <c r="M68" s="10">
        <v>2</v>
      </c>
      <c r="N68" s="10">
        <f>VLOOKUP(D68,FXProd!$B$2:$F$310,4,)</f>
        <v>2</v>
      </c>
      <c r="O68" s="10" t="str">
        <f t="shared" si="13"/>
        <v>OK</v>
      </c>
      <c r="P68" s="10" t="s">
        <v>152</v>
      </c>
      <c r="Q68" s="10" t="str">
        <f>VLOOKUP(D68,FXProd!$B$2:$F$310,5,)</f>
        <v>Configname asc,Value asc</v>
      </c>
      <c r="R68" s="10" t="str">
        <f t="shared" si="14"/>
        <v>OK</v>
      </c>
      <c r="S68" s="10" t="str">
        <f t="shared" si="15"/>
        <v>TRUE</v>
      </c>
      <c r="T68" s="10" t="str">
        <f t="shared" si="16"/>
        <v>TRUE</v>
      </c>
      <c r="U68" s="10" t="str">
        <f t="shared" si="17"/>
        <v>Yes</v>
      </c>
    </row>
    <row r="69" spans="1:21">
      <c r="A69" s="10" t="s">
        <v>153</v>
      </c>
      <c r="B69" s="10" t="str">
        <f>IF(ISERROR(MATCH(A69, FXProd!$A$2:$A$297,0)),"",A69)</f>
        <v>srf_main.ControlCheckMaskedSDSId</v>
      </c>
      <c r="C69" s="10" t="str">
        <f t="shared" si="9"/>
        <v>OK</v>
      </c>
      <c r="D69" s="10" t="s">
        <v>154</v>
      </c>
      <c r="E69" s="10" t="str">
        <f>VLOOKUP(D69,FXProd!$B$2:$F$310,1,)</f>
        <v>idx1_ControlCheckMaskedSDSId</v>
      </c>
      <c r="F69" s="10" t="str">
        <f t="shared" si="10"/>
        <v>OK</v>
      </c>
      <c r="G69" s="10" t="s">
        <v>13</v>
      </c>
      <c r="H69" s="10" t="str">
        <f>VLOOKUP(D69,FXProd!$B$2:$F$310,2,)</f>
        <v>nonunique</v>
      </c>
      <c r="I69" s="10" t="str">
        <f t="shared" si="11"/>
        <v>OK</v>
      </c>
      <c r="J69" s="10" t="s">
        <v>14</v>
      </c>
      <c r="K69" s="10" t="str">
        <f>VLOOKUP(D69,FXProd!$B$2:$F$310,3,)</f>
        <v xml:space="preserve"> nonclustered </v>
      </c>
      <c r="L69" s="10" t="str">
        <f t="shared" si="12"/>
        <v>OK</v>
      </c>
      <c r="M69" s="10">
        <v>1</v>
      </c>
      <c r="N69" s="10">
        <f>VLOOKUP(D69,FXProd!$B$2:$F$310,4,)</f>
        <v>1</v>
      </c>
      <c r="O69" s="10" t="str">
        <f t="shared" si="13"/>
        <v>OK</v>
      </c>
      <c r="P69" s="10" t="s">
        <v>155</v>
      </c>
      <c r="Q69" s="10" t="str">
        <f>VLOOKUP(D69,FXProd!$B$2:$F$310,5,)</f>
        <v>SDSId asc</v>
      </c>
      <c r="R69" s="10" t="str">
        <f t="shared" si="14"/>
        <v>OK</v>
      </c>
      <c r="S69" s="10" t="str">
        <f t="shared" si="15"/>
        <v>TRUE</v>
      </c>
      <c r="T69" s="10" t="str">
        <f t="shared" si="16"/>
        <v>TRUE</v>
      </c>
      <c r="U69" s="10" t="str">
        <f t="shared" si="17"/>
        <v>Yes</v>
      </c>
    </row>
    <row r="70" spans="1:21">
      <c r="A70" s="10" t="s">
        <v>156</v>
      </c>
      <c r="B70" s="10" t="str">
        <f>IF(ISERROR(MATCH(A70, FXProd!$A$2:$A$297,0)),"",A70)</f>
        <v>srf_main.CounterParty</v>
      </c>
      <c r="C70" s="10" t="str">
        <f t="shared" si="9"/>
        <v>OK</v>
      </c>
      <c r="D70" s="10" t="s">
        <v>157</v>
      </c>
      <c r="E70" s="10" t="e">
        <f>VLOOKUP(D70,FXProd!$B$2:$F$310,1,)</f>
        <v>#N/A</v>
      </c>
      <c r="F70" s="10" t="e">
        <f t="shared" si="10"/>
        <v>#N/A</v>
      </c>
      <c r="G70" s="10" t="s">
        <v>13</v>
      </c>
      <c r="H70" s="10" t="e">
        <f>VLOOKUP(D70,FXProd!$B$2:$F$310,2,)</f>
        <v>#N/A</v>
      </c>
      <c r="I70" s="10" t="e">
        <f t="shared" si="11"/>
        <v>#N/A</v>
      </c>
      <c r="J70" s="10" t="s">
        <v>14</v>
      </c>
      <c r="K70" s="10" t="e">
        <f>VLOOKUP(D70,FXProd!$B$2:$F$310,3,)</f>
        <v>#N/A</v>
      </c>
      <c r="L70" s="10" t="e">
        <f t="shared" si="12"/>
        <v>#N/A</v>
      </c>
      <c r="M70" s="10">
        <v>1</v>
      </c>
      <c r="N70" s="10" t="e">
        <f>VLOOKUP(D70,FXProd!$B$2:$F$310,4,)</f>
        <v>#N/A</v>
      </c>
      <c r="O70" s="10" t="e">
        <f t="shared" si="13"/>
        <v>#N/A</v>
      </c>
      <c r="P70" s="10" t="s">
        <v>158</v>
      </c>
      <c r="Q70" s="10" t="e">
        <f>VLOOKUP(D70,FXProd!$B$2:$F$310,5,)</f>
        <v>#N/A</v>
      </c>
      <c r="R70" s="10" t="e">
        <f t="shared" si="14"/>
        <v>#N/A</v>
      </c>
      <c r="S70" s="10" t="e">
        <f t="shared" si="15"/>
        <v>#N/A</v>
      </c>
      <c r="T70" s="10" t="e">
        <f t="shared" si="16"/>
        <v>#N/A</v>
      </c>
      <c r="U70" s="10" t="e">
        <f t="shared" si="17"/>
        <v>#N/A</v>
      </c>
    </row>
    <row r="71" spans="1:21">
      <c r="A71" s="10" t="s">
        <v>156</v>
      </c>
      <c r="B71" s="10" t="str">
        <f>IF(ISERROR(MATCH(A71, FXProd!$A$2:$A$297,0)),"",A71)</f>
        <v>srf_main.CounterParty</v>
      </c>
      <c r="C71" s="10" t="str">
        <f t="shared" si="9"/>
        <v>OK</v>
      </c>
      <c r="D71" s="10" t="s">
        <v>159</v>
      </c>
      <c r="E71" s="10" t="str">
        <f>VLOOKUP(D71,FXProd!$B$2:$F$310,1,)</f>
        <v>idx2_CounterParty</v>
      </c>
      <c r="F71" s="10" t="str">
        <f t="shared" si="10"/>
        <v>OK</v>
      </c>
      <c r="G71" s="10" t="s">
        <v>13</v>
      </c>
      <c r="H71" s="10" t="str">
        <f>VLOOKUP(D71,FXProd!$B$2:$F$310,2,)</f>
        <v>nonunique</v>
      </c>
      <c r="I71" s="10" t="str">
        <f t="shared" si="11"/>
        <v>OK</v>
      </c>
      <c r="J71" s="10" t="s">
        <v>14</v>
      </c>
      <c r="K71" s="10" t="str">
        <f>VLOOKUP(D71,FXProd!$B$2:$F$310,3,)</f>
        <v xml:space="preserve"> nonclustered </v>
      </c>
      <c r="L71" s="10" t="str">
        <f t="shared" si="12"/>
        <v>OK</v>
      </c>
      <c r="M71" s="10">
        <v>1</v>
      </c>
      <c r="N71" s="10">
        <f>VLOOKUP(D71,FXProd!$B$2:$F$310,4,)</f>
        <v>1</v>
      </c>
      <c r="O71" s="10" t="str">
        <f t="shared" si="13"/>
        <v>OK</v>
      </c>
      <c r="P71" s="10" t="s">
        <v>160</v>
      </c>
      <c r="Q71" s="10" t="str">
        <f>VLOOKUP(D71,FXProd!$B$2:$F$310,5,)</f>
        <v>parentcpartyid asc</v>
      </c>
      <c r="R71" s="10" t="str">
        <f t="shared" si="14"/>
        <v>OK</v>
      </c>
      <c r="S71" s="10" t="str">
        <f t="shared" si="15"/>
        <v>TRUE</v>
      </c>
      <c r="T71" s="10" t="str">
        <f t="shared" si="16"/>
        <v>TRUE</v>
      </c>
      <c r="U71" s="10" t="str">
        <f t="shared" si="17"/>
        <v>Yes</v>
      </c>
    </row>
    <row r="72" spans="1:21">
      <c r="A72" s="10" t="s">
        <v>156</v>
      </c>
      <c r="B72" s="10" t="str">
        <f>IF(ISERROR(MATCH(A72, FXProd!$A$2:$A$297,0)),"",A72)</f>
        <v>srf_main.CounterParty</v>
      </c>
      <c r="C72" s="10" t="str">
        <f t="shared" si="9"/>
        <v>OK</v>
      </c>
      <c r="D72" s="10" t="s">
        <v>161</v>
      </c>
      <c r="E72" s="10" t="str">
        <f>VLOOKUP(D72,FXProd!$B$2:$F$310,1,)</f>
        <v>IDX_ID</v>
      </c>
      <c r="F72" s="10" t="str">
        <f t="shared" si="10"/>
        <v>OK</v>
      </c>
      <c r="G72" s="10" t="s">
        <v>8</v>
      </c>
      <c r="H72" s="10" t="str">
        <f>VLOOKUP(D72,FXProd!$B$2:$F$310,2,)</f>
        <v>unique</v>
      </c>
      <c r="I72" s="10" t="str">
        <f t="shared" si="11"/>
        <v>OK</v>
      </c>
      <c r="J72" s="10" t="s">
        <v>14</v>
      </c>
      <c r="K72" s="10" t="str">
        <f>VLOOKUP(D72,FXProd!$B$2:$F$310,3,)</f>
        <v xml:space="preserve"> nonclustered </v>
      </c>
      <c r="L72" s="10" t="str">
        <f t="shared" si="12"/>
        <v>OK</v>
      </c>
      <c r="M72" s="10">
        <v>1</v>
      </c>
      <c r="N72" s="10">
        <f>VLOOKUP(D72,FXProd!$B$2:$F$310,4,)</f>
        <v>1</v>
      </c>
      <c r="O72" s="10" t="str">
        <f t="shared" si="13"/>
        <v>OK</v>
      </c>
      <c r="P72" s="10" t="s">
        <v>162</v>
      </c>
      <c r="Q72" s="10" t="str">
        <f>VLOOKUP(D72,FXProd!$B$2:$F$310,5,)</f>
        <v>id asc INCLUDE (uspersonflag,ReportingDelegation,emirClassification)</v>
      </c>
      <c r="R72" s="10" t="str">
        <f t="shared" si="14"/>
        <v>OK</v>
      </c>
      <c r="S72" s="10" t="str">
        <f t="shared" si="15"/>
        <v>TRUE</v>
      </c>
      <c r="T72" s="10" t="str">
        <f t="shared" si="16"/>
        <v>TRUE</v>
      </c>
      <c r="U72" s="10" t="str">
        <f t="shared" si="17"/>
        <v>Yes</v>
      </c>
    </row>
    <row r="73" spans="1:21">
      <c r="A73" s="10" t="s">
        <v>156</v>
      </c>
      <c r="B73" s="10" t="str">
        <f>IF(ISERROR(MATCH(A73, FXProd!$A$2:$A$297,0)),"",A73)</f>
        <v>srf_main.CounterParty</v>
      </c>
      <c r="C73" s="10" t="str">
        <f t="shared" si="9"/>
        <v>OK</v>
      </c>
      <c r="D73" s="10" t="s">
        <v>163</v>
      </c>
      <c r="E73" s="10" t="str">
        <f>VLOOKUP(D73,FXProd!$B$2:$F$310,1,)</f>
        <v>idx1_CounterParty</v>
      </c>
      <c r="F73" s="10" t="str">
        <f t="shared" si="10"/>
        <v>OK</v>
      </c>
      <c r="G73" s="10" t="s">
        <v>8</v>
      </c>
      <c r="H73" s="10" t="str">
        <f>VLOOKUP(D73,FXProd!$B$2:$F$310,2,)</f>
        <v>unique</v>
      </c>
      <c r="I73" s="10" t="str">
        <f t="shared" si="11"/>
        <v>OK</v>
      </c>
      <c r="J73" s="10" t="s">
        <v>9</v>
      </c>
      <c r="K73" s="10" t="str">
        <f>VLOOKUP(D73,FXProd!$B$2:$F$310,3,)</f>
        <v xml:space="preserve"> clustered </v>
      </c>
      <c r="L73" s="10" t="str">
        <f t="shared" si="12"/>
        <v>OK</v>
      </c>
      <c r="M73" s="10">
        <v>1</v>
      </c>
      <c r="N73" s="10">
        <f>VLOOKUP(D73,FXProd!$B$2:$F$310,4,)</f>
        <v>1</v>
      </c>
      <c r="O73" s="10" t="str">
        <f t="shared" si="13"/>
        <v>OK</v>
      </c>
      <c r="P73" s="10" t="s">
        <v>164</v>
      </c>
      <c r="Q73" s="10" t="str">
        <f>VLOOKUP(D73,FXProd!$B$2:$F$310,5,)</f>
        <v>id asc</v>
      </c>
      <c r="R73" s="10" t="str">
        <f t="shared" si="14"/>
        <v>OK</v>
      </c>
      <c r="S73" s="10" t="str">
        <f t="shared" si="15"/>
        <v>TRUE</v>
      </c>
      <c r="T73" s="10" t="str">
        <f t="shared" si="16"/>
        <v>TRUE</v>
      </c>
      <c r="U73" s="10" t="str">
        <f t="shared" si="17"/>
        <v>Yes</v>
      </c>
    </row>
    <row r="74" spans="1:21">
      <c r="A74" s="10" t="s">
        <v>165</v>
      </c>
      <c r="B74" s="10" t="str">
        <f>IF(ISERROR(MATCH(A74, FXProd!$A$2:$A$297,0)),"",A74)</f>
        <v>srf_main.CounterPartyHierarchy</v>
      </c>
      <c r="C74" s="10" t="str">
        <f t="shared" si="9"/>
        <v>OK</v>
      </c>
      <c r="D74" s="10" t="s">
        <v>166</v>
      </c>
      <c r="E74" s="10" t="str">
        <f>VLOOKUP(D74,FXProd!$B$2:$F$310,1,)</f>
        <v>idx1_CounterPartyHierarchy</v>
      </c>
      <c r="F74" s="10" t="str">
        <f t="shared" si="10"/>
        <v>OK</v>
      </c>
      <c r="G74" s="10" t="s">
        <v>8</v>
      </c>
      <c r="H74" s="10" t="str">
        <f>VLOOKUP(D74,FXProd!$B$2:$F$310,2,)</f>
        <v>unique</v>
      </c>
      <c r="I74" s="10" t="str">
        <f t="shared" si="11"/>
        <v>OK</v>
      </c>
      <c r="J74" s="10" t="s">
        <v>14</v>
      </c>
      <c r="K74" s="10" t="str">
        <f>VLOOKUP(D74,FXProd!$B$2:$F$310,3,)</f>
        <v xml:space="preserve"> nonclustered </v>
      </c>
      <c r="L74" s="10" t="str">
        <f t="shared" si="12"/>
        <v>OK</v>
      </c>
      <c r="M74" s="10">
        <v>2</v>
      </c>
      <c r="N74" s="10">
        <f>VLOOKUP(D74,FXProd!$B$2:$F$310,4,)</f>
        <v>2</v>
      </c>
      <c r="O74" s="10" t="str">
        <f t="shared" si="13"/>
        <v>OK</v>
      </c>
      <c r="P74" s="10" t="s">
        <v>167</v>
      </c>
      <c r="Q74" s="10" t="str">
        <f>VLOOKUP(D74,FXProd!$B$2:$F$310,5,)</f>
        <v>id asc,level asc</v>
      </c>
      <c r="R74" s="10" t="str">
        <f t="shared" si="14"/>
        <v>OK</v>
      </c>
      <c r="S74" s="10" t="str">
        <f t="shared" si="15"/>
        <v>TRUE</v>
      </c>
      <c r="T74" s="10" t="str">
        <f t="shared" si="16"/>
        <v>TRUE</v>
      </c>
      <c r="U74" s="10" t="str">
        <f t="shared" si="17"/>
        <v>Yes</v>
      </c>
    </row>
    <row r="75" spans="1:21">
      <c r="A75" s="10" t="s">
        <v>165</v>
      </c>
      <c r="B75" s="10" t="str">
        <f>IF(ISERROR(MATCH(A75, FXProd!$A$2:$A$297,0)),"",A75)</f>
        <v>srf_main.CounterPartyHierarchy</v>
      </c>
      <c r="C75" s="10" t="str">
        <f t="shared" si="9"/>
        <v>OK</v>
      </c>
      <c r="D75" s="10" t="s">
        <v>168</v>
      </c>
      <c r="E75" s="10" t="str">
        <f>VLOOKUP(D75,FXProd!$B$2:$F$310,1,)</f>
        <v>idx2_CounterPartyHierarchy</v>
      </c>
      <c r="F75" s="10" t="str">
        <f t="shared" si="10"/>
        <v>OK</v>
      </c>
      <c r="G75" s="10" t="s">
        <v>13</v>
      </c>
      <c r="H75" s="10" t="str">
        <f>VLOOKUP(D75,FXProd!$B$2:$F$310,2,)</f>
        <v>nonunique</v>
      </c>
      <c r="I75" s="10" t="str">
        <f t="shared" si="11"/>
        <v>OK</v>
      </c>
      <c r="J75" s="10" t="s">
        <v>14</v>
      </c>
      <c r="K75" s="10" t="str">
        <f>VLOOKUP(D75,FXProd!$B$2:$F$310,3,)</f>
        <v xml:space="preserve"> nonclustered </v>
      </c>
      <c r="L75" s="10" t="str">
        <f t="shared" si="12"/>
        <v>OK</v>
      </c>
      <c r="M75" s="10">
        <v>1</v>
      </c>
      <c r="N75" s="10">
        <f>VLOOKUP(D75,FXProd!$B$2:$F$310,4,)</f>
        <v>1</v>
      </c>
      <c r="O75" s="10" t="str">
        <f t="shared" si="13"/>
        <v>OK</v>
      </c>
      <c r="P75" s="10" t="s">
        <v>169</v>
      </c>
      <c r="Q75" s="10" t="str">
        <f>VLOOKUP(D75,FXProd!$B$2:$F$310,5,)</f>
        <v>parentid asc INCLUDE (id)</v>
      </c>
      <c r="R75" s="10" t="str">
        <f t="shared" si="14"/>
        <v>OK</v>
      </c>
      <c r="S75" s="10" t="str">
        <f t="shared" si="15"/>
        <v>TRUE</v>
      </c>
      <c r="T75" s="10" t="str">
        <f t="shared" si="16"/>
        <v>TRUE</v>
      </c>
      <c r="U75" s="10" t="str">
        <f t="shared" si="17"/>
        <v>Yes</v>
      </c>
    </row>
    <row r="76" spans="1:21">
      <c r="A76" s="10" t="s">
        <v>170</v>
      </c>
      <c r="B76" s="10" t="str">
        <f>IF(ISERROR(MATCH(A76, FXProd!$A$2:$A$297,0)),"",A76)</f>
        <v>srf_main.CounterPartyTmp</v>
      </c>
      <c r="C76" s="10" t="str">
        <f t="shared" si="9"/>
        <v>OK</v>
      </c>
      <c r="D76" s="10" t="s">
        <v>161</v>
      </c>
      <c r="E76" s="10" t="str">
        <f>VLOOKUP(D76,FXProd!$B$2:$F$310,1,)</f>
        <v>IDX_ID</v>
      </c>
      <c r="F76" s="10" t="str">
        <f t="shared" si="10"/>
        <v>OK</v>
      </c>
      <c r="G76" s="10" t="s">
        <v>13</v>
      </c>
      <c r="H76" s="10" t="str">
        <f>VLOOKUP(D76,FXProd!$B$2:$F$310,2,)</f>
        <v>unique</v>
      </c>
      <c r="I76" s="10" t="str">
        <f t="shared" si="11"/>
        <v>NOTOK</v>
      </c>
      <c r="J76" s="10" t="s">
        <v>14</v>
      </c>
      <c r="K76" s="10" t="str">
        <f>VLOOKUP(D76,FXProd!$B$2:$F$310,3,)</f>
        <v xml:space="preserve"> nonclustered </v>
      </c>
      <c r="L76" s="10" t="str">
        <f t="shared" si="12"/>
        <v>OK</v>
      </c>
      <c r="M76" s="10">
        <v>1</v>
      </c>
      <c r="N76" s="10">
        <f>VLOOKUP(D76,FXProd!$B$2:$F$310,4,)</f>
        <v>1</v>
      </c>
      <c r="O76" s="10" t="str">
        <f t="shared" si="13"/>
        <v>OK</v>
      </c>
      <c r="P76" s="10" t="s">
        <v>164</v>
      </c>
      <c r="Q76" s="10" t="str">
        <f>VLOOKUP(D76,FXProd!$B$2:$F$310,5,)</f>
        <v>id asc INCLUDE (uspersonflag,ReportingDelegation,emirClassification)</v>
      </c>
      <c r="R76" s="10" t="str">
        <f t="shared" si="14"/>
        <v>NOTOK</v>
      </c>
      <c r="S76" s="10" t="str">
        <f t="shared" si="15"/>
        <v>FALSE</v>
      </c>
      <c r="T76" s="10" t="str">
        <f t="shared" si="16"/>
        <v>FALSE</v>
      </c>
      <c r="U76" s="10" t="str">
        <f t="shared" si="17"/>
        <v>No</v>
      </c>
    </row>
    <row r="77" spans="1:21">
      <c r="A77" s="10" t="s">
        <v>171</v>
      </c>
      <c r="B77" s="10" t="str">
        <f>IF(ISERROR(MATCH(A77, FXProd!$A$2:$A$297,0)),"",A77)</f>
        <v>srf_main.CounterpartyTypeCode</v>
      </c>
      <c r="C77" s="10" t="str">
        <f t="shared" si="9"/>
        <v>OK</v>
      </c>
      <c r="D77" s="10" t="s">
        <v>172</v>
      </c>
      <c r="E77" s="10" t="str">
        <f>VLOOKUP(D77,FXProd!$B$2:$F$310,1,)</f>
        <v>idx1_CounterpartyTypeCode</v>
      </c>
      <c r="F77" s="10" t="str">
        <f t="shared" si="10"/>
        <v>OK</v>
      </c>
      <c r="G77" s="10" t="s">
        <v>13</v>
      </c>
      <c r="H77" s="10" t="str">
        <f>VLOOKUP(D77,FXProd!$B$2:$F$310,2,)</f>
        <v>nonunique</v>
      </c>
      <c r="I77" s="10" t="str">
        <f t="shared" si="11"/>
        <v>OK</v>
      </c>
      <c r="J77" s="10" t="s">
        <v>14</v>
      </c>
      <c r="K77" s="10" t="str">
        <f>VLOOKUP(D77,FXProd!$B$2:$F$310,3,)</f>
        <v xml:space="preserve"> nonclustered </v>
      </c>
      <c r="L77" s="10" t="str">
        <f t="shared" si="12"/>
        <v>OK</v>
      </c>
      <c r="M77" s="10">
        <v>2</v>
      </c>
      <c r="N77" s="10">
        <f>VLOOKUP(D77,FXProd!$B$2:$F$310,4,)</f>
        <v>2</v>
      </c>
      <c r="O77" s="10" t="str">
        <f t="shared" si="13"/>
        <v>OK</v>
      </c>
      <c r="P77" s="10" t="s">
        <v>173</v>
      </c>
      <c r="Q77" s="10" t="str">
        <f>VLOOKUP(D77,FXProd!$B$2:$F$310,5,)</f>
        <v>USPersonFlag asc,CategoryCode asc INCLUDE (TypeCode)</v>
      </c>
      <c r="R77" s="10" t="str">
        <f t="shared" si="14"/>
        <v>OK</v>
      </c>
      <c r="S77" s="10" t="str">
        <f t="shared" si="15"/>
        <v>TRUE</v>
      </c>
      <c r="T77" s="10" t="str">
        <f t="shared" si="16"/>
        <v>TRUE</v>
      </c>
      <c r="U77" s="10" t="str">
        <f t="shared" si="17"/>
        <v>Yes</v>
      </c>
    </row>
    <row r="78" spans="1:21">
      <c r="A78" s="10" t="s">
        <v>174</v>
      </c>
      <c r="B78" s="10" t="str">
        <f>IF(ISERROR(MATCH(A78, FXProd!$A$2:$A$297,0)),"",A78)</f>
        <v>srf_main.CounterPartyWaiver</v>
      </c>
      <c r="C78" s="10" t="str">
        <f t="shared" si="9"/>
        <v>OK</v>
      </c>
      <c r="D78" s="10" t="s">
        <v>175</v>
      </c>
      <c r="E78" s="10" t="str">
        <f>VLOOKUP(D78,FXProd!$B$2:$F$310,1,)</f>
        <v>idx1_CounterPartyWaiver</v>
      </c>
      <c r="F78" s="10" t="str">
        <f t="shared" si="10"/>
        <v>OK</v>
      </c>
      <c r="G78" s="10" t="s">
        <v>13</v>
      </c>
      <c r="H78" s="10" t="str">
        <f>VLOOKUP(D78,FXProd!$B$2:$F$310,2,)</f>
        <v>nonunique</v>
      </c>
      <c r="I78" s="10" t="str">
        <f t="shared" si="11"/>
        <v>OK</v>
      </c>
      <c r="J78" s="10" t="s">
        <v>14</v>
      </c>
      <c r="K78" s="10" t="str">
        <f>VLOOKUP(D78,FXProd!$B$2:$F$310,3,)</f>
        <v xml:space="preserve"> nonclustered </v>
      </c>
      <c r="L78" s="10" t="str">
        <f t="shared" si="12"/>
        <v>OK</v>
      </c>
      <c r="M78" s="10">
        <v>4</v>
      </c>
      <c r="N78" s="10">
        <f>VLOOKUP(D78,FXProd!$B$2:$F$310,4,)</f>
        <v>4</v>
      </c>
      <c r="O78" s="10" t="str">
        <f t="shared" si="13"/>
        <v>OK</v>
      </c>
      <c r="P78" s="10" t="s">
        <v>176</v>
      </c>
      <c r="Q78" s="10" t="str">
        <f>VLOOKUP(D78,FXProd!$B$2:$F$310,5,)</f>
        <v>INCLUSION asc,DTCCAssetClass asc,EffectiveToDate asc,CtySdsId asc</v>
      </c>
      <c r="R78" s="10" t="str">
        <f t="shared" si="14"/>
        <v>OK</v>
      </c>
      <c r="S78" s="10" t="str">
        <f t="shared" si="15"/>
        <v>TRUE</v>
      </c>
      <c r="T78" s="10" t="str">
        <f t="shared" si="16"/>
        <v>TRUE</v>
      </c>
      <c r="U78" s="10" t="str">
        <f t="shared" si="17"/>
        <v>Yes</v>
      </c>
    </row>
    <row r="79" spans="1:21">
      <c r="A79" s="10" t="s">
        <v>177</v>
      </c>
      <c r="B79" s="10" t="str">
        <f>IF(ISERROR(MATCH(A79, FXProd!$A$2:$A$297,0)),"",A79)</f>
        <v>srf_main.CurrencyBasedBlockTradeDetermination</v>
      </c>
      <c r="C79" s="10" t="str">
        <f t="shared" si="9"/>
        <v>OK</v>
      </c>
      <c r="D79" s="10" t="s">
        <v>178</v>
      </c>
      <c r="E79" s="10" t="str">
        <f>VLOOKUP(D79,FXProd!$B$2:$F$310,1,)</f>
        <v>PK_BlockIndicator</v>
      </c>
      <c r="F79" s="10" t="str">
        <f t="shared" si="10"/>
        <v>OK</v>
      </c>
      <c r="G79" s="10" t="s">
        <v>8</v>
      </c>
      <c r="H79" s="10" t="str">
        <f>VLOOKUP(D79,FXProd!$B$2:$F$310,2,)</f>
        <v>unique</v>
      </c>
      <c r="I79" s="10" t="str">
        <f t="shared" si="11"/>
        <v>OK</v>
      </c>
      <c r="J79" s="10" t="s">
        <v>9</v>
      </c>
      <c r="K79" s="10" t="str">
        <f>VLOOKUP(D79,FXProd!$B$2:$F$310,3,)</f>
        <v xml:space="preserve"> clustered </v>
      </c>
      <c r="L79" s="10" t="str">
        <f t="shared" si="12"/>
        <v>OK</v>
      </c>
      <c r="M79" s="10">
        <v>1</v>
      </c>
      <c r="N79" s="10">
        <f>VLOOKUP(D79,FXProd!$B$2:$F$310,4,)</f>
        <v>1</v>
      </c>
      <c r="O79" s="10" t="str">
        <f t="shared" si="13"/>
        <v>OK</v>
      </c>
      <c r="P79" s="10" t="s">
        <v>32</v>
      </c>
      <c r="Q79" s="10" t="str">
        <f>VLOOKUP(D79,FXProd!$B$2:$F$310,5,)</f>
        <v>ID asc</v>
      </c>
      <c r="R79" s="10" t="str">
        <f t="shared" si="14"/>
        <v>OK</v>
      </c>
      <c r="S79" s="10" t="str">
        <f t="shared" si="15"/>
        <v>TRUE</v>
      </c>
      <c r="T79" s="10" t="str">
        <f t="shared" si="16"/>
        <v>TRUE</v>
      </c>
      <c r="U79" s="10" t="str">
        <f t="shared" si="17"/>
        <v>Yes</v>
      </c>
    </row>
    <row r="80" spans="1:21">
      <c r="A80" s="10" t="s">
        <v>179</v>
      </c>
      <c r="B80" s="10" t="str">
        <f>IF(ISERROR(MATCH(A80, FXProd!$A$2:$A$297,0)),"",A80)</f>
        <v>srf_main.CurrencyConfBlockIndicator</v>
      </c>
      <c r="C80" s="10" t="str">
        <f t="shared" si="9"/>
        <v>OK</v>
      </c>
      <c r="D80" s="10" t="s">
        <v>180</v>
      </c>
      <c r="E80" s="10" t="str">
        <f>VLOOKUP(D80,FXProd!$B$2:$F$310,1,)</f>
        <v>PK_CurrencyConfBlockIndicator</v>
      </c>
      <c r="F80" s="10" t="str">
        <f t="shared" si="10"/>
        <v>OK</v>
      </c>
      <c r="G80" s="10" t="s">
        <v>8</v>
      </c>
      <c r="H80" s="10" t="str">
        <f>VLOOKUP(D80,FXProd!$B$2:$F$310,2,)</f>
        <v>unique</v>
      </c>
      <c r="I80" s="10" t="str">
        <f t="shared" si="11"/>
        <v>OK</v>
      </c>
      <c r="J80" s="10" t="s">
        <v>9</v>
      </c>
      <c r="K80" s="10" t="str">
        <f>VLOOKUP(D80,FXProd!$B$2:$F$310,3,)</f>
        <v xml:space="preserve"> clustered </v>
      </c>
      <c r="L80" s="10" t="str">
        <f t="shared" si="12"/>
        <v>OK</v>
      </c>
      <c r="M80" s="10">
        <v>1</v>
      </c>
      <c r="N80" s="10">
        <f>VLOOKUP(D80,FXProd!$B$2:$F$310,4,)</f>
        <v>1</v>
      </c>
      <c r="O80" s="10" t="str">
        <f t="shared" si="13"/>
        <v>OK</v>
      </c>
      <c r="P80" s="10" t="s">
        <v>181</v>
      </c>
      <c r="Q80" s="10" t="str">
        <f>VLOOKUP(D80,FXProd!$B$2:$F$310,5,)</f>
        <v>Currency asc</v>
      </c>
      <c r="R80" s="10" t="str">
        <f t="shared" si="14"/>
        <v>OK</v>
      </c>
      <c r="S80" s="10" t="str">
        <f t="shared" si="15"/>
        <v>TRUE</v>
      </c>
      <c r="T80" s="10" t="str">
        <f t="shared" si="16"/>
        <v>TRUE</v>
      </c>
      <c r="U80" s="10" t="str">
        <f t="shared" si="17"/>
        <v>Yes</v>
      </c>
    </row>
    <row r="81" spans="1:21">
      <c r="A81" s="10" t="s">
        <v>182</v>
      </c>
      <c r="B81" s="10" t="str">
        <f>IF(ISERROR(MATCH(A81, FXProd!$A$2:$A$297,0)),"",A81)</f>
        <v>srf_main.DataArchiveTracking</v>
      </c>
      <c r="C81" s="10" t="str">
        <f t="shared" si="9"/>
        <v>OK</v>
      </c>
      <c r="D81" s="10" t="s">
        <v>183</v>
      </c>
      <c r="E81" s="10" t="str">
        <f>VLOOKUP(D81,FXProd!$B$2:$F$310,1,)</f>
        <v>NCI_DataArchiveTracking</v>
      </c>
      <c r="F81" s="10" t="str">
        <f t="shared" si="10"/>
        <v>OK</v>
      </c>
      <c r="G81" s="10" t="s">
        <v>13</v>
      </c>
      <c r="H81" s="10" t="str">
        <f>VLOOKUP(D81,FXProd!$B$2:$F$310,2,)</f>
        <v>nonunique</v>
      </c>
      <c r="I81" s="10" t="str">
        <f t="shared" si="11"/>
        <v>OK</v>
      </c>
      <c r="J81" s="10" t="s">
        <v>14</v>
      </c>
      <c r="K81" s="10" t="str">
        <f>VLOOKUP(D81,FXProd!$B$2:$F$310,3,)</f>
        <v xml:space="preserve"> nonclustered </v>
      </c>
      <c r="L81" s="10" t="str">
        <f t="shared" si="12"/>
        <v>OK</v>
      </c>
      <c r="M81" s="10">
        <v>3</v>
      </c>
      <c r="N81" s="10">
        <f>VLOOKUP(D81,FXProd!$B$2:$F$310,4,)</f>
        <v>3</v>
      </c>
      <c r="O81" s="10" t="str">
        <f t="shared" si="13"/>
        <v>OK</v>
      </c>
      <c r="P81" s="10" t="s">
        <v>184</v>
      </c>
      <c r="Q81" s="10" t="str">
        <f>VLOOKUP(D81,FXProd!$B$2:$F$310,5,)</f>
        <v>PublisherTradeId asc,PublisherTradeVersion asc,Publisher asc</v>
      </c>
      <c r="R81" s="10" t="str">
        <f t="shared" si="14"/>
        <v>OK</v>
      </c>
      <c r="S81" s="10" t="str">
        <f t="shared" si="15"/>
        <v>TRUE</v>
      </c>
      <c r="T81" s="10" t="str">
        <f t="shared" si="16"/>
        <v>TRUE</v>
      </c>
      <c r="U81" s="10" t="str">
        <f t="shared" si="17"/>
        <v>Yes</v>
      </c>
    </row>
    <row r="82" spans="1:21">
      <c r="A82" s="10" t="s">
        <v>185</v>
      </c>
      <c r="B82" s="10" t="str">
        <f>IF(ISERROR(MATCH(A82, FXProd!$A$2:$A$297,0)),"",A82)</f>
        <v>srf_main.DataArchivingCfg</v>
      </c>
      <c r="C82" s="10" t="str">
        <f t="shared" si="9"/>
        <v>OK</v>
      </c>
      <c r="D82" s="10" t="s">
        <v>186</v>
      </c>
      <c r="E82" s="10" t="str">
        <f>VLOOKUP(D82,FXProd!$B$2:$F$310,1,)</f>
        <v>PK_DataArchivingCfg</v>
      </c>
      <c r="F82" s="10" t="str">
        <f t="shared" si="10"/>
        <v>OK</v>
      </c>
      <c r="G82" s="10" t="s">
        <v>8</v>
      </c>
      <c r="H82" s="10" t="str">
        <f>VLOOKUP(D82,FXProd!$B$2:$F$310,2,)</f>
        <v>unique</v>
      </c>
      <c r="I82" s="10" t="str">
        <f t="shared" si="11"/>
        <v>OK</v>
      </c>
      <c r="J82" s="10" t="s">
        <v>9</v>
      </c>
      <c r="K82" s="10" t="str">
        <f>VLOOKUP(D82,FXProd!$B$2:$F$310,3,)</f>
        <v xml:space="preserve"> clustered </v>
      </c>
      <c r="L82" s="10" t="str">
        <f t="shared" si="12"/>
        <v>OK</v>
      </c>
      <c r="M82" s="10">
        <v>1</v>
      </c>
      <c r="N82" s="10">
        <f>VLOOKUP(D82,FXProd!$B$2:$F$310,4,)</f>
        <v>1</v>
      </c>
      <c r="O82" s="10" t="str">
        <f t="shared" si="13"/>
        <v>OK</v>
      </c>
      <c r="P82" s="10" t="s">
        <v>164</v>
      </c>
      <c r="Q82" s="10" t="str">
        <f>VLOOKUP(D82,FXProd!$B$2:$F$310,5,)</f>
        <v>id asc</v>
      </c>
      <c r="R82" s="10" t="str">
        <f t="shared" si="14"/>
        <v>OK</v>
      </c>
      <c r="S82" s="10" t="str">
        <f t="shared" si="15"/>
        <v>TRUE</v>
      </c>
      <c r="T82" s="10" t="str">
        <f t="shared" si="16"/>
        <v>TRUE</v>
      </c>
      <c r="U82" s="10" t="str">
        <f t="shared" si="17"/>
        <v>Yes</v>
      </c>
    </row>
    <row r="83" spans="1:21">
      <c r="A83" s="10" t="s">
        <v>187</v>
      </c>
      <c r="B83" s="10" t="str">
        <f>IF(ISERROR(MATCH(A83, FXProd!$A$2:$A$297,0)),"",A83)</f>
        <v>srf_main.DataArchivingTblFK</v>
      </c>
      <c r="C83" s="10" t="str">
        <f t="shared" si="9"/>
        <v>OK</v>
      </c>
      <c r="D83" s="10" t="s">
        <v>188</v>
      </c>
      <c r="E83" s="10" t="str">
        <f>VLOOKUP(D83,FXProd!$B$2:$F$310,1,)</f>
        <v>PK_DataArchivingTblFK</v>
      </c>
      <c r="F83" s="10" t="str">
        <f t="shared" si="10"/>
        <v>OK</v>
      </c>
      <c r="G83" s="10" t="s">
        <v>8</v>
      </c>
      <c r="H83" s="10" t="str">
        <f>VLOOKUP(D83,FXProd!$B$2:$F$310,2,)</f>
        <v>unique</v>
      </c>
      <c r="I83" s="10" t="str">
        <f t="shared" si="11"/>
        <v>OK</v>
      </c>
      <c r="J83" s="10" t="s">
        <v>9</v>
      </c>
      <c r="K83" s="10" t="str">
        <f>VLOOKUP(D83,FXProd!$B$2:$F$310,3,)</f>
        <v xml:space="preserve"> clustered </v>
      </c>
      <c r="L83" s="10" t="str">
        <f t="shared" si="12"/>
        <v>OK</v>
      </c>
      <c r="M83" s="10">
        <v>1</v>
      </c>
      <c r="N83" s="10">
        <f>VLOOKUP(D83,FXProd!$B$2:$F$310,4,)</f>
        <v>1</v>
      </c>
      <c r="O83" s="10" t="str">
        <f t="shared" si="13"/>
        <v>OK</v>
      </c>
      <c r="P83" s="10" t="s">
        <v>164</v>
      </c>
      <c r="Q83" s="10" t="str">
        <f>VLOOKUP(D83,FXProd!$B$2:$F$310,5,)</f>
        <v>id asc</v>
      </c>
      <c r="R83" s="10" t="str">
        <f t="shared" si="14"/>
        <v>OK</v>
      </c>
      <c r="S83" s="10" t="str">
        <f t="shared" si="15"/>
        <v>TRUE</v>
      </c>
      <c r="T83" s="10" t="str">
        <f t="shared" si="16"/>
        <v>TRUE</v>
      </c>
      <c r="U83" s="10" t="str">
        <f t="shared" si="17"/>
        <v>Yes</v>
      </c>
    </row>
    <row r="84" spans="1:21">
      <c r="A84" s="10" t="s">
        <v>189</v>
      </c>
      <c r="B84" s="10" t="str">
        <f>IF(ISERROR(MATCH(A84, FXProd!$A$2:$A$297,0)),"",A84)</f>
        <v>srf_main.DataSecrecyMaster</v>
      </c>
      <c r="C84" s="10" t="str">
        <f t="shared" si="9"/>
        <v>OK</v>
      </c>
      <c r="D84" s="10" t="s">
        <v>190</v>
      </c>
      <c r="E84" s="10" t="str">
        <f>VLOOKUP(D84,FXProd!$B$2:$F$310,1,)</f>
        <v>idx1_DataSecrecyMaster</v>
      </c>
      <c r="F84" s="10" t="str">
        <f t="shared" si="10"/>
        <v>OK</v>
      </c>
      <c r="G84" s="10" t="s">
        <v>13</v>
      </c>
      <c r="H84" s="10" t="str">
        <f>VLOOKUP(D84,FXProd!$B$2:$F$310,2,)</f>
        <v>nonunique</v>
      </c>
      <c r="I84" s="10" t="str">
        <f t="shared" si="11"/>
        <v>OK</v>
      </c>
      <c r="J84" s="10" t="s">
        <v>14</v>
      </c>
      <c r="K84" s="10" t="str">
        <f>VLOOKUP(D84,FXProd!$B$2:$F$310,3,)</f>
        <v xml:space="preserve"> nonclustered </v>
      </c>
      <c r="L84" s="10" t="str">
        <f t="shared" si="12"/>
        <v>OK</v>
      </c>
      <c r="M84" s="10">
        <v>2</v>
      </c>
      <c r="N84" s="10">
        <f>VLOOKUP(D84,FXProd!$B$2:$F$310,4,)</f>
        <v>2</v>
      </c>
      <c r="O84" s="10" t="str">
        <f t="shared" si="13"/>
        <v>OK</v>
      </c>
      <c r="P84" s="10" t="s">
        <v>191</v>
      </c>
      <c r="Q84" s="10" t="str">
        <f>VLOOKUP(D84,FXProd!$B$2:$F$310,5,)</f>
        <v>Status asc,SecretCPartyID asc INCLUDE (DisclosedCPartyID)</v>
      </c>
      <c r="R84" s="10" t="str">
        <f t="shared" si="14"/>
        <v>OK</v>
      </c>
      <c r="S84" s="10" t="str">
        <f t="shared" si="15"/>
        <v>TRUE</v>
      </c>
      <c r="T84" s="10" t="str">
        <f t="shared" si="16"/>
        <v>TRUE</v>
      </c>
      <c r="U84" s="10" t="str">
        <f t="shared" si="17"/>
        <v>Yes</v>
      </c>
    </row>
    <row r="85" spans="1:21">
      <c r="A85" s="10" t="s">
        <v>192</v>
      </c>
      <c r="B85" s="10" t="str">
        <f>IF(ISERROR(MATCH(A85, FXProd!$A$2:$A$297,0)),"",A85)</f>
        <v>srf_main.DbArchive_BCPValAgg_FeedFileFragmentId</v>
      </c>
      <c r="C85" s="10" t="str">
        <f t="shared" si="9"/>
        <v>OK</v>
      </c>
      <c r="D85" s="10" t="s">
        <v>193</v>
      </c>
      <c r="E85" s="10" t="str">
        <f>VLOOKUP(D85,FXProd!$B$2:$F$310,1,)</f>
        <v>NCI_DbArchive_BCPValAgg_FeedFileFragmentId</v>
      </c>
      <c r="F85" s="10" t="str">
        <f t="shared" si="10"/>
        <v>OK</v>
      </c>
      <c r="G85" s="10" t="s">
        <v>8</v>
      </c>
      <c r="H85" s="10" t="str">
        <f>VLOOKUP(D85,FXProd!$B$2:$F$310,2,)</f>
        <v>unique</v>
      </c>
      <c r="I85" s="10" t="str">
        <f t="shared" si="11"/>
        <v>OK</v>
      </c>
      <c r="J85" s="10" t="s">
        <v>14</v>
      </c>
      <c r="K85" s="10" t="str">
        <f>VLOOKUP(D85,FXProd!$B$2:$F$310,3,)</f>
        <v xml:space="preserve"> nonclustered </v>
      </c>
      <c r="L85" s="10" t="str">
        <f t="shared" si="12"/>
        <v>OK</v>
      </c>
      <c r="M85" s="10">
        <v>1</v>
      </c>
      <c r="N85" s="10">
        <f>VLOOKUP(D85,FXProd!$B$2:$F$310,4,)</f>
        <v>1</v>
      </c>
      <c r="O85" s="10" t="str">
        <f t="shared" si="13"/>
        <v>OK</v>
      </c>
      <c r="P85" s="10" t="s">
        <v>194</v>
      </c>
      <c r="Q85" s="10" t="str">
        <f>VLOOKUP(D85,FXProd!$B$2:$F$310,5,)</f>
        <v>FeedFileFragmentId asc</v>
      </c>
      <c r="R85" s="10" t="str">
        <f t="shared" si="14"/>
        <v>OK</v>
      </c>
      <c r="S85" s="10" t="str">
        <f t="shared" si="15"/>
        <v>TRUE</v>
      </c>
      <c r="T85" s="10" t="str">
        <f t="shared" si="16"/>
        <v>TRUE</v>
      </c>
      <c r="U85" s="10" t="str">
        <f t="shared" si="17"/>
        <v>Yes</v>
      </c>
    </row>
    <row r="86" spans="1:21">
      <c r="A86" s="10" t="s">
        <v>195</v>
      </c>
      <c r="B86" s="10" t="str">
        <f>IF(ISERROR(MATCH(A86, FXProd!$A$2:$A$297,0)),"",A86)</f>
        <v>srf_main.DbArchive_TradeMessageId</v>
      </c>
      <c r="C86" s="10" t="str">
        <f t="shared" si="9"/>
        <v>OK</v>
      </c>
      <c r="D86" s="10" t="s">
        <v>196</v>
      </c>
      <c r="E86" s="10" t="str">
        <f>VLOOKUP(D86,FXProd!$B$2:$F$310,1,)</f>
        <v>NC2_DbArchive_TradeMessageId</v>
      </c>
      <c r="F86" s="10" t="str">
        <f t="shared" si="10"/>
        <v>OK</v>
      </c>
      <c r="G86" s="10" t="s">
        <v>13</v>
      </c>
      <c r="H86" s="10" t="str">
        <f>VLOOKUP(D86,FXProd!$B$2:$F$310,2,)</f>
        <v>nonunique</v>
      </c>
      <c r="I86" s="10" t="str">
        <f t="shared" si="11"/>
        <v>OK</v>
      </c>
      <c r="J86" s="10" t="s">
        <v>14</v>
      </c>
      <c r="K86" s="10" t="str">
        <f>VLOOKUP(D86,FXProd!$B$2:$F$310,3,)</f>
        <v xml:space="preserve"> nonclustered </v>
      </c>
      <c r="L86" s="10" t="str">
        <f t="shared" si="12"/>
        <v>OK</v>
      </c>
      <c r="M86" s="10">
        <v>1</v>
      </c>
      <c r="N86" s="10">
        <f>VLOOKUP(D86,FXProd!$B$2:$F$310,4,)</f>
        <v>1</v>
      </c>
      <c r="O86" s="10" t="str">
        <f t="shared" si="13"/>
        <v>OK</v>
      </c>
      <c r="P86" s="10" t="s">
        <v>36</v>
      </c>
      <c r="Q86" s="10" t="str">
        <f>VLOOKUP(D86,FXProd!$B$2:$F$310,5,)</f>
        <v>TradeId asc</v>
      </c>
      <c r="R86" s="10" t="str">
        <f t="shared" si="14"/>
        <v>OK</v>
      </c>
      <c r="S86" s="10" t="str">
        <f t="shared" si="15"/>
        <v>TRUE</v>
      </c>
      <c r="T86" s="10" t="str">
        <f t="shared" si="16"/>
        <v>TRUE</v>
      </c>
      <c r="U86" s="10" t="str">
        <f t="shared" si="17"/>
        <v>Yes</v>
      </c>
    </row>
    <row r="87" spans="1:21">
      <c r="A87" s="10" t="s">
        <v>195</v>
      </c>
      <c r="B87" s="10" t="str">
        <f>IF(ISERROR(MATCH(A87, FXProd!$A$2:$A$297,0)),"",A87)</f>
        <v>srf_main.DbArchive_TradeMessageId</v>
      </c>
      <c r="C87" s="10" t="str">
        <f t="shared" si="9"/>
        <v>OK</v>
      </c>
      <c r="D87" s="10" t="s">
        <v>197</v>
      </c>
      <c r="E87" s="10" t="str">
        <f>VLOOKUP(D87,FXProd!$B$2:$F$310,1,)</f>
        <v>NC1_DbArchive_TradeMessageId</v>
      </c>
      <c r="F87" s="10" t="str">
        <f t="shared" si="10"/>
        <v>OK</v>
      </c>
      <c r="G87" s="10" t="s">
        <v>13</v>
      </c>
      <c r="H87" s="10" t="str">
        <f>VLOOKUP(D87,FXProd!$B$2:$F$310,2,)</f>
        <v>nonunique</v>
      </c>
      <c r="I87" s="10" t="str">
        <f t="shared" si="11"/>
        <v>OK</v>
      </c>
      <c r="J87" s="10" t="s">
        <v>14</v>
      </c>
      <c r="K87" s="10" t="str">
        <f>VLOOKUP(D87,FXProd!$B$2:$F$310,3,)</f>
        <v xml:space="preserve"> nonclustered </v>
      </c>
      <c r="L87" s="10" t="str">
        <f t="shared" si="12"/>
        <v>OK</v>
      </c>
      <c r="M87" s="10">
        <v>1</v>
      </c>
      <c r="N87" s="10">
        <f>VLOOKUP(D87,FXProd!$B$2:$F$310,4,)</f>
        <v>1</v>
      </c>
      <c r="O87" s="10" t="str">
        <f t="shared" si="13"/>
        <v>OK</v>
      </c>
      <c r="P87" s="10" t="s">
        <v>198</v>
      </c>
      <c r="Q87" s="10" t="str">
        <f>VLOOKUP(D87,FXProd!$B$2:$F$310,5,)</f>
        <v>TradeMessageId asc</v>
      </c>
      <c r="R87" s="10" t="str">
        <f t="shared" si="14"/>
        <v>OK</v>
      </c>
      <c r="S87" s="10" t="str">
        <f t="shared" si="15"/>
        <v>TRUE</v>
      </c>
      <c r="T87" s="10" t="str">
        <f t="shared" si="16"/>
        <v>TRUE</v>
      </c>
      <c r="U87" s="10" t="str">
        <f t="shared" si="17"/>
        <v>Yes</v>
      </c>
    </row>
    <row r="88" spans="1:21">
      <c r="A88" s="10" t="s">
        <v>199</v>
      </c>
      <c r="B88" s="10" t="str">
        <f>IF(ISERROR(MATCH(A88, FXProd!$A$2:$A$297,0)),"",A88)</f>
        <v>srf_main.DbArchive_TradeMessageTrident_TradeMessageId</v>
      </c>
      <c r="C88" s="10" t="str">
        <f t="shared" si="9"/>
        <v>OK</v>
      </c>
      <c r="D88" s="10" t="s">
        <v>200</v>
      </c>
      <c r="E88" s="10" t="str">
        <f>VLOOKUP(D88,FXProd!$B$2:$F$310,1,)</f>
        <v>NC1_DbArchive_TradeMessageTrident_TradeMessageId</v>
      </c>
      <c r="F88" s="10" t="str">
        <f t="shared" si="10"/>
        <v>OK</v>
      </c>
      <c r="G88" s="10" t="s">
        <v>13</v>
      </c>
      <c r="H88" s="10" t="str">
        <f>VLOOKUP(D88,FXProd!$B$2:$F$310,2,)</f>
        <v>nonunique</v>
      </c>
      <c r="I88" s="10" t="str">
        <f t="shared" si="11"/>
        <v>OK</v>
      </c>
      <c r="J88" s="10" t="s">
        <v>14</v>
      </c>
      <c r="K88" s="10" t="str">
        <f>VLOOKUP(D88,FXProd!$B$2:$F$310,3,)</f>
        <v xml:space="preserve"> nonclustered </v>
      </c>
      <c r="L88" s="10" t="str">
        <f t="shared" si="12"/>
        <v>OK</v>
      </c>
      <c r="M88" s="10">
        <v>1</v>
      </c>
      <c r="N88" s="10">
        <f>VLOOKUP(D88,FXProd!$B$2:$F$310,4,)</f>
        <v>1</v>
      </c>
      <c r="O88" s="10" t="str">
        <f t="shared" si="13"/>
        <v>OK</v>
      </c>
      <c r="P88" s="10" t="s">
        <v>198</v>
      </c>
      <c r="Q88" s="10" t="str">
        <f>VLOOKUP(D88,FXProd!$B$2:$F$310,5,)</f>
        <v>TradeMessageId asc</v>
      </c>
      <c r="R88" s="10" t="str">
        <f t="shared" si="14"/>
        <v>OK</v>
      </c>
      <c r="S88" s="10" t="str">
        <f t="shared" si="15"/>
        <v>TRUE</v>
      </c>
      <c r="T88" s="10" t="str">
        <f t="shared" si="16"/>
        <v>TRUE</v>
      </c>
      <c r="U88" s="10" t="str">
        <f t="shared" si="17"/>
        <v>Yes</v>
      </c>
    </row>
    <row r="89" spans="1:21">
      <c r="A89" s="10" t="s">
        <v>201</v>
      </c>
      <c r="B89" s="10" t="str">
        <f>IF(ISERROR(MATCH(A89, FXProd!$A$2:$A$297,0)),"",A89)</f>
        <v>srf_main.EconomicAmendConfig</v>
      </c>
      <c r="C89" s="10" t="str">
        <f t="shared" si="9"/>
        <v>OK</v>
      </c>
      <c r="D89" s="10" t="s">
        <v>202</v>
      </c>
      <c r="E89" s="10" t="str">
        <f>VLOOKUP(D89,FXProd!$B$2:$F$310,1,)</f>
        <v>PK_EconomicAmendConfig_1</v>
      </c>
      <c r="F89" s="10" t="str">
        <f t="shared" si="10"/>
        <v>OK</v>
      </c>
      <c r="G89" s="10" t="s">
        <v>8</v>
      </c>
      <c r="H89" s="10" t="str">
        <f>VLOOKUP(D89,FXProd!$B$2:$F$310,2,)</f>
        <v>unique</v>
      </c>
      <c r="I89" s="10" t="str">
        <f t="shared" si="11"/>
        <v>OK</v>
      </c>
      <c r="J89" s="10" t="s">
        <v>9</v>
      </c>
      <c r="K89" s="10" t="str">
        <f>VLOOKUP(D89,FXProd!$B$2:$F$310,3,)</f>
        <v xml:space="preserve"> clustered </v>
      </c>
      <c r="L89" s="10" t="str">
        <f t="shared" si="12"/>
        <v>OK</v>
      </c>
      <c r="M89" s="10">
        <v>1</v>
      </c>
      <c r="N89" s="10">
        <f>VLOOKUP(D89,FXProd!$B$2:$F$310,4,)</f>
        <v>1</v>
      </c>
      <c r="O89" s="10" t="str">
        <f t="shared" si="13"/>
        <v>OK</v>
      </c>
      <c r="P89" s="10" t="s">
        <v>164</v>
      </c>
      <c r="Q89" s="10" t="str">
        <f>VLOOKUP(D89,FXProd!$B$2:$F$310,5,)</f>
        <v>id asc</v>
      </c>
      <c r="R89" s="10" t="str">
        <f t="shared" si="14"/>
        <v>OK</v>
      </c>
      <c r="S89" s="10" t="str">
        <f t="shared" si="15"/>
        <v>TRUE</v>
      </c>
      <c r="T89" s="10" t="str">
        <f t="shared" si="16"/>
        <v>TRUE</v>
      </c>
      <c r="U89" s="10" t="str">
        <f t="shared" si="17"/>
        <v>Yes</v>
      </c>
    </row>
    <row r="90" spans="1:21">
      <c r="A90" s="10" t="s">
        <v>203</v>
      </c>
      <c r="B90" s="10" t="str">
        <f>IF(ISERROR(MATCH(A90, FXProd!$A$2:$A$297,0)),"",A90)</f>
        <v>srf_main.EMIRMultiManagerAccount</v>
      </c>
      <c r="C90" s="10" t="str">
        <f t="shared" si="9"/>
        <v>OK</v>
      </c>
      <c r="D90" s="10" t="s">
        <v>204</v>
      </c>
      <c r="E90" s="10" t="e">
        <f>VLOOKUP(D90,FXProd!$B$2:$F$310,1,)</f>
        <v>#N/A</v>
      </c>
      <c r="F90" s="10" t="e">
        <f t="shared" si="10"/>
        <v>#N/A</v>
      </c>
      <c r="G90" s="10" t="s">
        <v>13</v>
      </c>
      <c r="H90" s="10" t="e">
        <f>VLOOKUP(D90,FXProd!$B$2:$F$310,2,)</f>
        <v>#N/A</v>
      </c>
      <c r="I90" s="10" t="e">
        <f t="shared" si="11"/>
        <v>#N/A</v>
      </c>
      <c r="J90" s="10" t="s">
        <v>9</v>
      </c>
      <c r="K90" s="10" t="e">
        <f>VLOOKUP(D90,FXProd!$B$2:$F$310,3,)</f>
        <v>#N/A</v>
      </c>
      <c r="L90" s="10" t="e">
        <f t="shared" si="12"/>
        <v>#N/A</v>
      </c>
      <c r="M90" s="10">
        <v>1</v>
      </c>
      <c r="N90" s="10" t="e">
        <f>VLOOKUP(D90,FXProd!$B$2:$F$310,4,)</f>
        <v>#N/A</v>
      </c>
      <c r="O90" s="10" t="e">
        <f t="shared" si="13"/>
        <v>#N/A</v>
      </c>
      <c r="P90" s="10" t="s">
        <v>205</v>
      </c>
      <c r="Q90" s="10" t="e">
        <f>VLOOKUP(D90,FXProd!$B$2:$F$310,5,)</f>
        <v>#N/A</v>
      </c>
      <c r="R90" s="10" t="e">
        <f t="shared" si="14"/>
        <v>#N/A</v>
      </c>
      <c r="S90" s="10" t="e">
        <f t="shared" si="15"/>
        <v>#N/A</v>
      </c>
      <c r="T90" s="10" t="e">
        <f t="shared" si="16"/>
        <v>#N/A</v>
      </c>
      <c r="U90" s="10" t="e">
        <f t="shared" si="17"/>
        <v>#N/A</v>
      </c>
    </row>
    <row r="91" spans="1:21">
      <c r="A91" s="10" t="s">
        <v>203</v>
      </c>
      <c r="B91" s="10" t="str">
        <f>IF(ISERROR(MATCH(A91, FXProd!$A$2:$A$297,0)),"",A91)</f>
        <v>srf_main.EMIRMultiManagerAccount</v>
      </c>
      <c r="C91" s="10" t="str">
        <f t="shared" si="9"/>
        <v>OK</v>
      </c>
      <c r="D91" s="10" t="s">
        <v>206</v>
      </c>
      <c r="E91" s="10" t="str">
        <f>VLOOKUP(D91,FXProd!$B$2:$F$310,1,)</f>
        <v>Idx_EMIR_Multi_SubAccountId</v>
      </c>
      <c r="F91" s="10" t="str">
        <f t="shared" si="10"/>
        <v>OK</v>
      </c>
      <c r="G91" s="10" t="s">
        <v>13</v>
      </c>
      <c r="H91" s="10" t="str">
        <f>VLOOKUP(D91,FXProd!$B$2:$F$310,2,)</f>
        <v>nonunique</v>
      </c>
      <c r="I91" s="10" t="str">
        <f t="shared" si="11"/>
        <v>OK</v>
      </c>
      <c r="J91" s="10" t="s">
        <v>14</v>
      </c>
      <c r="K91" s="10" t="str">
        <f>VLOOKUP(D91,FXProd!$B$2:$F$310,3,)</f>
        <v xml:space="preserve"> nonclustered </v>
      </c>
      <c r="L91" s="10" t="str">
        <f t="shared" si="12"/>
        <v>OK</v>
      </c>
      <c r="M91" s="10">
        <v>1</v>
      </c>
      <c r="N91" s="10">
        <f>VLOOKUP(D91,FXProd!$B$2:$F$310,4,)</f>
        <v>1</v>
      </c>
      <c r="O91" s="10" t="str">
        <f t="shared" si="13"/>
        <v>OK</v>
      </c>
      <c r="P91" s="10" t="s">
        <v>205</v>
      </c>
      <c r="Q91" s="10" t="str">
        <f>VLOOKUP(D91,FXProd!$B$2:$F$310,5,)</f>
        <v>SubAccountId asc INCLUDE (SubAccountReportingDelegation,PrincipalEmirClassification)</v>
      </c>
      <c r="R91" s="10" t="str">
        <f t="shared" si="14"/>
        <v>NOTOK</v>
      </c>
      <c r="S91" s="10" t="str">
        <f t="shared" si="15"/>
        <v>TRUE</v>
      </c>
      <c r="T91" s="10" t="str">
        <f t="shared" si="16"/>
        <v>FALSE</v>
      </c>
      <c r="U91" s="10" t="str">
        <f t="shared" si="17"/>
        <v>No</v>
      </c>
    </row>
    <row r="92" spans="1:21">
      <c r="A92" s="10" t="s">
        <v>207</v>
      </c>
      <c r="B92" s="10" t="str">
        <f>IF(ISERROR(MATCH(A92, FXProd!$A$2:$A$297,0)),"",A92)</f>
        <v>srf_main.EODComment</v>
      </c>
      <c r="C92" s="10" t="str">
        <f t="shared" si="9"/>
        <v>OK</v>
      </c>
      <c r="D92" s="10" t="s">
        <v>208</v>
      </c>
      <c r="E92" s="10" t="str">
        <f>VLOOKUP(D92,FXProd!$B$2:$F$310,1,)</f>
        <v>idx2_EODComment</v>
      </c>
      <c r="F92" s="10" t="str">
        <f t="shared" si="10"/>
        <v>OK</v>
      </c>
      <c r="G92" s="10" t="s">
        <v>13</v>
      </c>
      <c r="H92" s="10" t="str">
        <f>VLOOKUP(D92,FXProd!$B$2:$F$310,2,)</f>
        <v>nonunique</v>
      </c>
      <c r="I92" s="10" t="str">
        <f t="shared" si="11"/>
        <v>OK</v>
      </c>
      <c r="J92" s="10" t="s">
        <v>14</v>
      </c>
      <c r="K92" s="10" t="str">
        <f>VLOOKUP(D92,FXProd!$B$2:$F$310,3,)</f>
        <v xml:space="preserve"> nonclustered </v>
      </c>
      <c r="L92" s="10" t="str">
        <f t="shared" si="12"/>
        <v>OK</v>
      </c>
      <c r="M92" s="10">
        <v>2</v>
      </c>
      <c r="N92" s="10">
        <f>VLOOKUP(D92,FXProd!$B$2:$F$310,4,)</f>
        <v>2</v>
      </c>
      <c r="O92" s="10" t="str">
        <f t="shared" si="13"/>
        <v>OK</v>
      </c>
      <c r="P92" s="10" t="s">
        <v>209</v>
      </c>
      <c r="Q92" s="10" t="str">
        <f>VLOOKUP(D92,FXProd!$B$2:$F$310,5,)</f>
        <v>CommentCode asc,CommentType asc INCLUDE (CommentId)</v>
      </c>
      <c r="R92" s="10" t="str">
        <f t="shared" si="14"/>
        <v>OK</v>
      </c>
      <c r="S92" s="10" t="str">
        <f t="shared" si="15"/>
        <v>TRUE</v>
      </c>
      <c r="T92" s="10" t="str">
        <f t="shared" si="16"/>
        <v>TRUE</v>
      </c>
      <c r="U92" s="10" t="str">
        <f t="shared" si="17"/>
        <v>Yes</v>
      </c>
    </row>
    <row r="93" spans="1:21">
      <c r="A93" s="10" t="s">
        <v>207</v>
      </c>
      <c r="B93" s="10" t="str">
        <f>IF(ISERROR(MATCH(A93, FXProd!$A$2:$A$297,0)),"",A93)</f>
        <v>srf_main.EODComment</v>
      </c>
      <c r="C93" s="10" t="str">
        <f t="shared" si="9"/>
        <v>OK</v>
      </c>
      <c r="D93" s="10" t="s">
        <v>210</v>
      </c>
      <c r="E93" s="10" t="str">
        <f>VLOOKUP(D93,FXProd!$B$2:$F$310,1,)</f>
        <v>idx1_EODComment</v>
      </c>
      <c r="F93" s="10" t="str">
        <f t="shared" si="10"/>
        <v>OK</v>
      </c>
      <c r="G93" s="10" t="s">
        <v>13</v>
      </c>
      <c r="H93" s="10" t="str">
        <f>VLOOKUP(D93,FXProd!$B$2:$F$310,2,)</f>
        <v>nonunique</v>
      </c>
      <c r="I93" s="10" t="str">
        <f t="shared" si="11"/>
        <v>OK</v>
      </c>
      <c r="J93" s="10" t="s">
        <v>14</v>
      </c>
      <c r="K93" s="10" t="str">
        <f>VLOOKUP(D93,FXProd!$B$2:$F$310,3,)</f>
        <v xml:space="preserve"> nonclustered </v>
      </c>
      <c r="L93" s="10" t="str">
        <f t="shared" si="12"/>
        <v>OK</v>
      </c>
      <c r="M93" s="10">
        <v>1</v>
      </c>
      <c r="N93" s="10">
        <f>VLOOKUP(D93,FXProd!$B$2:$F$310,4,)</f>
        <v>1</v>
      </c>
      <c r="O93" s="10" t="str">
        <f t="shared" si="13"/>
        <v>OK</v>
      </c>
      <c r="P93" s="10" t="s">
        <v>211</v>
      </c>
      <c r="Q93" s="10" t="str">
        <f>VLOOKUP(D93,FXProd!$B$2:$F$310,5,)</f>
        <v>CommentType asc INCLUDE (Comments)</v>
      </c>
      <c r="R93" s="10" t="str">
        <f t="shared" si="14"/>
        <v>OK</v>
      </c>
      <c r="S93" s="10" t="str">
        <f t="shared" si="15"/>
        <v>TRUE</v>
      </c>
      <c r="T93" s="10" t="str">
        <f t="shared" si="16"/>
        <v>TRUE</v>
      </c>
      <c r="U93" s="10" t="str">
        <f t="shared" si="17"/>
        <v>Yes</v>
      </c>
    </row>
    <row r="94" spans="1:21">
      <c r="A94" s="10" t="s">
        <v>207</v>
      </c>
      <c r="B94" s="10" t="str">
        <f>IF(ISERROR(MATCH(A94, FXProd!$A$2:$A$297,0)),"",A94)</f>
        <v>srf_main.EODComment</v>
      </c>
      <c r="C94" s="10" t="str">
        <f t="shared" si="9"/>
        <v>OK</v>
      </c>
      <c r="D94" s="10" t="s">
        <v>212</v>
      </c>
      <c r="E94" s="10" t="str">
        <f>VLOOKUP(D94,FXProd!$B$2:$F$310,1,)</f>
        <v>PK_EODComment</v>
      </c>
      <c r="F94" s="10" t="str">
        <f t="shared" si="10"/>
        <v>OK</v>
      </c>
      <c r="G94" s="10" t="s">
        <v>8</v>
      </c>
      <c r="H94" s="10" t="str">
        <f>VLOOKUP(D94,FXProd!$B$2:$F$310,2,)</f>
        <v>unique</v>
      </c>
      <c r="I94" s="10" t="str">
        <f t="shared" si="11"/>
        <v>OK</v>
      </c>
      <c r="J94" s="10" t="s">
        <v>9</v>
      </c>
      <c r="K94" s="10" t="str">
        <f>VLOOKUP(D94,FXProd!$B$2:$F$310,3,)</f>
        <v xml:space="preserve"> clustered </v>
      </c>
      <c r="L94" s="10" t="str">
        <f t="shared" si="12"/>
        <v>OK</v>
      </c>
      <c r="M94" s="10">
        <v>1</v>
      </c>
      <c r="N94" s="10">
        <f>VLOOKUP(D94,FXProd!$B$2:$F$310,4,)</f>
        <v>1</v>
      </c>
      <c r="O94" s="10" t="str">
        <f t="shared" si="13"/>
        <v>OK</v>
      </c>
      <c r="P94" s="10" t="s">
        <v>213</v>
      </c>
      <c r="Q94" s="10" t="str">
        <f>VLOOKUP(D94,FXProd!$B$2:$F$310,5,)</f>
        <v>CommentId asc</v>
      </c>
      <c r="R94" s="10" t="str">
        <f t="shared" si="14"/>
        <v>OK</v>
      </c>
      <c r="S94" s="10" t="str">
        <f t="shared" si="15"/>
        <v>TRUE</v>
      </c>
      <c r="T94" s="10" t="str">
        <f t="shared" si="16"/>
        <v>TRUE</v>
      </c>
      <c r="U94" s="10" t="str">
        <f t="shared" si="17"/>
        <v>Yes</v>
      </c>
    </row>
    <row r="95" spans="1:21">
      <c r="A95" s="10" t="s">
        <v>214</v>
      </c>
      <c r="B95" s="10" t="str">
        <f>IF(ISERROR(MATCH(A95, FXProd!$A$2:$A$297,0)),"",A95)</f>
        <v>srf_main.EodDataFormat</v>
      </c>
      <c r="C95" s="10" t="str">
        <f t="shared" si="9"/>
        <v>OK</v>
      </c>
      <c r="D95" s="10" t="s">
        <v>215</v>
      </c>
      <c r="E95" s="10" t="str">
        <f>VLOOKUP(D95,FXProd!$B$2:$F$310,1,)</f>
        <v>EodDataFormatUniqueKey</v>
      </c>
      <c r="F95" s="10" t="str">
        <f t="shared" si="10"/>
        <v>OK</v>
      </c>
      <c r="G95" s="10" t="s">
        <v>8</v>
      </c>
      <c r="H95" s="10" t="str">
        <f>VLOOKUP(D95,FXProd!$B$2:$F$310,2,)</f>
        <v>unique</v>
      </c>
      <c r="I95" s="10" t="str">
        <f t="shared" si="11"/>
        <v>OK</v>
      </c>
      <c r="J95" s="10" t="s">
        <v>14</v>
      </c>
      <c r="K95" s="10" t="str">
        <f>VLOOKUP(D95,FXProd!$B$2:$F$310,3,)</f>
        <v xml:space="preserve"> nonclustered </v>
      </c>
      <c r="L95" s="10" t="str">
        <f t="shared" si="12"/>
        <v>OK</v>
      </c>
      <c r="M95" s="10">
        <v>4</v>
      </c>
      <c r="N95" s="10">
        <f>VLOOKUP(D95,FXProd!$B$2:$F$310,4,)</f>
        <v>4</v>
      </c>
      <c r="O95" s="10" t="str">
        <f t="shared" si="13"/>
        <v>OK</v>
      </c>
      <c r="P95" s="10" t="s">
        <v>216</v>
      </c>
      <c r="Q95" s="10" t="str">
        <f>VLOOKUP(D95,FXProd!$B$2:$F$310,5,)</f>
        <v>EsfVersion asc,FeedType asc,GenericType asc,PublisherSystem asc</v>
      </c>
      <c r="R95" s="10" t="str">
        <f t="shared" si="14"/>
        <v>NOTOK</v>
      </c>
      <c r="S95" s="10" t="str">
        <f t="shared" si="15"/>
        <v>TRUE</v>
      </c>
      <c r="T95" s="10" t="str">
        <f t="shared" si="16"/>
        <v>FALSE</v>
      </c>
      <c r="U95" s="10" t="str">
        <f t="shared" si="17"/>
        <v>No</v>
      </c>
    </row>
    <row r="96" spans="1:21">
      <c r="A96" s="10" t="s">
        <v>214</v>
      </c>
      <c r="B96" s="10" t="str">
        <f>IF(ISERROR(MATCH(A96, FXProd!$A$2:$A$297,0)),"",A96)</f>
        <v>srf_main.EodDataFormat</v>
      </c>
      <c r="C96" s="10" t="str">
        <f t="shared" si="9"/>
        <v>OK</v>
      </c>
      <c r="D96" s="10" t="s">
        <v>217</v>
      </c>
      <c r="E96" s="10" t="e">
        <f>VLOOKUP(D96,FXProd!$B$2:$F$310,1,)</f>
        <v>#N/A</v>
      </c>
      <c r="F96" s="10" t="e">
        <f t="shared" si="10"/>
        <v>#N/A</v>
      </c>
      <c r="G96" s="10" t="s">
        <v>8</v>
      </c>
      <c r="H96" s="10" t="e">
        <f>VLOOKUP(D96,FXProd!$B$2:$F$310,2,)</f>
        <v>#N/A</v>
      </c>
      <c r="I96" s="10" t="e">
        <f t="shared" si="11"/>
        <v>#N/A</v>
      </c>
      <c r="J96" s="10" t="s">
        <v>9</v>
      </c>
      <c r="K96" s="10" t="e">
        <f>VLOOKUP(D96,FXProd!$B$2:$F$310,3,)</f>
        <v>#N/A</v>
      </c>
      <c r="L96" s="10" t="e">
        <f t="shared" si="12"/>
        <v>#N/A</v>
      </c>
      <c r="M96" s="10">
        <v>1</v>
      </c>
      <c r="N96" s="10" t="e">
        <f>VLOOKUP(D96,FXProd!$B$2:$F$310,4,)</f>
        <v>#N/A</v>
      </c>
      <c r="O96" s="10" t="e">
        <f t="shared" si="13"/>
        <v>#N/A</v>
      </c>
      <c r="P96" s="10" t="s">
        <v>17</v>
      </c>
      <c r="Q96" s="10" t="e">
        <f>VLOOKUP(D96,FXProd!$B$2:$F$310,5,)</f>
        <v>#N/A</v>
      </c>
      <c r="R96" s="10" t="e">
        <f t="shared" si="14"/>
        <v>#N/A</v>
      </c>
      <c r="S96" s="10" t="e">
        <f t="shared" si="15"/>
        <v>#N/A</v>
      </c>
      <c r="T96" s="10" t="e">
        <f t="shared" si="16"/>
        <v>#N/A</v>
      </c>
      <c r="U96" s="10" t="e">
        <f t="shared" si="17"/>
        <v>#N/A</v>
      </c>
    </row>
    <row r="97" spans="1:21">
      <c r="A97" s="10" t="s">
        <v>218</v>
      </c>
      <c r="B97" s="10" t="str">
        <f>IF(ISERROR(MATCH(A97, FXProd!$A$2:$A$297,0)),"",A97)</f>
        <v>srf_main.EodFileHeader</v>
      </c>
      <c r="C97" s="10" t="str">
        <f t="shared" si="9"/>
        <v>OK</v>
      </c>
      <c r="D97" s="10" t="s">
        <v>219</v>
      </c>
      <c r="E97" s="10" t="str">
        <f>VLOOKUP(D97,FXProd!$B$2:$F$310,1,)</f>
        <v>EodFileHeaderUniqueKey</v>
      </c>
      <c r="F97" s="10" t="str">
        <f t="shared" si="10"/>
        <v>OK</v>
      </c>
      <c r="G97" s="10" t="s">
        <v>8</v>
      </c>
      <c r="H97" s="10" t="str">
        <f>VLOOKUP(D97,FXProd!$B$2:$F$310,2,)</f>
        <v>unique</v>
      </c>
      <c r="I97" s="10" t="str">
        <f t="shared" si="11"/>
        <v>OK</v>
      </c>
      <c r="J97" s="10" t="s">
        <v>14</v>
      </c>
      <c r="K97" s="10" t="str">
        <f>VLOOKUP(D97,FXProd!$B$2:$F$310,3,)</f>
        <v xml:space="preserve"> nonclustered </v>
      </c>
      <c r="L97" s="10" t="str">
        <f t="shared" si="12"/>
        <v>OK</v>
      </c>
      <c r="M97" s="10">
        <v>1</v>
      </c>
      <c r="N97" s="10">
        <f>VLOOKUP(D97,FXProd!$B$2:$F$310,4,)</f>
        <v>1</v>
      </c>
      <c r="O97" s="10" t="str">
        <f t="shared" si="13"/>
        <v>OK</v>
      </c>
      <c r="P97" s="10" t="s">
        <v>220</v>
      </c>
      <c r="Q97" s="10" t="str">
        <f>VLOOKUP(D97,FXProd!$B$2:$F$310,5,)</f>
        <v>MessageType asc</v>
      </c>
      <c r="R97" s="10" t="str">
        <f t="shared" si="14"/>
        <v>OK</v>
      </c>
      <c r="S97" s="10" t="str">
        <f t="shared" si="15"/>
        <v>TRUE</v>
      </c>
      <c r="T97" s="10" t="str">
        <f t="shared" si="16"/>
        <v>TRUE</v>
      </c>
      <c r="U97" s="10" t="str">
        <f t="shared" si="17"/>
        <v>Yes</v>
      </c>
    </row>
    <row r="98" spans="1:21">
      <c r="A98" s="10" t="s">
        <v>218</v>
      </c>
      <c r="B98" s="10" t="str">
        <f>IF(ISERROR(MATCH(A98, FXProd!$A$2:$A$297,0)),"",A98)</f>
        <v>srf_main.EodFileHeader</v>
      </c>
      <c r="C98" s="10" t="str">
        <f t="shared" si="9"/>
        <v>OK</v>
      </c>
      <c r="D98" s="10" t="s">
        <v>221</v>
      </c>
      <c r="E98" s="10" t="e">
        <f>VLOOKUP(D98,FXProd!$B$2:$F$310,1,)</f>
        <v>#N/A</v>
      </c>
      <c r="F98" s="10" t="e">
        <f t="shared" si="10"/>
        <v>#N/A</v>
      </c>
      <c r="G98" s="10" t="s">
        <v>8</v>
      </c>
      <c r="H98" s="10" t="e">
        <f>VLOOKUP(D98,FXProd!$B$2:$F$310,2,)</f>
        <v>#N/A</v>
      </c>
      <c r="I98" s="10" t="e">
        <f t="shared" si="11"/>
        <v>#N/A</v>
      </c>
      <c r="J98" s="10" t="s">
        <v>9</v>
      </c>
      <c r="K98" s="10" t="e">
        <f>VLOOKUP(D98,FXProd!$B$2:$F$310,3,)</f>
        <v>#N/A</v>
      </c>
      <c r="L98" s="10" t="e">
        <f t="shared" si="12"/>
        <v>#N/A</v>
      </c>
      <c r="M98" s="10">
        <v>1</v>
      </c>
      <c r="N98" s="10" t="e">
        <f>VLOOKUP(D98,FXProd!$B$2:$F$310,4,)</f>
        <v>#N/A</v>
      </c>
      <c r="O98" s="10" t="e">
        <f t="shared" si="13"/>
        <v>#N/A</v>
      </c>
      <c r="P98" s="10" t="s">
        <v>17</v>
      </c>
      <c r="Q98" s="10" t="e">
        <f>VLOOKUP(D98,FXProd!$B$2:$F$310,5,)</f>
        <v>#N/A</v>
      </c>
      <c r="R98" s="10" t="e">
        <f t="shared" si="14"/>
        <v>#N/A</v>
      </c>
      <c r="S98" s="10" t="e">
        <f t="shared" si="15"/>
        <v>#N/A</v>
      </c>
      <c r="T98" s="10" t="e">
        <f t="shared" si="16"/>
        <v>#N/A</v>
      </c>
      <c r="U98" s="10" t="e">
        <f t="shared" si="17"/>
        <v>#N/A</v>
      </c>
    </row>
    <row r="99" spans="1:21">
      <c r="A99" s="10" t="s">
        <v>222</v>
      </c>
      <c r="B99" s="10" t="str">
        <f>IF(ISERROR(MATCH(A99, FXProd!$A$2:$A$297,0)),"",A99)</f>
        <v>srf_main.EODTrade</v>
      </c>
      <c r="C99" s="10" t="str">
        <f t="shared" si="9"/>
        <v>OK</v>
      </c>
      <c r="D99" s="10" t="s">
        <v>223</v>
      </c>
      <c r="E99" s="10" t="str">
        <f>VLOOKUP(D99,FXProd!$B$2:$F$310,1,)</f>
        <v>TradeId_TradeVersionIndex</v>
      </c>
      <c r="F99" s="10" t="str">
        <f t="shared" si="10"/>
        <v>OK</v>
      </c>
      <c r="G99" s="10" t="s">
        <v>13</v>
      </c>
      <c r="H99" s="10" t="str">
        <f>VLOOKUP(D99,FXProd!$B$2:$F$310,2,)</f>
        <v>nonunique</v>
      </c>
      <c r="I99" s="10" t="str">
        <f t="shared" si="11"/>
        <v>OK</v>
      </c>
      <c r="J99" s="10" t="s">
        <v>14</v>
      </c>
      <c r="K99" s="10" t="str">
        <f>VLOOKUP(D99,FXProd!$B$2:$F$310,3,)</f>
        <v xml:space="preserve"> nonclustered </v>
      </c>
      <c r="L99" s="10" t="str">
        <f t="shared" si="12"/>
        <v>OK</v>
      </c>
      <c r="M99" s="10">
        <v>3</v>
      </c>
      <c r="N99" s="10">
        <f>VLOOKUP(D99,FXProd!$B$2:$F$310,4,)</f>
        <v>3</v>
      </c>
      <c r="O99" s="10" t="str">
        <f t="shared" si="13"/>
        <v>OK</v>
      </c>
      <c r="P99" s="10" t="s">
        <v>224</v>
      </c>
      <c r="Q99" s="10" t="str">
        <f>VLOOKUP(D99,FXProd!$B$2:$F$310,5,)</f>
        <v>COBDate asc,TradeId asc,TradeVersion asc</v>
      </c>
      <c r="R99" s="10" t="str">
        <f t="shared" si="14"/>
        <v>OK</v>
      </c>
      <c r="S99" s="10" t="str">
        <f t="shared" si="15"/>
        <v>TRUE</v>
      </c>
      <c r="T99" s="10" t="str">
        <f t="shared" si="16"/>
        <v>TRUE</v>
      </c>
      <c r="U99" s="10" t="str">
        <f t="shared" si="17"/>
        <v>Yes</v>
      </c>
    </row>
    <row r="100" spans="1:21">
      <c r="A100" s="10" t="s">
        <v>222</v>
      </c>
      <c r="B100" s="10" t="str">
        <f>IF(ISERROR(MATCH(A100, FXProd!$A$2:$A$297,0)),"",A100)</f>
        <v>srf_main.EODTrade</v>
      </c>
      <c r="C100" s="10" t="str">
        <f t="shared" si="9"/>
        <v>OK</v>
      </c>
      <c r="D100" s="10" t="s">
        <v>225</v>
      </c>
      <c r="E100" s="10" t="e">
        <f>VLOOKUP(D100,FXProd!$B$2:$F$310,1,)</f>
        <v>#N/A</v>
      </c>
      <c r="F100" s="10" t="e">
        <f t="shared" si="10"/>
        <v>#N/A</v>
      </c>
      <c r="G100" s="10" t="s">
        <v>8</v>
      </c>
      <c r="H100" s="10" t="e">
        <f>VLOOKUP(D100,FXProd!$B$2:$F$310,2,)</f>
        <v>#N/A</v>
      </c>
      <c r="I100" s="10" t="e">
        <f t="shared" si="11"/>
        <v>#N/A</v>
      </c>
      <c r="J100" s="10" t="s">
        <v>14</v>
      </c>
      <c r="K100" s="10" t="e">
        <f>VLOOKUP(D100,FXProd!$B$2:$F$310,3,)</f>
        <v>#N/A</v>
      </c>
      <c r="L100" s="10" t="e">
        <f t="shared" si="12"/>
        <v>#N/A</v>
      </c>
      <c r="M100" s="10">
        <v>1</v>
      </c>
      <c r="N100" s="10" t="e">
        <f>VLOOKUP(D100,FXProd!$B$2:$F$310,4,)</f>
        <v>#N/A</v>
      </c>
      <c r="O100" s="10" t="e">
        <f t="shared" si="13"/>
        <v>#N/A</v>
      </c>
      <c r="P100" s="10" t="s">
        <v>226</v>
      </c>
      <c r="Q100" s="10" t="e">
        <f>VLOOKUP(D100,FXProd!$B$2:$F$310,5,)</f>
        <v>#N/A</v>
      </c>
      <c r="R100" s="10" t="e">
        <f t="shared" si="14"/>
        <v>#N/A</v>
      </c>
      <c r="S100" s="10" t="e">
        <f t="shared" si="15"/>
        <v>#N/A</v>
      </c>
      <c r="T100" s="10" t="e">
        <f t="shared" si="16"/>
        <v>#N/A</v>
      </c>
      <c r="U100" s="10" t="e">
        <f t="shared" si="17"/>
        <v>#N/A</v>
      </c>
    </row>
    <row r="101" spans="1:21">
      <c r="A101" s="10" t="s">
        <v>222</v>
      </c>
      <c r="B101" s="10" t="str">
        <f>IF(ISERROR(MATCH(A101, FXProd!$A$2:$A$297,0)),"",A101)</f>
        <v>srf_main.EODTrade</v>
      </c>
      <c r="C101" s="10" t="str">
        <f t="shared" si="9"/>
        <v>OK</v>
      </c>
      <c r="D101" s="10" t="s">
        <v>227</v>
      </c>
      <c r="E101" s="10" t="e">
        <f>VLOOKUP(D101,FXProd!$B$2:$F$310,1,)</f>
        <v>#N/A</v>
      </c>
      <c r="F101" s="10" t="e">
        <f t="shared" si="10"/>
        <v>#N/A</v>
      </c>
      <c r="G101" s="10" t="s">
        <v>13</v>
      </c>
      <c r="H101" s="10" t="e">
        <f>VLOOKUP(D101,FXProd!$B$2:$F$310,2,)</f>
        <v>#N/A</v>
      </c>
      <c r="I101" s="10" t="e">
        <f t="shared" si="11"/>
        <v>#N/A</v>
      </c>
      <c r="J101" s="10" t="s">
        <v>14</v>
      </c>
      <c r="K101" s="10" t="e">
        <f>VLOOKUP(D101,FXProd!$B$2:$F$310,3,)</f>
        <v>#N/A</v>
      </c>
      <c r="L101" s="10" t="e">
        <f t="shared" si="12"/>
        <v>#N/A</v>
      </c>
      <c r="M101" s="10">
        <v>2</v>
      </c>
      <c r="N101" s="10" t="e">
        <f>VLOOKUP(D101,FXProd!$B$2:$F$310,4,)</f>
        <v>#N/A</v>
      </c>
      <c r="O101" s="10" t="e">
        <f t="shared" si="13"/>
        <v>#N/A</v>
      </c>
      <c r="P101" s="10" t="s">
        <v>228</v>
      </c>
      <c r="Q101" s="10" t="e">
        <f>VLOOKUP(D101,FXProd!$B$2:$F$310,5,)</f>
        <v>#N/A</v>
      </c>
      <c r="R101" s="10" t="e">
        <f t="shared" si="14"/>
        <v>#N/A</v>
      </c>
      <c r="S101" s="10" t="e">
        <f t="shared" si="15"/>
        <v>#N/A</v>
      </c>
      <c r="T101" s="10" t="e">
        <f t="shared" si="16"/>
        <v>#N/A</v>
      </c>
      <c r="U101" s="10" t="e">
        <f t="shared" si="17"/>
        <v>#N/A</v>
      </c>
    </row>
    <row r="102" spans="1:21">
      <c r="A102" s="10" t="s">
        <v>222</v>
      </c>
      <c r="B102" s="10" t="str">
        <f>IF(ISERROR(MATCH(A102, FXProd!$A$2:$A$297,0)),"",A102)</f>
        <v>srf_main.EODTrade</v>
      </c>
      <c r="C102" s="10" t="str">
        <f t="shared" si="9"/>
        <v>OK</v>
      </c>
      <c r="D102" s="10" t="s">
        <v>229</v>
      </c>
      <c r="E102" s="10" t="str">
        <f>VLOOKUP(D102,FXProd!$B$2:$F$310,1,)</f>
        <v>idx3_EODTrade</v>
      </c>
      <c r="F102" s="10" t="str">
        <f t="shared" si="10"/>
        <v>OK</v>
      </c>
      <c r="G102" s="10" t="s">
        <v>13</v>
      </c>
      <c r="H102" s="10" t="str">
        <f>VLOOKUP(D102,FXProd!$B$2:$F$310,2,)</f>
        <v>nonunique</v>
      </c>
      <c r="I102" s="10" t="str">
        <f t="shared" si="11"/>
        <v>OK</v>
      </c>
      <c r="J102" s="10" t="s">
        <v>14</v>
      </c>
      <c r="K102" s="10" t="str">
        <f>VLOOKUP(D102,FXProd!$B$2:$F$310,3,)</f>
        <v xml:space="preserve"> nonclustered </v>
      </c>
      <c r="L102" s="10" t="str">
        <f t="shared" si="12"/>
        <v>OK</v>
      </c>
      <c r="M102" s="10">
        <v>1</v>
      </c>
      <c r="N102" s="10">
        <f>VLOOKUP(D102,FXProd!$B$2:$F$310,4,)</f>
        <v>1</v>
      </c>
      <c r="O102" s="10" t="str">
        <f t="shared" si="13"/>
        <v>OK</v>
      </c>
      <c r="P102" s="10" t="s">
        <v>230</v>
      </c>
      <c r="Q102" s="10" t="str">
        <f>VLOOKUP(D102,FXProd!$B$2:$F$310,5,)</f>
        <v>ValuationFeedFileFragmentId asc</v>
      </c>
      <c r="R102" s="10" t="str">
        <f t="shared" si="14"/>
        <v>OK</v>
      </c>
      <c r="S102" s="10" t="str">
        <f t="shared" si="15"/>
        <v>TRUE</v>
      </c>
      <c r="T102" s="10" t="str">
        <f t="shared" si="16"/>
        <v>TRUE</v>
      </c>
      <c r="U102" s="10" t="str">
        <f t="shared" si="17"/>
        <v>Yes</v>
      </c>
    </row>
    <row r="103" spans="1:21">
      <c r="A103" s="10" t="s">
        <v>222</v>
      </c>
      <c r="B103" s="10" t="str">
        <f>IF(ISERROR(MATCH(A103, FXProd!$A$2:$A$297,0)),"",A103)</f>
        <v>srf_main.EODTrade</v>
      </c>
      <c r="C103" s="10" t="str">
        <f t="shared" si="9"/>
        <v>OK</v>
      </c>
      <c r="D103" s="10" t="s">
        <v>231</v>
      </c>
      <c r="E103" s="10" t="str">
        <f>VLOOKUP(D103,FXProd!$B$2:$F$310,1,)</f>
        <v>idx1_EODTrade</v>
      </c>
      <c r="F103" s="10" t="str">
        <f t="shared" si="10"/>
        <v>OK</v>
      </c>
      <c r="G103" s="10" t="s">
        <v>13</v>
      </c>
      <c r="H103" s="10" t="str">
        <f>VLOOKUP(D103,FXProd!$B$2:$F$310,2,)</f>
        <v>nonunique</v>
      </c>
      <c r="I103" s="10" t="str">
        <f t="shared" si="11"/>
        <v>OK</v>
      </c>
      <c r="J103" s="10" t="s">
        <v>14</v>
      </c>
      <c r="K103" s="10" t="str">
        <f>VLOOKUP(D103,FXProd!$B$2:$F$310,3,)</f>
        <v xml:space="preserve"> nonclustered </v>
      </c>
      <c r="L103" s="10" t="str">
        <f t="shared" si="12"/>
        <v>OK</v>
      </c>
      <c r="M103" s="10">
        <v>1</v>
      </c>
      <c r="N103" s="10">
        <f>VLOOKUP(D103,FXProd!$B$2:$F$310,4,)</f>
        <v>1</v>
      </c>
      <c r="O103" s="10" t="str">
        <f t="shared" si="13"/>
        <v>OK</v>
      </c>
      <c r="P103" s="10" t="s">
        <v>70</v>
      </c>
      <c r="Q103" s="10" t="str">
        <f>VLOOKUP(D103,FXProd!$B$2:$F$310,5,)</f>
        <v>Book asc</v>
      </c>
      <c r="R103" s="10" t="str">
        <f t="shared" si="14"/>
        <v>OK</v>
      </c>
      <c r="S103" s="10" t="str">
        <f t="shared" si="15"/>
        <v>TRUE</v>
      </c>
      <c r="T103" s="10" t="str">
        <f t="shared" si="16"/>
        <v>TRUE</v>
      </c>
      <c r="U103" s="10" t="str">
        <f t="shared" si="17"/>
        <v>Yes</v>
      </c>
    </row>
    <row r="104" spans="1:21">
      <c r="A104" s="10" t="s">
        <v>222</v>
      </c>
      <c r="B104" s="10" t="str">
        <f>IF(ISERROR(MATCH(A104, FXProd!$A$2:$A$297,0)),"",A104)</f>
        <v>srf_main.EODTrade</v>
      </c>
      <c r="C104" s="10" t="str">
        <f t="shared" si="9"/>
        <v>OK</v>
      </c>
      <c r="D104" s="10" t="s">
        <v>232</v>
      </c>
      <c r="E104" s="10" t="str">
        <f>VLOOKUP(D104,FXProd!$B$2:$F$310,1,)</f>
        <v>EODTrade_ID_MsgType_Comments</v>
      </c>
      <c r="F104" s="10" t="str">
        <f t="shared" si="10"/>
        <v>OK</v>
      </c>
      <c r="G104" s="10" t="s">
        <v>13</v>
      </c>
      <c r="H104" s="10" t="str">
        <f>VLOOKUP(D104,FXProd!$B$2:$F$310,2,)</f>
        <v>nonunique</v>
      </c>
      <c r="I104" s="10" t="str">
        <f t="shared" si="11"/>
        <v>OK</v>
      </c>
      <c r="J104" s="10" t="s">
        <v>14</v>
      </c>
      <c r="K104" s="10" t="str">
        <f>VLOOKUP(D104,FXProd!$B$2:$F$310,3,)</f>
        <v xml:space="preserve"> nonclustered </v>
      </c>
      <c r="L104" s="10" t="str">
        <f t="shared" si="12"/>
        <v>OK</v>
      </c>
      <c r="M104" s="10">
        <v>2</v>
      </c>
      <c r="N104" s="10">
        <f>VLOOKUP(D104,FXProd!$B$2:$F$310,4,)</f>
        <v>2</v>
      </c>
      <c r="O104" s="10" t="str">
        <f t="shared" si="13"/>
        <v>OK</v>
      </c>
      <c r="P104" s="10" t="s">
        <v>233</v>
      </c>
      <c r="Q104" s="10" t="str">
        <f>VLOOKUP(D104,FXProd!$B$2:$F$310,5,)</f>
        <v>COBDate asc,TradeFeedFileFragmentId asc INCLUDE (EODTradeId,MessageType,Comments)</v>
      </c>
      <c r="R104" s="10" t="str">
        <f t="shared" si="14"/>
        <v>OK</v>
      </c>
      <c r="S104" s="10" t="str">
        <f t="shared" si="15"/>
        <v>TRUE</v>
      </c>
      <c r="T104" s="10" t="str">
        <f t="shared" si="16"/>
        <v>TRUE</v>
      </c>
      <c r="U104" s="10" t="str">
        <f t="shared" si="17"/>
        <v>Yes</v>
      </c>
    </row>
    <row r="105" spans="1:21">
      <c r="A105" s="10" t="s">
        <v>222</v>
      </c>
      <c r="B105" s="10" t="str">
        <f>IF(ISERROR(MATCH(A105, FXProd!$A$2:$A$297,0)),"",A105)</f>
        <v>srf_main.EODTrade</v>
      </c>
      <c r="C105" s="10" t="str">
        <f t="shared" si="9"/>
        <v>OK</v>
      </c>
      <c r="D105" s="10" t="s">
        <v>234</v>
      </c>
      <c r="E105" s="10" t="str">
        <f>VLOOKUP(D105,FXProd!$B$2:$F$310,1,)</f>
        <v>EODTradeTradeIdUniqueKeyIndex</v>
      </c>
      <c r="F105" s="10" t="str">
        <f t="shared" si="10"/>
        <v>OK</v>
      </c>
      <c r="G105" s="10" t="s">
        <v>13</v>
      </c>
      <c r="H105" s="10" t="str">
        <f>VLOOKUP(D105,FXProd!$B$2:$F$310,2,)</f>
        <v>nonunique</v>
      </c>
      <c r="I105" s="10" t="str">
        <f t="shared" si="11"/>
        <v>OK</v>
      </c>
      <c r="J105" s="10" t="s">
        <v>14</v>
      </c>
      <c r="K105" s="10" t="str">
        <f>VLOOKUP(D105,FXProd!$B$2:$F$310,3,)</f>
        <v xml:space="preserve"> nonclustered </v>
      </c>
      <c r="L105" s="10" t="str">
        <f t="shared" si="12"/>
        <v>OK</v>
      </c>
      <c r="M105" s="10">
        <v>7</v>
      </c>
      <c r="N105" s="10">
        <f>VLOOKUP(D105,FXProd!$B$2:$F$310,4,)</f>
        <v>7</v>
      </c>
      <c r="O105" s="10" t="str">
        <f t="shared" si="13"/>
        <v>OK</v>
      </c>
      <c r="P105" s="10" t="s">
        <v>235</v>
      </c>
      <c r="Q105" s="10" t="str">
        <f>VLOOKUP(D105,FXProd!$B$2:$F$310,5,)</f>
        <v>COBDate asc,EODTradeId asc,TradeFeedFileFragmentId asc,TradeId asc,TradeIdType asc,TradeVersion asc,SRFTradeVersion asc</v>
      </c>
      <c r="R105" s="10" t="str">
        <f t="shared" si="14"/>
        <v>OK</v>
      </c>
      <c r="S105" s="10" t="str">
        <f t="shared" si="15"/>
        <v>TRUE</v>
      </c>
      <c r="T105" s="10" t="str">
        <f t="shared" si="16"/>
        <v>TRUE</v>
      </c>
      <c r="U105" s="10" t="str">
        <f t="shared" si="17"/>
        <v>Yes</v>
      </c>
    </row>
    <row r="106" spans="1:21">
      <c r="A106" s="10" t="s">
        <v>222</v>
      </c>
      <c r="B106" s="10" t="str">
        <f>IF(ISERROR(MATCH(A106, FXProd!$A$2:$A$297,0)),"",A106)</f>
        <v>srf_main.EODTrade</v>
      </c>
      <c r="C106" s="10" t="str">
        <f t="shared" si="9"/>
        <v>OK</v>
      </c>
      <c r="D106" s="10" t="s">
        <v>236</v>
      </c>
      <c r="E106" s="10" t="str">
        <f>VLOOKUP(D106,FXProd!$B$2:$F$310,1,)</f>
        <v>Idx_UpdateDate_TradeId_TradeVersion</v>
      </c>
      <c r="F106" s="10" t="str">
        <f t="shared" si="10"/>
        <v>OK</v>
      </c>
      <c r="G106" s="10" t="s">
        <v>13</v>
      </c>
      <c r="H106" s="10" t="str">
        <f>VLOOKUP(D106,FXProd!$B$2:$F$310,2,)</f>
        <v>nonunique</v>
      </c>
      <c r="I106" s="10" t="str">
        <f t="shared" si="11"/>
        <v>OK</v>
      </c>
      <c r="J106" s="10" t="s">
        <v>14</v>
      </c>
      <c r="K106" s="10" t="str">
        <f>VLOOKUP(D106,FXProd!$B$2:$F$310,3,)</f>
        <v xml:space="preserve"> nonclustered </v>
      </c>
      <c r="L106" s="10" t="str">
        <f t="shared" si="12"/>
        <v>OK</v>
      </c>
      <c r="M106" s="10">
        <v>5</v>
      </c>
      <c r="N106" s="10">
        <f>VLOOKUP(D106,FXProd!$B$2:$F$310,4,)</f>
        <v>5</v>
      </c>
      <c r="O106" s="10" t="str">
        <f t="shared" si="13"/>
        <v>OK</v>
      </c>
      <c r="P106" s="10" t="s">
        <v>237</v>
      </c>
      <c r="Q106" s="10" t="str">
        <f>VLOOKUP(D106,FXProd!$B$2:$F$310,5,)</f>
        <v>UpdateDate desc,TradeId asc,TradeVersion asc,COBDate asc,Book asc INCLUDE (EODTradeStageId)</v>
      </c>
      <c r="R106" s="10" t="str">
        <f t="shared" si="14"/>
        <v>OK</v>
      </c>
      <c r="S106" s="10" t="str">
        <f t="shared" si="15"/>
        <v>TRUE</v>
      </c>
      <c r="T106" s="10" t="str">
        <f t="shared" si="16"/>
        <v>TRUE</v>
      </c>
      <c r="U106" s="10" t="str">
        <f t="shared" si="17"/>
        <v>Yes</v>
      </c>
    </row>
    <row r="107" spans="1:21">
      <c r="A107" s="10" t="s">
        <v>222</v>
      </c>
      <c r="B107" s="10" t="str">
        <f>IF(ISERROR(MATCH(A107, FXProd!$A$2:$A$297,0)),"",A107)</f>
        <v>srf_main.EODTrade</v>
      </c>
      <c r="C107" s="10" t="str">
        <f t="shared" si="9"/>
        <v>OK</v>
      </c>
      <c r="D107" s="10" t="s">
        <v>238</v>
      </c>
      <c r="E107" s="10" t="str">
        <f>VLOOKUP(D107,FXProd!$B$2:$F$310,1,)</f>
        <v>Idx_ET_COBDate</v>
      </c>
      <c r="F107" s="10" t="str">
        <f t="shared" si="10"/>
        <v>OK</v>
      </c>
      <c r="G107" s="10" t="s">
        <v>13</v>
      </c>
      <c r="H107" s="10" t="str">
        <f>VLOOKUP(D107,FXProd!$B$2:$F$310,2,)</f>
        <v>nonunique</v>
      </c>
      <c r="I107" s="10" t="str">
        <f t="shared" si="11"/>
        <v>OK</v>
      </c>
      <c r="J107" s="10" t="s">
        <v>14</v>
      </c>
      <c r="K107" s="10" t="str">
        <f>VLOOKUP(D107,FXProd!$B$2:$F$310,3,)</f>
        <v xml:space="preserve"> nonclustered </v>
      </c>
      <c r="L107" s="10" t="str">
        <f t="shared" si="12"/>
        <v>OK</v>
      </c>
      <c r="M107" s="10">
        <v>1</v>
      </c>
      <c r="N107" s="10">
        <f>VLOOKUP(D107,FXProd!$B$2:$F$310,4,)</f>
        <v>1</v>
      </c>
      <c r="O107" s="10" t="str">
        <f t="shared" si="13"/>
        <v>OK</v>
      </c>
      <c r="P107" s="10" t="s">
        <v>80</v>
      </c>
      <c r="Q107" s="10" t="str">
        <f>VLOOKUP(D107,FXProd!$B$2:$F$310,5,)</f>
        <v>COBDate asc</v>
      </c>
      <c r="R107" s="10" t="str">
        <f t="shared" si="14"/>
        <v>OK</v>
      </c>
      <c r="S107" s="10" t="str">
        <f t="shared" si="15"/>
        <v>TRUE</v>
      </c>
      <c r="T107" s="10" t="str">
        <f t="shared" si="16"/>
        <v>TRUE</v>
      </c>
      <c r="U107" s="10" t="str">
        <f t="shared" si="17"/>
        <v>Yes</v>
      </c>
    </row>
    <row r="108" spans="1:21">
      <c r="A108" s="10" t="s">
        <v>222</v>
      </c>
      <c r="B108" s="10" t="str">
        <f>IF(ISERROR(MATCH(A108, FXProd!$A$2:$A$297,0)),"",A108)</f>
        <v>srf_main.EODTrade</v>
      </c>
      <c r="C108" s="10" t="str">
        <f t="shared" si="9"/>
        <v>OK</v>
      </c>
      <c r="D108" s="10" t="s">
        <v>239</v>
      </c>
      <c r="E108" s="10" t="str">
        <f>VLOOKUP(D108,FXProd!$B$2:$F$310,1,)</f>
        <v>idx2_EODTrade</v>
      </c>
      <c r="F108" s="10" t="str">
        <f t="shared" si="10"/>
        <v>OK</v>
      </c>
      <c r="G108" s="10" t="s">
        <v>13</v>
      </c>
      <c r="H108" s="10" t="str">
        <f>VLOOKUP(D108,FXProd!$B$2:$F$310,2,)</f>
        <v>nonunique</v>
      </c>
      <c r="I108" s="10" t="str">
        <f t="shared" si="11"/>
        <v>OK</v>
      </c>
      <c r="J108" s="10" t="s">
        <v>14</v>
      </c>
      <c r="K108" s="10" t="str">
        <f>VLOOKUP(D108,FXProd!$B$2:$F$310,3,)</f>
        <v xml:space="preserve"> nonclustered </v>
      </c>
      <c r="L108" s="10" t="str">
        <f t="shared" si="12"/>
        <v>OK</v>
      </c>
      <c r="M108" s="10">
        <v>1</v>
      </c>
      <c r="N108" s="10">
        <f>VLOOKUP(D108,FXProd!$B$2:$F$310,4,)</f>
        <v>1</v>
      </c>
      <c r="O108" s="10" t="str">
        <f t="shared" si="13"/>
        <v>OK</v>
      </c>
      <c r="P108" s="10" t="s">
        <v>240</v>
      </c>
      <c r="Q108" s="10" t="str">
        <f>VLOOKUP(D108,FXProd!$B$2:$F$310,5,)</f>
        <v>TradeFeedFileFragmentId asc</v>
      </c>
      <c r="R108" s="10" t="str">
        <f t="shared" si="14"/>
        <v>OK</v>
      </c>
      <c r="S108" s="10" t="str">
        <f t="shared" si="15"/>
        <v>TRUE</v>
      </c>
      <c r="T108" s="10" t="str">
        <f t="shared" si="16"/>
        <v>TRUE</v>
      </c>
      <c r="U108" s="10" t="str">
        <f t="shared" si="17"/>
        <v>Yes</v>
      </c>
    </row>
    <row r="109" spans="1:21">
      <c r="A109" s="10" t="s">
        <v>222</v>
      </c>
      <c r="B109" s="10" t="str">
        <f>IF(ISERROR(MATCH(A109, FXProd!$A$2:$A$297,0)),"",A109)</f>
        <v>srf_main.EODTrade</v>
      </c>
      <c r="C109" s="10" t="str">
        <f t="shared" si="9"/>
        <v>OK</v>
      </c>
      <c r="D109" s="10" t="s">
        <v>241</v>
      </c>
      <c r="E109" s="10" t="str">
        <f>VLOOKUP(D109,FXProd!$B$2:$F$310,1,)</f>
        <v>EODTradeTT</v>
      </c>
      <c r="F109" s="10" t="str">
        <f t="shared" si="10"/>
        <v>OK</v>
      </c>
      <c r="G109" s="10" t="s">
        <v>13</v>
      </c>
      <c r="H109" s="10" t="str">
        <f>VLOOKUP(D109,FXProd!$B$2:$F$310,2,)</f>
        <v>nonunique</v>
      </c>
      <c r="I109" s="10" t="str">
        <f t="shared" si="11"/>
        <v>OK</v>
      </c>
      <c r="J109" s="10" t="s">
        <v>14</v>
      </c>
      <c r="K109" s="10" t="str">
        <f>VLOOKUP(D109,FXProd!$B$2:$F$310,3,)</f>
        <v xml:space="preserve"> nonclustered </v>
      </c>
      <c r="L109" s="10" t="str">
        <f t="shared" si="12"/>
        <v>OK</v>
      </c>
      <c r="M109" s="10">
        <v>2</v>
      </c>
      <c r="N109" s="10">
        <f>VLOOKUP(D109,FXProd!$B$2:$F$310,4,)</f>
        <v>2</v>
      </c>
      <c r="O109" s="10" t="str">
        <f t="shared" si="13"/>
        <v>OK</v>
      </c>
      <c r="P109" s="10" t="s">
        <v>242</v>
      </c>
      <c r="Q109" s="10" t="str">
        <f>VLOOKUP(D109,FXProd!$B$2:$F$310,5,)</f>
        <v>TradeId asc,TradeFeedFileFragmentId asc INCLUDE (EODTradeId,TradeVersion,SRFReportingDecision)</v>
      </c>
      <c r="R109" s="10" t="str">
        <f t="shared" si="14"/>
        <v>NOTOK</v>
      </c>
      <c r="S109" s="10" t="str">
        <f t="shared" si="15"/>
        <v>TRUE</v>
      </c>
      <c r="T109" s="10" t="str">
        <f t="shared" si="16"/>
        <v>FALSE</v>
      </c>
      <c r="U109" s="10" t="str">
        <f t="shared" si="17"/>
        <v>No</v>
      </c>
    </row>
    <row r="110" spans="1:21">
      <c r="A110" s="10" t="s">
        <v>222</v>
      </c>
      <c r="B110" s="10" t="str">
        <f>IF(ISERROR(MATCH(A110, FXProd!$A$2:$A$297,0)),"",A110)</f>
        <v>srf_main.EODTrade</v>
      </c>
      <c r="C110" s="10" t="str">
        <f t="shared" si="9"/>
        <v>OK</v>
      </c>
      <c r="D110" s="10" t="s">
        <v>243</v>
      </c>
      <c r="E110" s="10" t="str">
        <f>VLOOKUP(D110,FXProd!$B$2:$F$310,1,)</f>
        <v>idx_Book</v>
      </c>
      <c r="F110" s="10" t="str">
        <f t="shared" si="10"/>
        <v>OK</v>
      </c>
      <c r="G110" s="10" t="s">
        <v>13</v>
      </c>
      <c r="H110" s="10" t="str">
        <f>VLOOKUP(D110,FXProd!$B$2:$F$310,2,)</f>
        <v>unique</v>
      </c>
      <c r="I110" s="10" t="str">
        <f t="shared" si="11"/>
        <v>NOTOK</v>
      </c>
      <c r="J110" s="10" t="s">
        <v>14</v>
      </c>
      <c r="K110" s="10" t="str">
        <f>VLOOKUP(D110,FXProd!$B$2:$F$310,3,)</f>
        <v xml:space="preserve"> nonclustered </v>
      </c>
      <c r="L110" s="10" t="str">
        <f t="shared" si="12"/>
        <v>OK</v>
      </c>
      <c r="M110" s="10">
        <v>2</v>
      </c>
      <c r="N110" s="10">
        <f>VLOOKUP(D110,FXProd!$B$2:$F$310,4,)</f>
        <v>1</v>
      </c>
      <c r="O110" s="10" t="str">
        <f t="shared" si="13"/>
        <v>NOTOK</v>
      </c>
      <c r="P110" s="10" t="s">
        <v>244</v>
      </c>
      <c r="Q110" s="10" t="str">
        <f>VLOOKUP(D110,FXProd!$B$2:$F$310,5,)</f>
        <v>Book asc</v>
      </c>
      <c r="R110" s="10" t="str">
        <f t="shared" si="14"/>
        <v>NOTOK</v>
      </c>
      <c r="S110" s="10" t="str">
        <f t="shared" si="15"/>
        <v>FALSE</v>
      </c>
      <c r="T110" s="10" t="str">
        <f t="shared" si="16"/>
        <v>FALSE</v>
      </c>
      <c r="U110" s="10" t="str">
        <f t="shared" si="17"/>
        <v>No</v>
      </c>
    </row>
    <row r="111" spans="1:21">
      <c r="A111" s="10" t="s">
        <v>222</v>
      </c>
      <c r="B111" s="10" t="str">
        <f>IF(ISERROR(MATCH(A111, FXProd!$A$2:$A$297,0)),"",A111)</f>
        <v>srf_main.EODTrade</v>
      </c>
      <c r="C111" s="10" t="str">
        <f t="shared" si="9"/>
        <v>OK</v>
      </c>
      <c r="D111" s="10" t="s">
        <v>245</v>
      </c>
      <c r="E111" s="10" t="str">
        <f>VLOOKUP(D111,FXProd!$B$2:$F$310,1,)</f>
        <v>EODTradeCOBDateIndex</v>
      </c>
      <c r="F111" s="10" t="str">
        <f t="shared" si="10"/>
        <v>OK</v>
      </c>
      <c r="G111" s="10" t="s">
        <v>8</v>
      </c>
      <c r="H111" s="10" t="str">
        <f>VLOOKUP(D111,FXProd!$B$2:$F$310,2,)</f>
        <v>unique</v>
      </c>
      <c r="I111" s="10" t="str">
        <f t="shared" si="11"/>
        <v>OK</v>
      </c>
      <c r="J111" s="10" t="s">
        <v>9</v>
      </c>
      <c r="K111" s="10" t="str">
        <f>VLOOKUP(D111,FXProd!$B$2:$F$310,3,)</f>
        <v xml:space="preserve"> clustered </v>
      </c>
      <c r="L111" s="10" t="str">
        <f t="shared" si="12"/>
        <v>OK</v>
      </c>
      <c r="M111" s="10">
        <v>2</v>
      </c>
      <c r="N111" s="10">
        <f>VLOOKUP(D111,FXProd!$B$2:$F$310,4,)</f>
        <v>2</v>
      </c>
      <c r="O111" s="10" t="str">
        <f t="shared" si="13"/>
        <v>OK</v>
      </c>
      <c r="P111" s="10" t="s">
        <v>246</v>
      </c>
      <c r="Q111" s="10" t="str">
        <f>VLOOKUP(D111,FXProd!$B$2:$F$310,5,)</f>
        <v>EODTradeId asc,COBDate asc</v>
      </c>
      <c r="R111" s="10" t="str">
        <f t="shared" si="14"/>
        <v>OK</v>
      </c>
      <c r="S111" s="10" t="str">
        <f t="shared" si="15"/>
        <v>TRUE</v>
      </c>
      <c r="T111" s="10" t="str">
        <f t="shared" si="16"/>
        <v>TRUE</v>
      </c>
      <c r="U111" s="10" t="str">
        <f t="shared" si="17"/>
        <v>Yes</v>
      </c>
    </row>
    <row r="112" spans="1:21">
      <c r="A112" s="10" t="s">
        <v>247</v>
      </c>
      <c r="B112" s="10" t="str">
        <f>IF(ISERROR(MATCH(A112, FXProd!$A$2:$A$297,0)),"",A112)</f>
        <v>srf_main.EODTrade_OFC</v>
      </c>
      <c r="C112" s="10" t="str">
        <f t="shared" si="9"/>
        <v>OK</v>
      </c>
      <c r="D112" s="10" t="s">
        <v>248</v>
      </c>
      <c r="E112" s="10" t="str">
        <f>VLOOKUP(D112,FXProd!$B$2:$F$310,1,)</f>
        <v>EODTradeUSIUniqueKey_OFC</v>
      </c>
      <c r="F112" s="10" t="str">
        <f t="shared" si="10"/>
        <v>OK</v>
      </c>
      <c r="G112" s="10" t="s">
        <v>8</v>
      </c>
      <c r="H112" s="10" t="str">
        <f>VLOOKUP(D112,FXProd!$B$2:$F$310,2,)</f>
        <v>unique</v>
      </c>
      <c r="I112" s="10" t="str">
        <f t="shared" si="11"/>
        <v>OK</v>
      </c>
      <c r="J112" s="10" t="s">
        <v>14</v>
      </c>
      <c r="K112" s="10" t="str">
        <f>VLOOKUP(D112,FXProd!$B$2:$F$310,3,)</f>
        <v xml:space="preserve"> nonclustered </v>
      </c>
      <c r="L112" s="10" t="str">
        <f t="shared" si="12"/>
        <v>OK</v>
      </c>
      <c r="M112" s="10">
        <v>7</v>
      </c>
      <c r="N112" s="10">
        <f>VLOOKUP(D112,FXProd!$B$2:$F$310,4,)</f>
        <v>7</v>
      </c>
      <c r="O112" s="10" t="str">
        <f t="shared" si="13"/>
        <v>OK</v>
      </c>
      <c r="P112" s="10" t="s">
        <v>249</v>
      </c>
      <c r="Q112" s="10" t="str">
        <f>VLOOKUP(D112,FXProd!$B$2:$F$310,5,)</f>
        <v>COBDate asc,MessageType asc,SRFTradeVersion asc,TradeFeedFileFragmentId asc,TradeIdType asc,TradeVersion asc,USI asc</v>
      </c>
      <c r="R112" s="10" t="str">
        <f t="shared" si="14"/>
        <v>NOTOK</v>
      </c>
      <c r="S112" s="10" t="str">
        <f t="shared" si="15"/>
        <v>TRUE</v>
      </c>
      <c r="T112" s="10" t="str">
        <f t="shared" si="16"/>
        <v>FALSE</v>
      </c>
      <c r="U112" s="10" t="str">
        <f t="shared" si="17"/>
        <v>No</v>
      </c>
    </row>
    <row r="113" spans="1:21">
      <c r="A113" s="10" t="s">
        <v>247</v>
      </c>
      <c r="B113" s="10" t="str">
        <f>IF(ISERROR(MATCH(A113, FXProd!$A$2:$A$297,0)),"",A113)</f>
        <v>srf_main.EODTrade_OFC</v>
      </c>
      <c r="C113" s="10" t="str">
        <f t="shared" si="9"/>
        <v>OK</v>
      </c>
      <c r="D113" s="10" t="s">
        <v>250</v>
      </c>
      <c r="E113" s="10" t="str">
        <f>VLOOKUP(D113,FXProd!$B$2:$F$310,1,)</f>
        <v>EODTradeTradeIdUniqueKey_OFC</v>
      </c>
      <c r="F113" s="10" t="str">
        <f t="shared" si="10"/>
        <v>OK</v>
      </c>
      <c r="G113" s="10" t="s">
        <v>8</v>
      </c>
      <c r="H113" s="10" t="str">
        <f>VLOOKUP(D113,FXProd!$B$2:$F$310,2,)</f>
        <v>unique</v>
      </c>
      <c r="I113" s="10" t="str">
        <f t="shared" si="11"/>
        <v>OK</v>
      </c>
      <c r="J113" s="10" t="s">
        <v>14</v>
      </c>
      <c r="K113" s="10" t="str">
        <f>VLOOKUP(D113,FXProd!$B$2:$F$310,3,)</f>
        <v xml:space="preserve"> nonclustered </v>
      </c>
      <c r="L113" s="10" t="str">
        <f t="shared" si="12"/>
        <v>OK</v>
      </c>
      <c r="M113" s="10">
        <v>7</v>
      </c>
      <c r="N113" s="10">
        <f>VLOOKUP(D113,FXProd!$B$2:$F$310,4,)</f>
        <v>7</v>
      </c>
      <c r="O113" s="10" t="str">
        <f t="shared" si="13"/>
        <v>OK</v>
      </c>
      <c r="P113" s="10" t="s">
        <v>251</v>
      </c>
      <c r="Q113" s="10" t="str">
        <f>VLOOKUP(D113,FXProd!$B$2:$F$310,5,)</f>
        <v>COBDate asc,MessageType asc,SRFTradeVersion asc,TradeFeedFileFragmentId asc,TradeId asc,TradeIdType asc,TradeVersion asc</v>
      </c>
      <c r="R113" s="10" t="str">
        <f t="shared" si="14"/>
        <v>NOTOK</v>
      </c>
      <c r="S113" s="10" t="str">
        <f t="shared" si="15"/>
        <v>TRUE</v>
      </c>
      <c r="T113" s="10" t="str">
        <f t="shared" si="16"/>
        <v>FALSE</v>
      </c>
      <c r="U113" s="10" t="str">
        <f t="shared" si="17"/>
        <v>No</v>
      </c>
    </row>
    <row r="114" spans="1:21">
      <c r="A114" s="10" t="s">
        <v>247</v>
      </c>
      <c r="B114" s="10" t="str">
        <f>IF(ISERROR(MATCH(A114, FXProd!$A$2:$A$297,0)),"",A114)</f>
        <v>srf_main.EODTrade_OFC</v>
      </c>
      <c r="C114" s="10" t="str">
        <f t="shared" si="9"/>
        <v>OK</v>
      </c>
      <c r="D114" s="10" t="s">
        <v>252</v>
      </c>
      <c r="E114" s="10" t="e">
        <f>VLOOKUP(D114,FXProd!$B$2:$F$310,1,)</f>
        <v>#N/A</v>
      </c>
      <c r="F114" s="10" t="e">
        <f t="shared" si="10"/>
        <v>#N/A</v>
      </c>
      <c r="G114" s="10" t="s">
        <v>8</v>
      </c>
      <c r="H114" s="10" t="e">
        <f>VLOOKUP(D114,FXProd!$B$2:$F$310,2,)</f>
        <v>#N/A</v>
      </c>
      <c r="I114" s="10" t="e">
        <f t="shared" si="11"/>
        <v>#N/A</v>
      </c>
      <c r="J114" s="10" t="s">
        <v>14</v>
      </c>
      <c r="K114" s="10" t="e">
        <f>VLOOKUP(D114,FXProd!$B$2:$F$310,3,)</f>
        <v>#N/A</v>
      </c>
      <c r="L114" s="10" t="e">
        <f t="shared" si="12"/>
        <v>#N/A</v>
      </c>
      <c r="M114" s="10">
        <v>1</v>
      </c>
      <c r="N114" s="10" t="e">
        <f>VLOOKUP(D114,FXProd!$B$2:$F$310,4,)</f>
        <v>#N/A</v>
      </c>
      <c r="O114" s="10" t="e">
        <f t="shared" si="13"/>
        <v>#N/A</v>
      </c>
      <c r="P114" s="10" t="s">
        <v>226</v>
      </c>
      <c r="Q114" s="10" t="e">
        <f>VLOOKUP(D114,FXProd!$B$2:$F$310,5,)</f>
        <v>#N/A</v>
      </c>
      <c r="R114" s="10" t="e">
        <f t="shared" si="14"/>
        <v>#N/A</v>
      </c>
      <c r="S114" s="10" t="e">
        <f t="shared" si="15"/>
        <v>#N/A</v>
      </c>
      <c r="T114" s="10" t="e">
        <f t="shared" si="16"/>
        <v>#N/A</v>
      </c>
      <c r="U114" s="10" t="e">
        <f t="shared" si="17"/>
        <v>#N/A</v>
      </c>
    </row>
    <row r="115" spans="1:21">
      <c r="A115" s="10" t="s">
        <v>253</v>
      </c>
      <c r="B115" s="10" t="str">
        <f>IF(ISERROR(MATCH(A115, FXProd!$A$2:$A$297,0)),"",A115)</f>
        <v>srf_main.EODTradeJurisdiction</v>
      </c>
      <c r="C115" s="10" t="str">
        <f t="shared" si="9"/>
        <v>OK</v>
      </c>
      <c r="D115" s="10" t="s">
        <v>254</v>
      </c>
      <c r="E115" s="10" t="str">
        <f>VLOOKUP(D115,FXProd!$B$2:$F$310,1,)</f>
        <v>PK_EODTradeJurisdiction</v>
      </c>
      <c r="F115" s="10" t="str">
        <f t="shared" si="10"/>
        <v>OK</v>
      </c>
      <c r="G115" s="10" t="s">
        <v>8</v>
      </c>
      <c r="H115" s="10" t="str">
        <f>VLOOKUP(D115,FXProd!$B$2:$F$310,2,)</f>
        <v>unique</v>
      </c>
      <c r="I115" s="10" t="str">
        <f t="shared" si="11"/>
        <v>OK</v>
      </c>
      <c r="J115" s="10" t="s">
        <v>14</v>
      </c>
      <c r="K115" s="10" t="str">
        <f>VLOOKUP(D115,FXProd!$B$2:$F$310,3,)</f>
        <v xml:space="preserve"> nonclustered </v>
      </c>
      <c r="L115" s="10" t="str">
        <f t="shared" si="12"/>
        <v>OK</v>
      </c>
      <c r="M115" s="10">
        <v>1</v>
      </c>
      <c r="N115" s="10">
        <f>VLOOKUP(D115,FXProd!$B$2:$F$310,4,)</f>
        <v>1</v>
      </c>
      <c r="O115" s="10" t="str">
        <f t="shared" si="13"/>
        <v>OK</v>
      </c>
      <c r="P115" s="10" t="s">
        <v>255</v>
      </c>
      <c r="Q115" s="10" t="str">
        <f>VLOOKUP(D115,FXProd!$B$2:$F$310,5,)</f>
        <v>EODTradeJurisdictionId asc</v>
      </c>
      <c r="R115" s="10" t="str">
        <f t="shared" si="14"/>
        <v>OK</v>
      </c>
      <c r="S115" s="10" t="str">
        <f t="shared" si="15"/>
        <v>TRUE</v>
      </c>
      <c r="T115" s="10" t="str">
        <f t="shared" si="16"/>
        <v>TRUE</v>
      </c>
      <c r="U115" s="10" t="str">
        <f t="shared" si="17"/>
        <v>Yes</v>
      </c>
    </row>
    <row r="116" spans="1:21">
      <c r="A116" s="10" t="s">
        <v>253</v>
      </c>
      <c r="B116" s="10" t="str">
        <f>IF(ISERROR(MATCH(A116, FXProd!$A$2:$A$297,0)),"",A116)</f>
        <v>srf_main.EODTradeJurisdiction</v>
      </c>
      <c r="C116" s="10" t="str">
        <f t="shared" si="9"/>
        <v>OK</v>
      </c>
      <c r="D116" s="10" t="s">
        <v>256</v>
      </c>
      <c r="E116" s="10" t="str">
        <f>VLOOKUP(D116,FXProd!$B$2:$F$310,1,)</f>
        <v>idx2_EODTradeJurisdiction</v>
      </c>
      <c r="F116" s="10" t="str">
        <f t="shared" si="10"/>
        <v>OK</v>
      </c>
      <c r="G116" s="10" t="s">
        <v>8</v>
      </c>
      <c r="H116" s="10" t="str">
        <f>VLOOKUP(D116,FXProd!$B$2:$F$310,2,)</f>
        <v>unique</v>
      </c>
      <c r="I116" s="10" t="str">
        <f t="shared" si="11"/>
        <v>OK</v>
      </c>
      <c r="J116" s="10" t="s">
        <v>14</v>
      </c>
      <c r="K116" s="10" t="str">
        <f>VLOOKUP(D116,FXProd!$B$2:$F$310,3,)</f>
        <v xml:space="preserve"> nonclustered </v>
      </c>
      <c r="L116" s="10" t="str">
        <f t="shared" si="12"/>
        <v>OK</v>
      </c>
      <c r="M116" s="10">
        <v>3</v>
      </c>
      <c r="N116" s="10">
        <f>VLOOKUP(D116,FXProd!$B$2:$F$310,4,)</f>
        <v>3</v>
      </c>
      <c r="O116" s="10" t="str">
        <f t="shared" si="13"/>
        <v>OK</v>
      </c>
      <c r="P116" s="10" t="s">
        <v>257</v>
      </c>
      <c r="Q116" s="10" t="str">
        <f>VLOOKUP(D116,FXProd!$B$2:$F$310,5,)</f>
        <v>EODTradeStageId asc,Jurisdiction asc,MessageTypeId asc</v>
      </c>
      <c r="R116" s="10" t="str">
        <f t="shared" si="14"/>
        <v>OK</v>
      </c>
      <c r="S116" s="10" t="str">
        <f t="shared" si="15"/>
        <v>TRUE</v>
      </c>
      <c r="T116" s="10" t="str">
        <f t="shared" si="16"/>
        <v>TRUE</v>
      </c>
      <c r="U116" s="10" t="str">
        <f t="shared" si="17"/>
        <v>Yes</v>
      </c>
    </row>
    <row r="117" spans="1:21">
      <c r="A117" s="10" t="s">
        <v>253</v>
      </c>
      <c r="B117" s="10" t="str">
        <f>IF(ISERROR(MATCH(A117, FXProd!$A$2:$A$297,0)),"",A117)</f>
        <v>srf_main.EODTradeJurisdiction</v>
      </c>
      <c r="C117" s="10" t="str">
        <f t="shared" si="9"/>
        <v>OK</v>
      </c>
      <c r="D117" s="10" t="s">
        <v>258</v>
      </c>
      <c r="E117" s="10" t="e">
        <f>VLOOKUP(D117,FXProd!$B$2:$F$310,1,)</f>
        <v>#N/A</v>
      </c>
      <c r="F117" s="10" t="e">
        <f t="shared" si="10"/>
        <v>#N/A</v>
      </c>
      <c r="G117" s="10" t="s">
        <v>13</v>
      </c>
      <c r="H117" s="10" t="e">
        <f>VLOOKUP(D117,FXProd!$B$2:$F$310,2,)</f>
        <v>#N/A</v>
      </c>
      <c r="I117" s="10" t="e">
        <f t="shared" si="11"/>
        <v>#N/A</v>
      </c>
      <c r="J117" s="10" t="s">
        <v>14</v>
      </c>
      <c r="K117" s="10" t="e">
        <f>VLOOKUP(D117,FXProd!$B$2:$F$310,3,)</f>
        <v>#N/A</v>
      </c>
      <c r="L117" s="10" t="e">
        <f t="shared" si="12"/>
        <v>#N/A</v>
      </c>
      <c r="M117" s="10">
        <v>2</v>
      </c>
      <c r="N117" s="10" t="e">
        <f>VLOOKUP(D117,FXProd!$B$2:$F$310,4,)</f>
        <v>#N/A</v>
      </c>
      <c r="O117" s="10" t="e">
        <f t="shared" si="13"/>
        <v>#N/A</v>
      </c>
      <c r="P117" s="10" t="s">
        <v>259</v>
      </c>
      <c r="Q117" s="10" t="e">
        <f>VLOOKUP(D117,FXProd!$B$2:$F$310,5,)</f>
        <v>#N/A</v>
      </c>
      <c r="R117" s="10" t="e">
        <f t="shared" si="14"/>
        <v>#N/A</v>
      </c>
      <c r="S117" s="10" t="e">
        <f t="shared" si="15"/>
        <v>#N/A</v>
      </c>
      <c r="T117" s="10" t="e">
        <f t="shared" si="16"/>
        <v>#N/A</v>
      </c>
      <c r="U117" s="10" t="e">
        <f t="shared" si="17"/>
        <v>#N/A</v>
      </c>
    </row>
    <row r="118" spans="1:21">
      <c r="A118" s="10" t="s">
        <v>253</v>
      </c>
      <c r="B118" s="10" t="str">
        <f>IF(ISERROR(MATCH(A118, FXProd!$A$2:$A$297,0)),"",A118)</f>
        <v>srf_main.EODTradeJurisdiction</v>
      </c>
      <c r="C118" s="10" t="str">
        <f t="shared" si="9"/>
        <v>OK</v>
      </c>
      <c r="D118" s="10" t="s">
        <v>260</v>
      </c>
      <c r="E118" s="10" t="str">
        <f>VLOOKUP(D118,FXProd!$B$2:$F$310,1,)</f>
        <v>idx1_EODTradeJurisdiction</v>
      </c>
      <c r="F118" s="10" t="str">
        <f t="shared" si="10"/>
        <v>OK</v>
      </c>
      <c r="G118" s="10" t="s">
        <v>8</v>
      </c>
      <c r="H118" s="10" t="str">
        <f>VLOOKUP(D118,FXProd!$B$2:$F$310,2,)</f>
        <v>unique</v>
      </c>
      <c r="I118" s="10" t="str">
        <f t="shared" si="11"/>
        <v>OK</v>
      </c>
      <c r="J118" s="10" t="s">
        <v>9</v>
      </c>
      <c r="K118" s="10" t="str">
        <f>VLOOKUP(D118,FXProd!$B$2:$F$310,3,)</f>
        <v xml:space="preserve"> clustered </v>
      </c>
      <c r="L118" s="10" t="str">
        <f t="shared" si="12"/>
        <v>OK</v>
      </c>
      <c r="M118" s="10">
        <v>2</v>
      </c>
      <c r="N118" s="10">
        <f>VLOOKUP(D118,FXProd!$B$2:$F$310,4,)</f>
        <v>2</v>
      </c>
      <c r="O118" s="10" t="str">
        <f t="shared" si="13"/>
        <v>OK</v>
      </c>
      <c r="P118" s="10" t="s">
        <v>261</v>
      </c>
      <c r="Q118" s="10" t="str">
        <f>VLOOKUP(D118,FXProd!$B$2:$F$310,5,)</f>
        <v>EODTradeJurisdictionId asc,EODTradeStageId asc</v>
      </c>
      <c r="R118" s="10" t="str">
        <f t="shared" si="14"/>
        <v>OK</v>
      </c>
      <c r="S118" s="10" t="str">
        <f t="shared" si="15"/>
        <v>TRUE</v>
      </c>
      <c r="T118" s="10" t="str">
        <f t="shared" si="16"/>
        <v>TRUE</v>
      </c>
      <c r="U118" s="10" t="str">
        <f t="shared" si="17"/>
        <v>Yes</v>
      </c>
    </row>
    <row r="119" spans="1:21">
      <c r="A119" s="10" t="s">
        <v>262</v>
      </c>
      <c r="B119" s="10" t="str">
        <f>IF(ISERROR(MATCH(A119, FXProd!$A$2:$A$297,0)),"",A119)</f>
        <v/>
      </c>
      <c r="C119" s="10" t="str">
        <f t="shared" si="9"/>
        <v>NOTOK</v>
      </c>
      <c r="D119" s="10" t="s">
        <v>263</v>
      </c>
      <c r="E119" s="10" t="e">
        <f>VLOOKUP(D119,FXProd!$B$2:$F$310,1,)</f>
        <v>#N/A</v>
      </c>
      <c r="F119" s="10" t="e">
        <f t="shared" si="10"/>
        <v>#N/A</v>
      </c>
      <c r="G119" s="10" t="s">
        <v>13</v>
      </c>
      <c r="H119" s="10" t="e">
        <f>VLOOKUP(D119,FXProd!$B$2:$F$310,2,)</f>
        <v>#N/A</v>
      </c>
      <c r="I119" s="10" t="e">
        <f t="shared" si="11"/>
        <v>#N/A</v>
      </c>
      <c r="J119" s="10" t="s">
        <v>14</v>
      </c>
      <c r="K119" s="10" t="e">
        <f>VLOOKUP(D119,FXProd!$B$2:$F$310,3,)</f>
        <v>#N/A</v>
      </c>
      <c r="L119" s="10" t="e">
        <f t="shared" si="12"/>
        <v>#N/A</v>
      </c>
      <c r="M119" s="10">
        <v>3</v>
      </c>
      <c r="N119" s="10" t="e">
        <f>VLOOKUP(D119,FXProd!$B$2:$F$310,4,)</f>
        <v>#N/A</v>
      </c>
      <c r="O119" s="10" t="e">
        <f t="shared" si="13"/>
        <v>#N/A</v>
      </c>
      <c r="P119" s="10" t="s">
        <v>264</v>
      </c>
      <c r="Q119" s="10" t="e">
        <f>VLOOKUP(D119,FXProd!$B$2:$F$310,5,)</f>
        <v>#N/A</v>
      </c>
      <c r="R119" s="10" t="e">
        <f t="shared" si="14"/>
        <v>#N/A</v>
      </c>
      <c r="S119" s="10" t="e">
        <f t="shared" si="15"/>
        <v>#N/A</v>
      </c>
      <c r="T119" s="10" t="e">
        <f t="shared" si="16"/>
        <v>#N/A</v>
      </c>
      <c r="U119" s="10" t="e">
        <f t="shared" si="17"/>
        <v>#N/A</v>
      </c>
    </row>
    <row r="120" spans="1:21">
      <c r="A120" s="10" t="s">
        <v>262</v>
      </c>
      <c r="B120" s="10" t="str">
        <f>IF(ISERROR(MATCH(A120, FXProd!$A$2:$A$297,0)),"",A120)</f>
        <v/>
      </c>
      <c r="C120" s="10" t="str">
        <f t="shared" si="9"/>
        <v>NOTOK</v>
      </c>
      <c r="D120" s="10" t="s">
        <v>265</v>
      </c>
      <c r="E120" s="10" t="e">
        <f>VLOOKUP(D120,FXProd!$B$2:$F$310,1,)</f>
        <v>#N/A</v>
      </c>
      <c r="F120" s="10" t="e">
        <f t="shared" si="10"/>
        <v>#N/A</v>
      </c>
      <c r="G120" s="10" t="s">
        <v>8</v>
      </c>
      <c r="H120" s="10" t="e">
        <f>VLOOKUP(D120,FXProd!$B$2:$F$310,2,)</f>
        <v>#N/A</v>
      </c>
      <c r="I120" s="10" t="e">
        <f t="shared" si="11"/>
        <v>#N/A</v>
      </c>
      <c r="J120" s="10" t="s">
        <v>14</v>
      </c>
      <c r="K120" s="10" t="e">
        <f>VLOOKUP(D120,FXProd!$B$2:$F$310,3,)</f>
        <v>#N/A</v>
      </c>
      <c r="L120" s="10" t="e">
        <f t="shared" si="12"/>
        <v>#N/A</v>
      </c>
      <c r="M120" s="10">
        <v>6</v>
      </c>
      <c r="N120" s="10" t="e">
        <f>VLOOKUP(D120,FXProd!$B$2:$F$310,4,)</f>
        <v>#N/A</v>
      </c>
      <c r="O120" s="10" t="e">
        <f t="shared" si="13"/>
        <v>#N/A</v>
      </c>
      <c r="P120" s="10" t="s">
        <v>266</v>
      </c>
      <c r="Q120" s="10" t="e">
        <f>VLOOKUP(D120,FXProd!$B$2:$F$310,5,)</f>
        <v>#N/A</v>
      </c>
      <c r="R120" s="10" t="e">
        <f t="shared" si="14"/>
        <v>#N/A</v>
      </c>
      <c r="S120" s="10" t="e">
        <f t="shared" si="15"/>
        <v>#N/A</v>
      </c>
      <c r="T120" s="10" t="e">
        <f t="shared" si="16"/>
        <v>#N/A</v>
      </c>
      <c r="U120" s="10" t="e">
        <f t="shared" si="17"/>
        <v>#N/A</v>
      </c>
    </row>
    <row r="121" spans="1:21">
      <c r="A121" s="10" t="s">
        <v>262</v>
      </c>
      <c r="B121" s="10" t="str">
        <f>IF(ISERROR(MATCH(A121, FXProd!$A$2:$A$297,0)),"",A121)</f>
        <v/>
      </c>
      <c r="C121" s="10" t="str">
        <f t="shared" si="9"/>
        <v>NOTOK</v>
      </c>
      <c r="D121" s="10" t="s">
        <v>267</v>
      </c>
      <c r="E121" s="10" t="e">
        <f>VLOOKUP(D121,FXProd!$B$2:$F$310,1,)</f>
        <v>#N/A</v>
      </c>
      <c r="F121" s="10" t="e">
        <f t="shared" si="10"/>
        <v>#N/A</v>
      </c>
      <c r="G121" s="10" t="s">
        <v>13</v>
      </c>
      <c r="H121" s="10" t="e">
        <f>VLOOKUP(D121,FXProd!$B$2:$F$310,2,)</f>
        <v>#N/A</v>
      </c>
      <c r="I121" s="10" t="e">
        <f t="shared" si="11"/>
        <v>#N/A</v>
      </c>
      <c r="J121" s="10" t="s">
        <v>14</v>
      </c>
      <c r="K121" s="10" t="e">
        <f>VLOOKUP(D121,FXProd!$B$2:$F$310,3,)</f>
        <v>#N/A</v>
      </c>
      <c r="L121" s="10" t="e">
        <f t="shared" si="12"/>
        <v>#N/A</v>
      </c>
      <c r="M121" s="10">
        <v>3</v>
      </c>
      <c r="N121" s="10" t="e">
        <f>VLOOKUP(D121,FXProd!$B$2:$F$310,4,)</f>
        <v>#N/A</v>
      </c>
      <c r="O121" s="10" t="e">
        <f t="shared" si="13"/>
        <v>#N/A</v>
      </c>
      <c r="P121" s="10" t="s">
        <v>268</v>
      </c>
      <c r="Q121" s="10" t="e">
        <f>VLOOKUP(D121,FXProd!$B$2:$F$310,5,)</f>
        <v>#N/A</v>
      </c>
      <c r="R121" s="10" t="e">
        <f t="shared" si="14"/>
        <v>#N/A</v>
      </c>
      <c r="S121" s="10" t="e">
        <f t="shared" si="15"/>
        <v>#N/A</v>
      </c>
      <c r="T121" s="10" t="e">
        <f t="shared" si="16"/>
        <v>#N/A</v>
      </c>
      <c r="U121" s="10" t="e">
        <f t="shared" si="17"/>
        <v>#N/A</v>
      </c>
    </row>
    <row r="122" spans="1:21">
      <c r="A122" s="10" t="s">
        <v>262</v>
      </c>
      <c r="B122" s="10" t="str">
        <f>IF(ISERROR(MATCH(A122, FXProd!$A$2:$A$297,0)),"",A122)</f>
        <v/>
      </c>
      <c r="C122" s="10" t="str">
        <f t="shared" si="9"/>
        <v>NOTOK</v>
      </c>
      <c r="D122" s="10" t="s">
        <v>269</v>
      </c>
      <c r="E122" s="10" t="e">
        <f>VLOOKUP(D122,FXProd!$B$2:$F$310,1,)</f>
        <v>#N/A</v>
      </c>
      <c r="F122" s="10" t="e">
        <f t="shared" si="10"/>
        <v>#N/A</v>
      </c>
      <c r="G122" s="10" t="s">
        <v>13</v>
      </c>
      <c r="H122" s="10" t="e">
        <f>VLOOKUP(D122,FXProd!$B$2:$F$310,2,)</f>
        <v>#N/A</v>
      </c>
      <c r="I122" s="10" t="e">
        <f t="shared" si="11"/>
        <v>#N/A</v>
      </c>
      <c r="J122" s="10" t="s">
        <v>14</v>
      </c>
      <c r="K122" s="10" t="e">
        <f>VLOOKUP(D122,FXProd!$B$2:$F$310,3,)</f>
        <v>#N/A</v>
      </c>
      <c r="L122" s="10" t="e">
        <f t="shared" si="12"/>
        <v>#N/A</v>
      </c>
      <c r="M122" s="10">
        <v>6</v>
      </c>
      <c r="N122" s="10" t="e">
        <f>VLOOKUP(D122,FXProd!$B$2:$F$310,4,)</f>
        <v>#N/A</v>
      </c>
      <c r="O122" s="10" t="e">
        <f t="shared" si="13"/>
        <v>#N/A</v>
      </c>
      <c r="P122" s="11" t="s">
        <v>270</v>
      </c>
      <c r="Q122" s="10" t="e">
        <f>VLOOKUP(D122,FXProd!$B$2:$F$310,5,)</f>
        <v>#N/A</v>
      </c>
      <c r="R122" s="10" t="e">
        <f t="shared" si="14"/>
        <v>#N/A</v>
      </c>
      <c r="S122" s="10" t="e">
        <f t="shared" si="15"/>
        <v>#N/A</v>
      </c>
      <c r="T122" s="10" t="e">
        <f t="shared" si="16"/>
        <v>#N/A</v>
      </c>
      <c r="U122" s="10" t="e">
        <f t="shared" si="17"/>
        <v>#N/A</v>
      </c>
    </row>
    <row r="123" spans="1:21">
      <c r="A123" s="10" t="s">
        <v>262</v>
      </c>
      <c r="B123" s="10" t="str">
        <f>IF(ISERROR(MATCH(A123, FXProd!$A$2:$A$297,0)),"",A123)</f>
        <v/>
      </c>
      <c r="C123" s="10" t="str">
        <f t="shared" si="9"/>
        <v>NOTOK</v>
      </c>
      <c r="D123" s="10" t="s">
        <v>271</v>
      </c>
      <c r="E123" s="10" t="e">
        <f>VLOOKUP(D123,FXProd!$B$2:$F$310,1,)</f>
        <v>#N/A</v>
      </c>
      <c r="F123" s="10" t="e">
        <f t="shared" si="10"/>
        <v>#N/A</v>
      </c>
      <c r="G123" s="10" t="s">
        <v>13</v>
      </c>
      <c r="H123" s="10" t="e">
        <f>VLOOKUP(D123,FXProd!$B$2:$F$310,2,)</f>
        <v>#N/A</v>
      </c>
      <c r="I123" s="10" t="e">
        <f t="shared" si="11"/>
        <v>#N/A</v>
      </c>
      <c r="J123" s="10" t="s">
        <v>14</v>
      </c>
      <c r="K123" s="10" t="e">
        <f>VLOOKUP(D123,FXProd!$B$2:$F$310,3,)</f>
        <v>#N/A</v>
      </c>
      <c r="L123" s="10" t="e">
        <f t="shared" si="12"/>
        <v>#N/A</v>
      </c>
      <c r="M123" s="10">
        <v>1</v>
      </c>
      <c r="N123" s="10" t="e">
        <f>VLOOKUP(D123,FXProd!$B$2:$F$310,4,)</f>
        <v>#N/A</v>
      </c>
      <c r="O123" s="10" t="e">
        <f t="shared" si="13"/>
        <v>#N/A</v>
      </c>
      <c r="P123" s="10" t="s">
        <v>272</v>
      </c>
      <c r="Q123" s="10" t="e">
        <f>VLOOKUP(D123,FXProd!$B$2:$F$310,5,)</f>
        <v>#N/A</v>
      </c>
      <c r="R123" s="10" t="e">
        <f t="shared" si="14"/>
        <v>#N/A</v>
      </c>
      <c r="S123" s="10" t="e">
        <f t="shared" si="15"/>
        <v>#N/A</v>
      </c>
      <c r="T123" s="10" t="e">
        <f t="shared" si="16"/>
        <v>#N/A</v>
      </c>
      <c r="U123" s="10" t="e">
        <f t="shared" si="17"/>
        <v>#N/A</v>
      </c>
    </row>
    <row r="124" spans="1:21">
      <c r="A124" s="10" t="s">
        <v>262</v>
      </c>
      <c r="B124" s="10" t="str">
        <f>IF(ISERROR(MATCH(A124, FXProd!$A$2:$A$297,0)),"",A124)</f>
        <v/>
      </c>
      <c r="C124" s="10" t="str">
        <f t="shared" si="9"/>
        <v>NOTOK</v>
      </c>
      <c r="D124" s="10" t="s">
        <v>273</v>
      </c>
      <c r="E124" s="10" t="e">
        <f>VLOOKUP(D124,FXProd!$B$2:$F$310,1,)</f>
        <v>#N/A</v>
      </c>
      <c r="F124" s="10" t="e">
        <f t="shared" si="10"/>
        <v>#N/A</v>
      </c>
      <c r="G124" s="10" t="s">
        <v>8</v>
      </c>
      <c r="H124" s="10" t="e">
        <f>VLOOKUP(D124,FXProd!$B$2:$F$310,2,)</f>
        <v>#N/A</v>
      </c>
      <c r="I124" s="10" t="e">
        <f t="shared" si="11"/>
        <v>#N/A</v>
      </c>
      <c r="J124" s="10" t="s">
        <v>14</v>
      </c>
      <c r="K124" s="10" t="e">
        <f>VLOOKUP(D124,FXProd!$B$2:$F$310,3,)</f>
        <v>#N/A</v>
      </c>
      <c r="L124" s="10" t="e">
        <f t="shared" si="12"/>
        <v>#N/A</v>
      </c>
      <c r="M124" s="10">
        <v>1</v>
      </c>
      <c r="N124" s="10" t="e">
        <f>VLOOKUP(D124,FXProd!$B$2:$F$310,4,)</f>
        <v>#N/A</v>
      </c>
      <c r="O124" s="10" t="e">
        <f t="shared" si="13"/>
        <v>#N/A</v>
      </c>
      <c r="P124" s="10" t="s">
        <v>164</v>
      </c>
      <c r="Q124" s="10" t="e">
        <f>VLOOKUP(D124,FXProd!$B$2:$F$310,5,)</f>
        <v>#N/A</v>
      </c>
      <c r="R124" s="10" t="e">
        <f t="shared" si="14"/>
        <v>#N/A</v>
      </c>
      <c r="S124" s="10" t="e">
        <f t="shared" si="15"/>
        <v>#N/A</v>
      </c>
      <c r="T124" s="10" t="e">
        <f t="shared" si="16"/>
        <v>#N/A</v>
      </c>
      <c r="U124" s="10" t="e">
        <f t="shared" si="17"/>
        <v>#N/A</v>
      </c>
    </row>
    <row r="125" spans="1:21">
      <c r="A125" s="10" t="s">
        <v>262</v>
      </c>
      <c r="B125" s="10" t="str">
        <f>IF(ISERROR(MATCH(A125, FXProd!$A$2:$A$297,0)),"",A125)</f>
        <v/>
      </c>
      <c r="C125" s="10" t="str">
        <f t="shared" si="9"/>
        <v>NOTOK</v>
      </c>
      <c r="D125" s="10" t="s">
        <v>274</v>
      </c>
      <c r="E125" s="10" t="e">
        <f>VLOOKUP(D125,FXProd!$B$2:$F$310,1,)</f>
        <v>#N/A</v>
      </c>
      <c r="F125" s="10" t="e">
        <f t="shared" si="10"/>
        <v>#N/A</v>
      </c>
      <c r="G125" s="10" t="s">
        <v>8</v>
      </c>
      <c r="H125" s="10" t="e">
        <f>VLOOKUP(D125,FXProd!$B$2:$F$310,2,)</f>
        <v>#N/A</v>
      </c>
      <c r="I125" s="10" t="e">
        <f t="shared" si="11"/>
        <v>#N/A</v>
      </c>
      <c r="J125" s="10" t="s">
        <v>14</v>
      </c>
      <c r="K125" s="10" t="e">
        <f>VLOOKUP(D125,FXProd!$B$2:$F$310,3,)</f>
        <v>#N/A</v>
      </c>
      <c r="L125" s="10" t="e">
        <f t="shared" si="12"/>
        <v>#N/A</v>
      </c>
      <c r="M125" s="10">
        <v>3</v>
      </c>
      <c r="N125" s="10" t="e">
        <f>VLOOKUP(D125,FXProd!$B$2:$F$310,4,)</f>
        <v>#N/A</v>
      </c>
      <c r="O125" s="10" t="e">
        <f t="shared" si="13"/>
        <v>#N/A</v>
      </c>
      <c r="P125" s="10" t="s">
        <v>275</v>
      </c>
      <c r="Q125" s="10" t="e">
        <f>VLOOKUP(D125,FXProd!$B$2:$F$310,5,)</f>
        <v>#N/A</v>
      </c>
      <c r="R125" s="10" t="e">
        <f t="shared" si="14"/>
        <v>#N/A</v>
      </c>
      <c r="S125" s="10" t="e">
        <f t="shared" si="15"/>
        <v>#N/A</v>
      </c>
      <c r="T125" s="10" t="e">
        <f t="shared" si="16"/>
        <v>#N/A</v>
      </c>
      <c r="U125" s="10" t="e">
        <f t="shared" si="17"/>
        <v>#N/A</v>
      </c>
    </row>
    <row r="126" spans="1:21">
      <c r="A126" s="10" t="s">
        <v>262</v>
      </c>
      <c r="B126" s="10" t="str">
        <f>IF(ISERROR(MATCH(A126, FXProd!$A$2:$A$297,0)),"",A126)</f>
        <v/>
      </c>
      <c r="C126" s="10" t="str">
        <f t="shared" si="9"/>
        <v>NOTOK</v>
      </c>
      <c r="D126" s="10" t="s">
        <v>276</v>
      </c>
      <c r="E126" s="10" t="e">
        <f>VLOOKUP(D126,FXProd!$B$2:$F$310,1,)</f>
        <v>#N/A</v>
      </c>
      <c r="F126" s="10" t="e">
        <f t="shared" si="10"/>
        <v>#N/A</v>
      </c>
      <c r="G126" s="10" t="s">
        <v>13</v>
      </c>
      <c r="H126" s="10" t="e">
        <f>VLOOKUP(D126,FXProd!$B$2:$F$310,2,)</f>
        <v>#N/A</v>
      </c>
      <c r="I126" s="10" t="e">
        <f t="shared" si="11"/>
        <v>#N/A</v>
      </c>
      <c r="J126" s="10" t="s">
        <v>14</v>
      </c>
      <c r="K126" s="10" t="e">
        <f>VLOOKUP(D126,FXProd!$B$2:$F$310,3,)</f>
        <v>#N/A</v>
      </c>
      <c r="L126" s="10" t="e">
        <f t="shared" si="12"/>
        <v>#N/A</v>
      </c>
      <c r="M126" s="10">
        <v>1</v>
      </c>
      <c r="N126" s="10" t="e">
        <f>VLOOKUP(D126,FXProd!$B$2:$F$310,4,)</f>
        <v>#N/A</v>
      </c>
      <c r="O126" s="10" t="e">
        <f t="shared" si="13"/>
        <v>#N/A</v>
      </c>
      <c r="P126" s="10" t="s">
        <v>277</v>
      </c>
      <c r="Q126" s="10" t="e">
        <f>VLOOKUP(D126,FXProd!$B$2:$F$310,5,)</f>
        <v>#N/A</v>
      </c>
      <c r="R126" s="10" t="e">
        <f t="shared" si="14"/>
        <v>#N/A</v>
      </c>
      <c r="S126" s="10" t="e">
        <f t="shared" si="15"/>
        <v>#N/A</v>
      </c>
      <c r="T126" s="10" t="e">
        <f t="shared" si="16"/>
        <v>#N/A</v>
      </c>
      <c r="U126" s="10" t="e">
        <f t="shared" si="17"/>
        <v>#N/A</v>
      </c>
    </row>
    <row r="127" spans="1:21">
      <c r="A127" s="10" t="s">
        <v>262</v>
      </c>
      <c r="B127" s="10" t="str">
        <f>IF(ISERROR(MATCH(A127, FXProd!$A$2:$A$297,0)),"",A127)</f>
        <v/>
      </c>
      <c r="C127" s="10" t="str">
        <f t="shared" si="9"/>
        <v>NOTOK</v>
      </c>
      <c r="D127" s="10" t="s">
        <v>278</v>
      </c>
      <c r="E127" s="10" t="e">
        <f>VLOOKUP(D127,FXProd!$B$2:$F$310,1,)</f>
        <v>#N/A</v>
      </c>
      <c r="F127" s="10" t="e">
        <f t="shared" si="10"/>
        <v>#N/A</v>
      </c>
      <c r="G127" s="10" t="s">
        <v>8</v>
      </c>
      <c r="H127" s="10" t="e">
        <f>VLOOKUP(D127,FXProd!$B$2:$F$310,2,)</f>
        <v>#N/A</v>
      </c>
      <c r="I127" s="10" t="e">
        <f t="shared" si="11"/>
        <v>#N/A</v>
      </c>
      <c r="J127" s="10" t="s">
        <v>9</v>
      </c>
      <c r="K127" s="10" t="e">
        <f>VLOOKUP(D127,FXProd!$B$2:$F$310,3,)</f>
        <v>#N/A</v>
      </c>
      <c r="L127" s="10" t="e">
        <f t="shared" si="12"/>
        <v>#N/A</v>
      </c>
      <c r="M127" s="10">
        <v>1</v>
      </c>
      <c r="N127" s="10" t="e">
        <f>VLOOKUP(D127,FXProd!$B$2:$F$310,4,)</f>
        <v>#N/A</v>
      </c>
      <c r="O127" s="10" t="e">
        <f t="shared" si="13"/>
        <v>#N/A</v>
      </c>
      <c r="P127" s="10" t="s">
        <v>164</v>
      </c>
      <c r="Q127" s="10" t="e">
        <f>VLOOKUP(D127,FXProd!$B$2:$F$310,5,)</f>
        <v>#N/A</v>
      </c>
      <c r="R127" s="10" t="e">
        <f t="shared" si="14"/>
        <v>#N/A</v>
      </c>
      <c r="S127" s="10" t="e">
        <f t="shared" si="15"/>
        <v>#N/A</v>
      </c>
      <c r="T127" s="10" t="e">
        <f t="shared" si="16"/>
        <v>#N/A</v>
      </c>
      <c r="U127" s="10" t="e">
        <f t="shared" si="17"/>
        <v>#N/A</v>
      </c>
    </row>
    <row r="128" spans="1:21">
      <c r="A128" s="10" t="s">
        <v>279</v>
      </c>
      <c r="B128" s="10" t="str">
        <f>IF(ISERROR(MATCH(A128, FXProd!$A$2:$A$297,0)),"",A128)</f>
        <v>srf_main.EODTradeStatus_OFC</v>
      </c>
      <c r="C128" s="10" t="str">
        <f t="shared" si="9"/>
        <v>OK</v>
      </c>
      <c r="D128" s="10" t="s">
        <v>280</v>
      </c>
      <c r="E128" s="10" t="str">
        <f>VLOOKUP(D128,FXProd!$B$2:$F$310,1,)</f>
        <v>EODTradeStatusCOBDateUniqueKey_OFC</v>
      </c>
      <c r="F128" s="10" t="str">
        <f t="shared" si="10"/>
        <v>OK</v>
      </c>
      <c r="G128" s="10" t="s">
        <v>8</v>
      </c>
      <c r="H128" s="10" t="str">
        <f>VLOOKUP(D128,FXProd!$B$2:$F$310,2,)</f>
        <v>unique</v>
      </c>
      <c r="I128" s="10" t="str">
        <f t="shared" si="11"/>
        <v>OK</v>
      </c>
      <c r="J128" s="10" t="s">
        <v>14</v>
      </c>
      <c r="K128" s="10" t="str">
        <f>VLOOKUP(D128,FXProd!$B$2:$F$310,3,)</f>
        <v xml:space="preserve"> nonclustered </v>
      </c>
      <c r="L128" s="10" t="str">
        <f t="shared" si="12"/>
        <v>OK</v>
      </c>
      <c r="M128" s="10">
        <v>2</v>
      </c>
      <c r="N128" s="10">
        <f>VLOOKUP(D128,FXProd!$B$2:$F$310,4,)</f>
        <v>2</v>
      </c>
      <c r="O128" s="10" t="str">
        <f t="shared" si="13"/>
        <v>OK</v>
      </c>
      <c r="P128" s="10" t="s">
        <v>281</v>
      </c>
      <c r="Q128" s="10" t="str">
        <f>VLOOKUP(D128,FXProd!$B$2:$F$310,5,)</f>
        <v>COBDate asc,EODTradeStatusId asc</v>
      </c>
      <c r="R128" s="10" t="str">
        <f t="shared" si="14"/>
        <v>OK</v>
      </c>
      <c r="S128" s="10" t="str">
        <f t="shared" si="15"/>
        <v>TRUE</v>
      </c>
      <c r="T128" s="10" t="str">
        <f t="shared" si="16"/>
        <v>TRUE</v>
      </c>
      <c r="U128" s="10" t="str">
        <f t="shared" si="17"/>
        <v>Yes</v>
      </c>
    </row>
    <row r="129" spans="1:21">
      <c r="A129" s="10" t="s">
        <v>279</v>
      </c>
      <c r="B129" s="10" t="str">
        <f>IF(ISERROR(MATCH(A129, FXProd!$A$2:$A$297,0)),"",A129)</f>
        <v>srf_main.EODTradeStatus_OFC</v>
      </c>
      <c r="C129" s="10" t="str">
        <f t="shared" si="9"/>
        <v>OK</v>
      </c>
      <c r="D129" s="10" t="s">
        <v>282</v>
      </c>
      <c r="E129" s="10" t="e">
        <f>VLOOKUP(D129,FXProd!$B$2:$F$310,1,)</f>
        <v>#N/A</v>
      </c>
      <c r="F129" s="10" t="e">
        <f t="shared" si="10"/>
        <v>#N/A</v>
      </c>
      <c r="G129" s="10" t="s">
        <v>8</v>
      </c>
      <c r="H129" s="10" t="e">
        <f>VLOOKUP(D129,FXProd!$B$2:$F$310,2,)</f>
        <v>#N/A</v>
      </c>
      <c r="I129" s="10" t="e">
        <f t="shared" si="11"/>
        <v>#N/A</v>
      </c>
      <c r="J129" s="10" t="s">
        <v>14</v>
      </c>
      <c r="K129" s="10" t="e">
        <f>VLOOKUP(D129,FXProd!$B$2:$F$310,3,)</f>
        <v>#N/A</v>
      </c>
      <c r="L129" s="10" t="e">
        <f t="shared" si="12"/>
        <v>#N/A</v>
      </c>
      <c r="M129" s="10">
        <v>1</v>
      </c>
      <c r="N129" s="10" t="e">
        <f>VLOOKUP(D129,FXProd!$B$2:$F$310,4,)</f>
        <v>#N/A</v>
      </c>
      <c r="O129" s="10" t="e">
        <f t="shared" si="13"/>
        <v>#N/A</v>
      </c>
      <c r="P129" s="10" t="s">
        <v>283</v>
      </c>
      <c r="Q129" s="10" t="e">
        <f>VLOOKUP(D129,FXProd!$B$2:$F$310,5,)</f>
        <v>#N/A</v>
      </c>
      <c r="R129" s="10" t="e">
        <f t="shared" si="14"/>
        <v>#N/A</v>
      </c>
      <c r="S129" s="10" t="e">
        <f t="shared" si="15"/>
        <v>#N/A</v>
      </c>
      <c r="T129" s="10" t="e">
        <f t="shared" si="16"/>
        <v>#N/A</v>
      </c>
      <c r="U129" s="10" t="e">
        <f t="shared" si="17"/>
        <v>#N/A</v>
      </c>
    </row>
    <row r="130" spans="1:21">
      <c r="A130" s="10" t="s">
        <v>284</v>
      </c>
      <c r="B130" s="10" t="str">
        <f>IF(ISERROR(MATCH(A130, FXProd!$A$2:$A$297,0)),"",A130)</f>
        <v>srf_main.EODValuationFeedData</v>
      </c>
      <c r="C130" s="10" t="str">
        <f t="shared" si="9"/>
        <v>OK</v>
      </c>
      <c r="D130" s="10" t="s">
        <v>285</v>
      </c>
      <c r="E130" s="10" t="str">
        <f>VLOOKUP(D130,FXProd!$B$2:$F$310,1,)</f>
        <v>EODValuationFeedData_TradeId_ValuationDatetime</v>
      </c>
      <c r="F130" s="10" t="str">
        <f t="shared" si="10"/>
        <v>OK</v>
      </c>
      <c r="G130" s="10" t="s">
        <v>13</v>
      </c>
      <c r="H130" s="10" t="str">
        <f>VLOOKUP(D130,FXProd!$B$2:$F$310,2,)</f>
        <v>nonunique</v>
      </c>
      <c r="I130" s="10" t="str">
        <f t="shared" si="11"/>
        <v>OK</v>
      </c>
      <c r="J130" s="10" t="s">
        <v>14</v>
      </c>
      <c r="K130" s="10" t="str">
        <f>VLOOKUP(D130,FXProd!$B$2:$F$310,3,)</f>
        <v xml:space="preserve"> nonclustered </v>
      </c>
      <c r="L130" s="10" t="str">
        <f t="shared" si="12"/>
        <v>OK</v>
      </c>
      <c r="M130" s="10">
        <v>2</v>
      </c>
      <c r="N130" s="10">
        <f>VLOOKUP(D130,FXProd!$B$2:$F$310,4,)</f>
        <v>2</v>
      </c>
      <c r="O130" s="10" t="str">
        <f t="shared" si="13"/>
        <v>OK</v>
      </c>
      <c r="P130" s="10" t="s">
        <v>286</v>
      </c>
      <c r="Q130" s="10" t="str">
        <f>VLOOKUP(D130,FXProd!$B$2:$F$310,5,)</f>
        <v>TradeId asc,ValuationDatetime asc</v>
      </c>
      <c r="R130" s="10" t="str">
        <f t="shared" si="14"/>
        <v>OK</v>
      </c>
      <c r="S130" s="10" t="str">
        <f t="shared" si="15"/>
        <v>TRUE</v>
      </c>
      <c r="T130" s="10" t="str">
        <f t="shared" si="16"/>
        <v>TRUE</v>
      </c>
      <c r="U130" s="10" t="str">
        <f t="shared" si="17"/>
        <v>Yes</v>
      </c>
    </row>
    <row r="131" spans="1:21">
      <c r="A131" s="10" t="s">
        <v>284</v>
      </c>
      <c r="B131" s="10" t="str">
        <f>IF(ISERROR(MATCH(A131, FXProd!$A$2:$A$297,0)),"",A131)</f>
        <v>srf_main.EODValuationFeedData</v>
      </c>
      <c r="C131" s="10" t="str">
        <f t="shared" ref="C131:C194" si="18">IF(A131=B131,"OK","NOTOK")</f>
        <v>OK</v>
      </c>
      <c r="D131" s="10" t="s">
        <v>287</v>
      </c>
      <c r="E131" s="10" t="e">
        <f>VLOOKUP(D131,FXProd!$B$2:$F$310,1,)</f>
        <v>#N/A</v>
      </c>
      <c r="F131" s="10" t="e">
        <f t="shared" ref="F131:F194" si="19">IF(D131=E131,"OK","NOTOK")</f>
        <v>#N/A</v>
      </c>
      <c r="G131" s="10" t="s">
        <v>8</v>
      </c>
      <c r="H131" s="10" t="e">
        <f>VLOOKUP(D131,FXProd!$B$2:$F$310,2,)</f>
        <v>#N/A</v>
      </c>
      <c r="I131" s="10" t="e">
        <f t="shared" ref="I131:I194" si="20">IF(G131=H131,"OK","NOTOK")</f>
        <v>#N/A</v>
      </c>
      <c r="J131" s="10" t="s">
        <v>14</v>
      </c>
      <c r="K131" s="10" t="e">
        <f>VLOOKUP(D131,FXProd!$B$2:$F$310,3,)</f>
        <v>#N/A</v>
      </c>
      <c r="L131" s="10" t="e">
        <f t="shared" ref="L131:L194" si="21">IF(J131=K131,"OK","NOTOK")</f>
        <v>#N/A</v>
      </c>
      <c r="M131" s="10">
        <v>1</v>
      </c>
      <c r="N131" s="10" t="e">
        <f>VLOOKUP(D131,FXProd!$B$2:$F$310,4,)</f>
        <v>#N/A</v>
      </c>
      <c r="O131" s="10" t="e">
        <f t="shared" ref="O131:O194" si="22">IF(M131=N131,"OK","NOTOK")</f>
        <v>#N/A</v>
      </c>
      <c r="P131" s="10" t="s">
        <v>17</v>
      </c>
      <c r="Q131" s="10" t="e">
        <f>VLOOKUP(D131,FXProd!$B$2:$F$310,5,)</f>
        <v>#N/A</v>
      </c>
      <c r="R131" s="10" t="e">
        <f t="shared" ref="R131:R194" si="23">IF(P131=Q131,"OK","NOTOK")</f>
        <v>#N/A</v>
      </c>
      <c r="S131" s="10" t="e">
        <f t="shared" ref="S131:S194" si="24">IF(AND(C131="OK", F131="OK",I131="OK"),"TRUE", "FALSE" )</f>
        <v>#N/A</v>
      </c>
      <c r="T131" s="10" t="e">
        <f t="shared" ref="T131:T194" si="25">IF(AND(L131="OK", O131="OK",R131="OK"),"TRUE", "FALSE" )</f>
        <v>#N/A</v>
      </c>
      <c r="U131" s="10" t="e">
        <f t="shared" ref="U131:U194" si="26">IF(OR(S131="False", T131="False"),"No", "Yes")</f>
        <v>#N/A</v>
      </c>
    </row>
    <row r="132" spans="1:21">
      <c r="A132" s="10" t="s">
        <v>284</v>
      </c>
      <c r="B132" s="10" t="str">
        <f>IF(ISERROR(MATCH(A132, FXProd!$A$2:$A$297,0)),"",A132)</f>
        <v>srf_main.EODValuationFeedData</v>
      </c>
      <c r="C132" s="10" t="str">
        <f t="shared" si="18"/>
        <v>OK</v>
      </c>
      <c r="D132" s="10" t="s">
        <v>288</v>
      </c>
      <c r="E132" s="10" t="str">
        <f>VLOOKUP(D132,FXProd!$B$2:$F$310,1,)</f>
        <v>idx3_EODValuationFeedData</v>
      </c>
      <c r="F132" s="10" t="str">
        <f t="shared" si="19"/>
        <v>OK</v>
      </c>
      <c r="G132" s="10" t="s">
        <v>13</v>
      </c>
      <c r="H132" s="10" t="str">
        <f>VLOOKUP(D132,FXProd!$B$2:$F$310,2,)</f>
        <v>nonunique</v>
      </c>
      <c r="I132" s="10" t="str">
        <f t="shared" si="20"/>
        <v>OK</v>
      </c>
      <c r="J132" s="10" t="s">
        <v>14</v>
      </c>
      <c r="K132" s="10" t="str">
        <f>VLOOKUP(D132,FXProd!$B$2:$F$310,3,)</f>
        <v xml:space="preserve"> nonclustered </v>
      </c>
      <c r="L132" s="10" t="str">
        <f t="shared" si="21"/>
        <v>OK</v>
      </c>
      <c r="M132" s="10">
        <v>1</v>
      </c>
      <c r="N132" s="10">
        <f>VLOOKUP(D132,FXProd!$B$2:$F$310,4,)</f>
        <v>1</v>
      </c>
      <c r="O132" s="10" t="str">
        <f t="shared" si="22"/>
        <v>OK</v>
      </c>
      <c r="P132" s="10" t="s">
        <v>289</v>
      </c>
      <c r="Q132" s="10" t="str">
        <f>VLOOKUP(D132,FXProd!$B$2:$F$310,5,)</f>
        <v>EODTradeStageId asc INCLUDE (Id)</v>
      </c>
      <c r="R132" s="10" t="str">
        <f t="shared" si="23"/>
        <v>OK</v>
      </c>
      <c r="S132" s="10" t="str">
        <f t="shared" si="24"/>
        <v>TRUE</v>
      </c>
      <c r="T132" s="10" t="str">
        <f t="shared" si="25"/>
        <v>TRUE</v>
      </c>
      <c r="U132" s="10" t="str">
        <f t="shared" si="26"/>
        <v>Yes</v>
      </c>
    </row>
    <row r="133" spans="1:21">
      <c r="A133" s="10" t="s">
        <v>284</v>
      </c>
      <c r="B133" s="10" t="str">
        <f>IF(ISERROR(MATCH(A133, FXProd!$A$2:$A$297,0)),"",A133)</f>
        <v>srf_main.EODValuationFeedData</v>
      </c>
      <c r="C133" s="10" t="str">
        <f t="shared" si="18"/>
        <v>OK</v>
      </c>
      <c r="D133" s="10" t="s">
        <v>290</v>
      </c>
      <c r="E133" s="10" t="str">
        <f>VLOOKUP(D133,FXProd!$B$2:$F$310,1,)</f>
        <v>idx1_EODValuationFeedData</v>
      </c>
      <c r="F133" s="10" t="str">
        <f t="shared" si="19"/>
        <v>OK</v>
      </c>
      <c r="G133" s="10" t="s">
        <v>13</v>
      </c>
      <c r="H133" s="10" t="str">
        <f>VLOOKUP(D133,FXProd!$B$2:$F$310,2,)</f>
        <v>nonunique</v>
      </c>
      <c r="I133" s="10" t="str">
        <f t="shared" si="20"/>
        <v>OK</v>
      </c>
      <c r="J133" s="10" t="s">
        <v>14</v>
      </c>
      <c r="K133" s="10" t="str">
        <f>VLOOKUP(D133,FXProd!$B$2:$F$310,3,)</f>
        <v xml:space="preserve"> nonclustered </v>
      </c>
      <c r="L133" s="10" t="str">
        <f t="shared" si="21"/>
        <v>OK</v>
      </c>
      <c r="M133" s="10">
        <v>1</v>
      </c>
      <c r="N133" s="10">
        <f>VLOOKUP(D133,FXProd!$B$2:$F$310,4,)</f>
        <v>1</v>
      </c>
      <c r="O133" s="10" t="str">
        <f t="shared" si="22"/>
        <v>OK</v>
      </c>
      <c r="P133" s="10" t="s">
        <v>194</v>
      </c>
      <c r="Q133" s="10" t="str">
        <f>VLOOKUP(D133,FXProd!$B$2:$F$310,5,)</f>
        <v>FeedFileFragmentId asc</v>
      </c>
      <c r="R133" s="10" t="str">
        <f t="shared" si="23"/>
        <v>OK</v>
      </c>
      <c r="S133" s="10" t="str">
        <f t="shared" si="24"/>
        <v>TRUE</v>
      </c>
      <c r="T133" s="10" t="str">
        <f t="shared" si="25"/>
        <v>TRUE</v>
      </c>
      <c r="U133" s="10" t="str">
        <f t="shared" si="26"/>
        <v>Yes</v>
      </c>
    </row>
    <row r="134" spans="1:21">
      <c r="A134" s="10" t="s">
        <v>291</v>
      </c>
      <c r="B134" s="10" t="str">
        <f>IF(ISERROR(MATCH(A134, FXProd!$A$2:$A$297,0)),"",A134)</f>
        <v>srf_main.ErrorWorkFlow</v>
      </c>
      <c r="C134" s="10" t="str">
        <f t="shared" si="18"/>
        <v>OK</v>
      </c>
      <c r="D134" s="10" t="s">
        <v>292</v>
      </c>
      <c r="E134" s="10" t="str">
        <f>VLOOKUP(D134,FXProd!$B$2:$F$310,1,)</f>
        <v>IDX_EW_TradeId</v>
      </c>
      <c r="F134" s="10" t="str">
        <f t="shared" si="19"/>
        <v>OK</v>
      </c>
      <c r="G134" s="10" t="s">
        <v>13</v>
      </c>
      <c r="H134" s="10" t="str">
        <f>VLOOKUP(D134,FXProd!$B$2:$F$310,2,)</f>
        <v>nonunique</v>
      </c>
      <c r="I134" s="10" t="str">
        <f t="shared" si="20"/>
        <v>OK</v>
      </c>
      <c r="J134" s="10" t="s">
        <v>14</v>
      </c>
      <c r="K134" s="10" t="str">
        <f>VLOOKUP(D134,FXProd!$B$2:$F$310,3,)</f>
        <v xml:space="preserve"> nonclustered </v>
      </c>
      <c r="L134" s="10" t="str">
        <f t="shared" si="21"/>
        <v>OK</v>
      </c>
      <c r="M134" s="10">
        <v>1</v>
      </c>
      <c r="N134" s="10">
        <f>VLOOKUP(D134,FXProd!$B$2:$F$310,4,)</f>
        <v>1</v>
      </c>
      <c r="O134" s="10" t="str">
        <f t="shared" si="22"/>
        <v>OK</v>
      </c>
      <c r="P134" s="10" t="s">
        <v>293</v>
      </c>
      <c r="Q134" s="10" t="str">
        <f>VLOOKUP(D134,FXProd!$B$2:$F$310,5,)</f>
        <v>TradeId asc INCLUDE (TradeVersion)</v>
      </c>
      <c r="R134" s="10" t="str">
        <f t="shared" si="23"/>
        <v>OK</v>
      </c>
      <c r="S134" s="10" t="str">
        <f t="shared" si="24"/>
        <v>TRUE</v>
      </c>
      <c r="T134" s="10" t="str">
        <f t="shared" si="25"/>
        <v>TRUE</v>
      </c>
      <c r="U134" s="10" t="str">
        <f t="shared" si="26"/>
        <v>Yes</v>
      </c>
    </row>
    <row r="135" spans="1:21">
      <c r="A135" s="10" t="s">
        <v>291</v>
      </c>
      <c r="B135" s="10" t="str">
        <f>IF(ISERROR(MATCH(A135, FXProd!$A$2:$A$297,0)),"",A135)</f>
        <v>srf_main.ErrorWorkFlow</v>
      </c>
      <c r="C135" s="10" t="str">
        <f t="shared" si="18"/>
        <v>OK</v>
      </c>
      <c r="D135" s="10" t="s">
        <v>294</v>
      </c>
      <c r="E135" s="10" t="str">
        <f>VLOOKUP(D135,FXProd!$B$2:$F$310,1,)</f>
        <v>IDX_EW_COBDate</v>
      </c>
      <c r="F135" s="10" t="str">
        <f t="shared" si="19"/>
        <v>OK</v>
      </c>
      <c r="G135" s="10" t="s">
        <v>13</v>
      </c>
      <c r="H135" s="10" t="str">
        <f>VLOOKUP(D135,FXProd!$B$2:$F$310,2,)</f>
        <v>nonunique</v>
      </c>
      <c r="I135" s="10" t="str">
        <f t="shared" si="20"/>
        <v>OK</v>
      </c>
      <c r="J135" s="10" t="s">
        <v>14</v>
      </c>
      <c r="K135" s="10" t="str">
        <f>VLOOKUP(D135,FXProd!$B$2:$F$310,3,)</f>
        <v xml:space="preserve"> nonclustered </v>
      </c>
      <c r="L135" s="10" t="str">
        <f t="shared" si="21"/>
        <v>OK</v>
      </c>
      <c r="M135" s="10">
        <v>1</v>
      </c>
      <c r="N135" s="10">
        <f>VLOOKUP(D135,FXProd!$B$2:$F$310,4,)</f>
        <v>1</v>
      </c>
      <c r="O135" s="10" t="str">
        <f t="shared" si="22"/>
        <v>OK</v>
      </c>
      <c r="P135" s="10" t="s">
        <v>80</v>
      </c>
      <c r="Q135" s="10" t="str">
        <f>VLOOKUP(D135,FXProd!$B$2:$F$310,5,)</f>
        <v>COBDate asc</v>
      </c>
      <c r="R135" s="10" t="str">
        <f t="shared" si="23"/>
        <v>OK</v>
      </c>
      <c r="S135" s="10" t="str">
        <f t="shared" si="24"/>
        <v>TRUE</v>
      </c>
      <c r="T135" s="10" t="str">
        <f t="shared" si="25"/>
        <v>TRUE</v>
      </c>
      <c r="U135" s="10" t="str">
        <f t="shared" si="26"/>
        <v>Yes</v>
      </c>
    </row>
    <row r="136" spans="1:21">
      <c r="A136" s="10" t="s">
        <v>291</v>
      </c>
      <c r="B136" s="10" t="str">
        <f>IF(ISERROR(MATCH(A136, FXProd!$A$2:$A$297,0)),"",A136)</f>
        <v>srf_main.ErrorWorkFlow</v>
      </c>
      <c r="C136" s="10" t="str">
        <f t="shared" si="18"/>
        <v>OK</v>
      </c>
      <c r="D136" s="10" t="s">
        <v>295</v>
      </c>
      <c r="E136" s="10" t="str">
        <f>VLOOKUP(D136,FXProd!$B$2:$F$310,1,)</f>
        <v>Idx_ErrorWorkFlow_ErrorBlotter2</v>
      </c>
      <c r="F136" s="10" t="str">
        <f t="shared" si="19"/>
        <v>OK</v>
      </c>
      <c r="G136" s="10" t="s">
        <v>13</v>
      </c>
      <c r="H136" s="10" t="str">
        <f>VLOOKUP(D136,FXProd!$B$2:$F$310,2,)</f>
        <v>nonunique</v>
      </c>
      <c r="I136" s="10" t="str">
        <f t="shared" si="20"/>
        <v>OK</v>
      </c>
      <c r="J136" s="10" t="s">
        <v>14</v>
      </c>
      <c r="K136" s="10" t="str">
        <f>VLOOKUP(D136,FXProd!$B$2:$F$310,3,)</f>
        <v xml:space="preserve"> nonclustered </v>
      </c>
      <c r="L136" s="10" t="str">
        <f t="shared" si="21"/>
        <v>OK</v>
      </c>
      <c r="M136" s="10">
        <v>2</v>
      </c>
      <c r="N136" s="10">
        <f>VLOOKUP(D136,FXProd!$B$2:$F$310,4,)</f>
        <v>2</v>
      </c>
      <c r="O136" s="10" t="str">
        <f t="shared" si="22"/>
        <v>OK</v>
      </c>
      <c r="P136" s="10" t="s">
        <v>296</v>
      </c>
      <c r="Q136" s="10" t="str">
        <f>VLOOKUP(D136,FXProd!$B$2:$F$310,5,)</f>
        <v>TradeId asc,TradeMessageID asc INCLUDE (ErrorWorkflowID)</v>
      </c>
      <c r="R136" s="10" t="str">
        <f t="shared" si="23"/>
        <v>OK</v>
      </c>
      <c r="S136" s="10" t="str">
        <f t="shared" si="24"/>
        <v>TRUE</v>
      </c>
      <c r="T136" s="10" t="str">
        <f t="shared" si="25"/>
        <v>TRUE</v>
      </c>
      <c r="U136" s="10" t="str">
        <f t="shared" si="26"/>
        <v>Yes</v>
      </c>
    </row>
    <row r="137" spans="1:21">
      <c r="A137" s="10" t="s">
        <v>291</v>
      </c>
      <c r="B137" s="10" t="str">
        <f>IF(ISERROR(MATCH(A137, FXProd!$A$2:$A$297,0)),"",A137)</f>
        <v>srf_main.ErrorWorkFlow</v>
      </c>
      <c r="C137" s="10" t="str">
        <f t="shared" si="18"/>
        <v>OK</v>
      </c>
      <c r="D137" s="10" t="s">
        <v>297</v>
      </c>
      <c r="E137" s="10" t="str">
        <f>VLOOKUP(D137,FXProd!$B$2:$F$310,1,)</f>
        <v>Idx_Errorworkflow_ErrorDashboard1</v>
      </c>
      <c r="F137" s="10" t="str">
        <f t="shared" si="19"/>
        <v>OK</v>
      </c>
      <c r="G137" s="10" t="s">
        <v>13</v>
      </c>
      <c r="H137" s="10" t="str">
        <f>VLOOKUP(D137,FXProd!$B$2:$F$310,2,)</f>
        <v>nonunique</v>
      </c>
      <c r="I137" s="10" t="str">
        <f t="shared" si="20"/>
        <v>OK</v>
      </c>
      <c r="J137" s="10" t="s">
        <v>14</v>
      </c>
      <c r="K137" s="10" t="str">
        <f>VLOOKUP(D137,FXProd!$B$2:$F$310,3,)</f>
        <v xml:space="preserve"> nonclustered </v>
      </c>
      <c r="L137" s="10" t="str">
        <f t="shared" si="21"/>
        <v>OK</v>
      </c>
      <c r="M137" s="10">
        <v>1</v>
      </c>
      <c r="N137" s="10">
        <f>VLOOKUP(D137,FXProd!$B$2:$F$310,4,)</f>
        <v>1</v>
      </c>
      <c r="O137" s="10" t="str">
        <f t="shared" si="22"/>
        <v>OK</v>
      </c>
      <c r="P137" s="10" t="s">
        <v>298</v>
      </c>
      <c r="Q137" s="10" t="str">
        <f>VLOOKUP(D137,FXProd!$B$2:$F$310,5,)</f>
        <v>WorkflowErrorCategory asc INCLUDE (ErrorWorkflowID,TradeId,TradeMessageID)</v>
      </c>
      <c r="R137" s="10" t="str">
        <f t="shared" si="23"/>
        <v>OK</v>
      </c>
      <c r="S137" s="10" t="str">
        <f t="shared" si="24"/>
        <v>TRUE</v>
      </c>
      <c r="T137" s="10" t="str">
        <f t="shared" si="25"/>
        <v>TRUE</v>
      </c>
      <c r="U137" s="10" t="str">
        <f t="shared" si="26"/>
        <v>Yes</v>
      </c>
    </row>
    <row r="138" spans="1:21">
      <c r="A138" s="10" t="s">
        <v>291</v>
      </c>
      <c r="B138" s="10" t="str">
        <f>IF(ISERROR(MATCH(A138, FXProd!$A$2:$A$297,0)),"",A138)</f>
        <v>srf_main.ErrorWorkFlow</v>
      </c>
      <c r="C138" s="10" t="str">
        <f t="shared" si="18"/>
        <v>OK</v>
      </c>
      <c r="D138" s="10" t="s">
        <v>299</v>
      </c>
      <c r="E138" s="10" t="str">
        <f>VLOOKUP(D138,FXProd!$B$2:$F$310,1,)</f>
        <v>IDX_EW_Workflowstate</v>
      </c>
      <c r="F138" s="10" t="str">
        <f t="shared" si="19"/>
        <v>OK</v>
      </c>
      <c r="G138" s="10" t="s">
        <v>13</v>
      </c>
      <c r="H138" s="10" t="str">
        <f>VLOOKUP(D138,FXProd!$B$2:$F$310,2,)</f>
        <v>nonunique</v>
      </c>
      <c r="I138" s="10" t="str">
        <f t="shared" si="20"/>
        <v>OK</v>
      </c>
      <c r="J138" s="10" t="s">
        <v>14</v>
      </c>
      <c r="K138" s="10" t="str">
        <f>VLOOKUP(D138,FXProd!$B$2:$F$310,3,)</f>
        <v xml:space="preserve"> nonclustered </v>
      </c>
      <c r="L138" s="10" t="str">
        <f t="shared" si="21"/>
        <v>OK</v>
      </c>
      <c r="M138" s="10">
        <v>1</v>
      </c>
      <c r="N138" s="10">
        <f>VLOOKUP(D138,FXProd!$B$2:$F$310,4,)</f>
        <v>1</v>
      </c>
      <c r="O138" s="10" t="str">
        <f t="shared" si="22"/>
        <v>OK</v>
      </c>
      <c r="P138" s="10" t="s">
        <v>300</v>
      </c>
      <c r="Q138" s="10" t="str">
        <f>VLOOKUP(D138,FXProd!$B$2:$F$310,5,)</f>
        <v>ErrorWorkflowState asc</v>
      </c>
      <c r="R138" s="10" t="str">
        <f t="shared" si="23"/>
        <v>OK</v>
      </c>
      <c r="S138" s="10" t="str">
        <f t="shared" si="24"/>
        <v>TRUE</v>
      </c>
      <c r="T138" s="10" t="str">
        <f t="shared" si="25"/>
        <v>TRUE</v>
      </c>
      <c r="U138" s="10" t="str">
        <f t="shared" si="26"/>
        <v>Yes</v>
      </c>
    </row>
    <row r="139" spans="1:21">
      <c r="A139" s="10" t="s">
        <v>291</v>
      </c>
      <c r="B139" s="10" t="str">
        <f>IF(ISERROR(MATCH(A139, FXProd!$A$2:$A$297,0)),"",A139)</f>
        <v>srf_main.ErrorWorkFlow</v>
      </c>
      <c r="C139" s="10" t="str">
        <f t="shared" si="18"/>
        <v>OK</v>
      </c>
      <c r="D139" s="10" t="s">
        <v>301</v>
      </c>
      <c r="E139" s="10" t="str">
        <f>VLOOKUP(D139,FXProd!$B$2:$F$310,1,)</f>
        <v>idx2_ErrorWorkFlow</v>
      </c>
      <c r="F139" s="10" t="str">
        <f t="shared" si="19"/>
        <v>OK</v>
      </c>
      <c r="G139" s="10" t="s">
        <v>13</v>
      </c>
      <c r="H139" s="10" t="str">
        <f>VLOOKUP(D139,FXProd!$B$2:$F$310,2,)</f>
        <v>nonunique</v>
      </c>
      <c r="I139" s="10" t="str">
        <f t="shared" si="20"/>
        <v>OK</v>
      </c>
      <c r="J139" s="10" t="s">
        <v>14</v>
      </c>
      <c r="K139" s="10" t="str">
        <f>VLOOKUP(D139,FXProd!$B$2:$F$310,3,)</f>
        <v xml:space="preserve"> nonclustered </v>
      </c>
      <c r="L139" s="10" t="str">
        <f t="shared" si="21"/>
        <v>OK</v>
      </c>
      <c r="M139" s="10">
        <v>4</v>
      </c>
      <c r="N139" s="10">
        <f>VLOOKUP(D139,FXProd!$B$2:$F$310,4,)</f>
        <v>4</v>
      </c>
      <c r="O139" s="10" t="str">
        <f t="shared" si="22"/>
        <v>OK</v>
      </c>
      <c r="P139" s="10" t="s">
        <v>302</v>
      </c>
      <c r="Q139" s="10" t="str">
        <f>VLOOKUP(D139,FXProd!$B$2:$F$310,5,)</f>
        <v>CreateDate asc,WorkflowErrorCategory asc,TradeId asc,TradeMessageID asc INCLUDE (ErrorWorkflowID,TradeVersion,MessageType,Jurisdiction)</v>
      </c>
      <c r="R139" s="10" t="str">
        <f t="shared" si="23"/>
        <v>OK</v>
      </c>
      <c r="S139" s="10" t="str">
        <f t="shared" si="24"/>
        <v>TRUE</v>
      </c>
      <c r="T139" s="10" t="str">
        <f t="shared" si="25"/>
        <v>TRUE</v>
      </c>
      <c r="U139" s="10" t="str">
        <f t="shared" si="26"/>
        <v>Yes</v>
      </c>
    </row>
    <row r="140" spans="1:21">
      <c r="A140" s="10" t="s">
        <v>291</v>
      </c>
      <c r="B140" s="10" t="str">
        <f>IF(ISERROR(MATCH(A140, FXProd!$A$2:$A$297,0)),"",A140)</f>
        <v>srf_main.ErrorWorkFlow</v>
      </c>
      <c r="C140" s="10" t="str">
        <f t="shared" si="18"/>
        <v>OK</v>
      </c>
      <c r="D140" s="10" t="s">
        <v>303</v>
      </c>
      <c r="E140" s="10" t="str">
        <f>VLOOKUP(D140,FXProd!$B$2:$F$310,1,)</f>
        <v>Idx_Errorworkflow_ErrorDashboard2</v>
      </c>
      <c r="F140" s="10" t="str">
        <f t="shared" si="19"/>
        <v>OK</v>
      </c>
      <c r="G140" s="10" t="s">
        <v>13</v>
      </c>
      <c r="H140" s="10" t="str">
        <f>VLOOKUP(D140,FXProd!$B$2:$F$310,2,)</f>
        <v>nonunique</v>
      </c>
      <c r="I140" s="10" t="str">
        <f t="shared" si="20"/>
        <v>OK</v>
      </c>
      <c r="J140" s="10" t="s">
        <v>14</v>
      </c>
      <c r="K140" s="10" t="str">
        <f>VLOOKUP(D140,FXProd!$B$2:$F$310,3,)</f>
        <v xml:space="preserve"> nonclustered </v>
      </c>
      <c r="L140" s="10" t="str">
        <f t="shared" si="21"/>
        <v>OK</v>
      </c>
      <c r="M140" s="10">
        <v>2</v>
      </c>
      <c r="N140" s="10">
        <f>VLOOKUP(D140,FXProd!$B$2:$F$310,4,)</f>
        <v>2</v>
      </c>
      <c r="O140" s="10" t="str">
        <f t="shared" si="22"/>
        <v>OK</v>
      </c>
      <c r="P140" s="10" t="s">
        <v>304</v>
      </c>
      <c r="Q140" s="10" t="str">
        <f>VLOOKUP(D140,FXProd!$B$2:$F$310,5,)</f>
        <v>ApplicationName asc,WorkflowErrorCategory asc INCLUDE (ErrorWorkflowID,TradeId,TradeMessageID,ErrorWorkflowState,Jurisdiction)</v>
      </c>
      <c r="R140" s="10" t="str">
        <f t="shared" si="23"/>
        <v>OK</v>
      </c>
      <c r="S140" s="10" t="str">
        <f t="shared" si="24"/>
        <v>TRUE</v>
      </c>
      <c r="T140" s="10" t="str">
        <f t="shared" si="25"/>
        <v>TRUE</v>
      </c>
      <c r="U140" s="10" t="str">
        <f t="shared" si="26"/>
        <v>Yes</v>
      </c>
    </row>
    <row r="141" spans="1:21">
      <c r="A141" s="10" t="s">
        <v>291</v>
      </c>
      <c r="B141" s="10" t="str">
        <f>IF(ISERROR(MATCH(A141, FXProd!$A$2:$A$297,0)),"",A141)</f>
        <v>srf_main.ErrorWorkFlow</v>
      </c>
      <c r="C141" s="10" t="str">
        <f t="shared" si="18"/>
        <v>OK</v>
      </c>
      <c r="D141" s="10" t="s">
        <v>305</v>
      </c>
      <c r="E141" s="10" t="str">
        <f>VLOOKUP(D141,FXProd!$B$2:$F$310,1,)</f>
        <v>ErrorWorkflow_CreateDate</v>
      </c>
      <c r="F141" s="10" t="str">
        <f t="shared" si="19"/>
        <v>OK</v>
      </c>
      <c r="G141" s="10" t="s">
        <v>13</v>
      </c>
      <c r="H141" s="10" t="str">
        <f>VLOOKUP(D141,FXProd!$B$2:$F$310,2,)</f>
        <v>nonunique</v>
      </c>
      <c r="I141" s="10" t="str">
        <f t="shared" si="20"/>
        <v>OK</v>
      </c>
      <c r="J141" s="10" t="s">
        <v>14</v>
      </c>
      <c r="K141" s="10" t="str">
        <f>VLOOKUP(D141,FXProd!$B$2:$F$310,3,)</f>
        <v xml:space="preserve"> nonclustered </v>
      </c>
      <c r="L141" s="10" t="str">
        <f t="shared" si="21"/>
        <v>OK</v>
      </c>
      <c r="M141" s="10">
        <v>1</v>
      </c>
      <c r="N141" s="10">
        <f>VLOOKUP(D141,FXProd!$B$2:$F$310,4,)</f>
        <v>1</v>
      </c>
      <c r="O141" s="10" t="str">
        <f t="shared" si="22"/>
        <v>OK</v>
      </c>
      <c r="P141" s="10" t="s">
        <v>306</v>
      </c>
      <c r="Q141" s="10" t="str">
        <f>VLOOKUP(D141,FXProd!$B$2:$F$310,5,)</f>
        <v>CreateDate asc</v>
      </c>
      <c r="R141" s="10" t="str">
        <f t="shared" si="23"/>
        <v>OK</v>
      </c>
      <c r="S141" s="10" t="str">
        <f t="shared" si="24"/>
        <v>TRUE</v>
      </c>
      <c r="T141" s="10" t="str">
        <f t="shared" si="25"/>
        <v>TRUE</v>
      </c>
      <c r="U141" s="10" t="str">
        <f t="shared" si="26"/>
        <v>Yes</v>
      </c>
    </row>
    <row r="142" spans="1:21">
      <c r="A142" s="10" t="s">
        <v>291</v>
      </c>
      <c r="B142" s="10" t="str">
        <f>IF(ISERROR(MATCH(A142, FXProd!$A$2:$A$297,0)),"",A142)</f>
        <v>srf_main.ErrorWorkFlow</v>
      </c>
      <c r="C142" s="10" t="str">
        <f t="shared" si="18"/>
        <v>OK</v>
      </c>
      <c r="D142" s="10" t="s">
        <v>307</v>
      </c>
      <c r="E142" s="10" t="str">
        <f>VLOOKUP(D142,FXProd!$B$2:$F$310,1,)</f>
        <v>idx1_ErrorWorkFlow</v>
      </c>
      <c r="F142" s="10" t="str">
        <f t="shared" si="19"/>
        <v>OK</v>
      </c>
      <c r="G142" s="10" t="s">
        <v>13</v>
      </c>
      <c r="H142" s="10" t="str">
        <f>VLOOKUP(D142,FXProd!$B$2:$F$310,2,)</f>
        <v>nonunique</v>
      </c>
      <c r="I142" s="10" t="str">
        <f t="shared" si="20"/>
        <v>OK</v>
      </c>
      <c r="J142" s="10" t="s">
        <v>14</v>
      </c>
      <c r="K142" s="10" t="str">
        <f>VLOOKUP(D142,FXProd!$B$2:$F$310,3,)</f>
        <v xml:space="preserve"> nonclustered </v>
      </c>
      <c r="L142" s="10" t="str">
        <f t="shared" si="21"/>
        <v>OK</v>
      </c>
      <c r="M142" s="10">
        <v>3</v>
      </c>
      <c r="N142" s="10">
        <f>VLOOKUP(D142,FXProd!$B$2:$F$310,4,)</f>
        <v>3</v>
      </c>
      <c r="O142" s="10" t="str">
        <f t="shared" si="22"/>
        <v>OK</v>
      </c>
      <c r="P142" s="10" t="s">
        <v>308</v>
      </c>
      <c r="Q142" s="10" t="str">
        <f>VLOOKUP(D142,FXProd!$B$2:$F$310,5,)</f>
        <v>ApplicationName asc,ErrorCategory asc,WorkflowErrorCategory asc INCLUDE (ErrorWorkflowID,TradeMessageID,Jurisdiction)</v>
      </c>
      <c r="R142" s="10" t="str">
        <f t="shared" si="23"/>
        <v>OK</v>
      </c>
      <c r="S142" s="10" t="str">
        <f t="shared" si="24"/>
        <v>TRUE</v>
      </c>
      <c r="T142" s="10" t="str">
        <f t="shared" si="25"/>
        <v>TRUE</v>
      </c>
      <c r="U142" s="10" t="str">
        <f t="shared" si="26"/>
        <v>Yes</v>
      </c>
    </row>
    <row r="143" spans="1:21">
      <c r="A143" s="10" t="s">
        <v>291</v>
      </c>
      <c r="B143" s="10" t="str">
        <f>IF(ISERROR(MATCH(A143, FXProd!$A$2:$A$297,0)),"",A143)</f>
        <v>srf_main.ErrorWorkFlow</v>
      </c>
      <c r="C143" s="10" t="str">
        <f t="shared" si="18"/>
        <v>OK</v>
      </c>
      <c r="D143" s="10" t="s">
        <v>309</v>
      </c>
      <c r="E143" s="10" t="str">
        <f>VLOOKUP(D143,FXProd!$B$2:$F$310,1,)</f>
        <v>IDX_ErrorWorkflowId</v>
      </c>
      <c r="F143" s="10" t="str">
        <f t="shared" si="19"/>
        <v>OK</v>
      </c>
      <c r="G143" s="10" t="s">
        <v>13</v>
      </c>
      <c r="H143" s="10" t="str">
        <f>VLOOKUP(D143,FXProd!$B$2:$F$310,2,)</f>
        <v>nonunique</v>
      </c>
      <c r="I143" s="10" t="str">
        <f t="shared" si="20"/>
        <v>OK</v>
      </c>
      <c r="J143" s="10" t="s">
        <v>9</v>
      </c>
      <c r="K143" s="10" t="str">
        <f>VLOOKUP(D143,FXProd!$B$2:$F$310,3,)</f>
        <v xml:space="preserve"> clustered </v>
      </c>
      <c r="L143" s="10" t="str">
        <f t="shared" si="21"/>
        <v>OK</v>
      </c>
      <c r="M143" s="10">
        <v>1</v>
      </c>
      <c r="N143" s="10">
        <f>VLOOKUP(D143,FXProd!$B$2:$F$310,4,)</f>
        <v>1</v>
      </c>
      <c r="O143" s="10" t="str">
        <f t="shared" si="22"/>
        <v>OK</v>
      </c>
      <c r="P143" s="10" t="s">
        <v>310</v>
      </c>
      <c r="Q143" s="10" t="str">
        <f>VLOOKUP(D143,FXProd!$B$2:$F$310,5,)</f>
        <v>ErrorWorkflowID asc</v>
      </c>
      <c r="R143" s="10" t="str">
        <f t="shared" si="23"/>
        <v>OK</v>
      </c>
      <c r="S143" s="10" t="str">
        <f t="shared" si="24"/>
        <v>TRUE</v>
      </c>
      <c r="T143" s="10" t="str">
        <f t="shared" si="25"/>
        <v>TRUE</v>
      </c>
      <c r="U143" s="10" t="str">
        <f t="shared" si="26"/>
        <v>Yes</v>
      </c>
    </row>
    <row r="144" spans="1:21">
      <c r="A144" s="10" t="s">
        <v>291</v>
      </c>
      <c r="B144" s="10" t="str">
        <f>IF(ISERROR(MATCH(A144, FXProd!$A$2:$A$297,0)),"",A144)</f>
        <v>srf_main.ErrorWorkFlow</v>
      </c>
      <c r="C144" s="10" t="str">
        <f t="shared" si="18"/>
        <v>OK</v>
      </c>
      <c r="D144" s="10" t="s">
        <v>311</v>
      </c>
      <c r="E144" s="10" t="str">
        <f>VLOOKUP(D144,FXProd!$B$2:$F$310,1,)</f>
        <v>IDX_EW_TradeMessageId</v>
      </c>
      <c r="F144" s="10" t="str">
        <f t="shared" si="19"/>
        <v>OK</v>
      </c>
      <c r="G144" s="10" t="s">
        <v>13</v>
      </c>
      <c r="H144" s="10" t="str">
        <f>VLOOKUP(D144,FXProd!$B$2:$F$310,2,)</f>
        <v>nonunique</v>
      </c>
      <c r="I144" s="10" t="str">
        <f t="shared" si="20"/>
        <v>OK</v>
      </c>
      <c r="J144" s="10" t="s">
        <v>14</v>
      </c>
      <c r="K144" s="10" t="str">
        <f>VLOOKUP(D144,FXProd!$B$2:$F$310,3,)</f>
        <v xml:space="preserve"> nonclustered </v>
      </c>
      <c r="L144" s="10" t="str">
        <f t="shared" si="21"/>
        <v>OK</v>
      </c>
      <c r="M144" s="10">
        <v>1</v>
      </c>
      <c r="N144" s="10">
        <f>VLOOKUP(D144,FXProd!$B$2:$F$310,4,)</f>
        <v>1</v>
      </c>
      <c r="O144" s="10" t="str">
        <f t="shared" si="22"/>
        <v>OK</v>
      </c>
      <c r="P144" s="10" t="s">
        <v>312</v>
      </c>
      <c r="Q144" s="10" t="str">
        <f>VLOOKUP(D144,FXProd!$B$2:$F$310,5,)</f>
        <v>TradeMessageID asc</v>
      </c>
      <c r="R144" s="10" t="str">
        <f t="shared" si="23"/>
        <v>OK</v>
      </c>
      <c r="S144" s="10" t="str">
        <f t="shared" si="24"/>
        <v>TRUE</v>
      </c>
      <c r="T144" s="10" t="str">
        <f t="shared" si="25"/>
        <v>TRUE</v>
      </c>
      <c r="U144" s="10" t="str">
        <f t="shared" si="26"/>
        <v>Yes</v>
      </c>
    </row>
    <row r="145" spans="1:21">
      <c r="A145" s="10" t="s">
        <v>313</v>
      </c>
      <c r="B145" s="10" t="str">
        <f>IF(ISERROR(MATCH(A145, FXProd!$A$2:$A$297,0)),"",A145)</f>
        <v>srf_main.ErrorWorkFlow_Archive</v>
      </c>
      <c r="C145" s="10" t="str">
        <f t="shared" si="18"/>
        <v>OK</v>
      </c>
      <c r="D145" s="10" t="s">
        <v>309</v>
      </c>
      <c r="E145" s="10" t="str">
        <f>VLOOKUP(D145,FXProd!$B$2:$F$310,1,)</f>
        <v>IDX_ErrorWorkflowId</v>
      </c>
      <c r="F145" s="10" t="str">
        <f t="shared" si="19"/>
        <v>OK</v>
      </c>
      <c r="G145" s="10" t="s">
        <v>13</v>
      </c>
      <c r="H145" s="10" t="str">
        <f>VLOOKUP(D145,FXProd!$B$2:$F$310,2,)</f>
        <v>nonunique</v>
      </c>
      <c r="I145" s="10" t="str">
        <f t="shared" si="20"/>
        <v>OK</v>
      </c>
      <c r="J145" s="10" t="s">
        <v>9</v>
      </c>
      <c r="K145" s="10" t="str">
        <f>VLOOKUP(D145,FXProd!$B$2:$F$310,3,)</f>
        <v xml:space="preserve"> clustered </v>
      </c>
      <c r="L145" s="10" t="str">
        <f t="shared" si="21"/>
        <v>OK</v>
      </c>
      <c r="M145" s="10">
        <v>1</v>
      </c>
      <c r="N145" s="10">
        <f>VLOOKUP(D145,FXProd!$B$2:$F$310,4,)</f>
        <v>1</v>
      </c>
      <c r="O145" s="10" t="str">
        <f t="shared" si="22"/>
        <v>OK</v>
      </c>
      <c r="P145" s="10" t="s">
        <v>310</v>
      </c>
      <c r="Q145" s="10" t="str">
        <f>VLOOKUP(D145,FXProd!$B$2:$F$310,5,)</f>
        <v>ErrorWorkflowID asc</v>
      </c>
      <c r="R145" s="10" t="str">
        <f t="shared" si="23"/>
        <v>OK</v>
      </c>
      <c r="S145" s="10" t="str">
        <f t="shared" si="24"/>
        <v>TRUE</v>
      </c>
      <c r="T145" s="10" t="str">
        <f t="shared" si="25"/>
        <v>TRUE</v>
      </c>
      <c r="U145" s="10" t="str">
        <f t="shared" si="26"/>
        <v>Yes</v>
      </c>
    </row>
    <row r="146" spans="1:21">
      <c r="A146" s="10" t="s">
        <v>313</v>
      </c>
      <c r="B146" s="10" t="str">
        <f>IF(ISERROR(MATCH(A146, FXProd!$A$2:$A$297,0)),"",A146)</f>
        <v>srf_main.ErrorWorkFlow_Archive</v>
      </c>
      <c r="C146" s="10" t="str">
        <f t="shared" si="18"/>
        <v>OK</v>
      </c>
      <c r="D146" s="10" t="s">
        <v>295</v>
      </c>
      <c r="E146" s="10" t="str">
        <f>VLOOKUP(D146,FXProd!$B$2:$F$310,1,)</f>
        <v>Idx_ErrorWorkFlow_ErrorBlotter2</v>
      </c>
      <c r="F146" s="10" t="str">
        <f t="shared" si="19"/>
        <v>OK</v>
      </c>
      <c r="G146" s="10" t="s">
        <v>13</v>
      </c>
      <c r="H146" s="10" t="str">
        <f>VLOOKUP(D146,FXProd!$B$2:$F$310,2,)</f>
        <v>nonunique</v>
      </c>
      <c r="I146" s="10" t="str">
        <f t="shared" si="20"/>
        <v>OK</v>
      </c>
      <c r="J146" s="10" t="s">
        <v>14</v>
      </c>
      <c r="K146" s="10" t="str">
        <f>VLOOKUP(D146,FXProd!$B$2:$F$310,3,)</f>
        <v xml:space="preserve"> nonclustered </v>
      </c>
      <c r="L146" s="10" t="str">
        <f t="shared" si="21"/>
        <v>OK</v>
      </c>
      <c r="M146" s="10">
        <v>2</v>
      </c>
      <c r="N146" s="10">
        <f>VLOOKUP(D146,FXProd!$B$2:$F$310,4,)</f>
        <v>2</v>
      </c>
      <c r="O146" s="10" t="str">
        <f t="shared" si="22"/>
        <v>OK</v>
      </c>
      <c r="P146" s="10" t="s">
        <v>296</v>
      </c>
      <c r="Q146" s="10" t="str">
        <f>VLOOKUP(D146,FXProd!$B$2:$F$310,5,)</f>
        <v>TradeId asc,TradeMessageID asc INCLUDE (ErrorWorkflowID)</v>
      </c>
      <c r="R146" s="10" t="str">
        <f t="shared" si="23"/>
        <v>OK</v>
      </c>
      <c r="S146" s="10" t="str">
        <f t="shared" si="24"/>
        <v>TRUE</v>
      </c>
      <c r="T146" s="10" t="str">
        <f t="shared" si="25"/>
        <v>TRUE</v>
      </c>
      <c r="U146" s="10" t="str">
        <f t="shared" si="26"/>
        <v>Yes</v>
      </c>
    </row>
    <row r="147" spans="1:21">
      <c r="A147" s="10" t="s">
        <v>313</v>
      </c>
      <c r="B147" s="10" t="str">
        <f>IF(ISERROR(MATCH(A147, FXProd!$A$2:$A$297,0)),"",A147)</f>
        <v>srf_main.ErrorWorkFlow_Archive</v>
      </c>
      <c r="C147" s="10" t="str">
        <f t="shared" si="18"/>
        <v>OK</v>
      </c>
      <c r="D147" s="10" t="s">
        <v>297</v>
      </c>
      <c r="E147" s="10" t="str">
        <f>VLOOKUP(D147,FXProd!$B$2:$F$310,1,)</f>
        <v>Idx_Errorworkflow_ErrorDashboard1</v>
      </c>
      <c r="F147" s="10" t="str">
        <f t="shared" si="19"/>
        <v>OK</v>
      </c>
      <c r="G147" s="10" t="s">
        <v>13</v>
      </c>
      <c r="H147" s="10" t="str">
        <f>VLOOKUP(D147,FXProd!$B$2:$F$310,2,)</f>
        <v>nonunique</v>
      </c>
      <c r="I147" s="10" t="str">
        <f t="shared" si="20"/>
        <v>OK</v>
      </c>
      <c r="J147" s="10" t="s">
        <v>14</v>
      </c>
      <c r="K147" s="10" t="str">
        <f>VLOOKUP(D147,FXProd!$B$2:$F$310,3,)</f>
        <v xml:space="preserve"> nonclustered </v>
      </c>
      <c r="L147" s="10" t="str">
        <f t="shared" si="21"/>
        <v>OK</v>
      </c>
      <c r="M147" s="10">
        <v>1</v>
      </c>
      <c r="N147" s="10">
        <f>VLOOKUP(D147,FXProd!$B$2:$F$310,4,)</f>
        <v>1</v>
      </c>
      <c r="O147" s="10" t="str">
        <f t="shared" si="22"/>
        <v>OK</v>
      </c>
      <c r="P147" s="10" t="s">
        <v>298</v>
      </c>
      <c r="Q147" s="10" t="str">
        <f>VLOOKUP(D147,FXProd!$B$2:$F$310,5,)</f>
        <v>WorkflowErrorCategory asc INCLUDE (ErrorWorkflowID,TradeId,TradeMessageID)</v>
      </c>
      <c r="R147" s="10" t="str">
        <f t="shared" si="23"/>
        <v>OK</v>
      </c>
      <c r="S147" s="10" t="str">
        <f t="shared" si="24"/>
        <v>TRUE</v>
      </c>
      <c r="T147" s="10" t="str">
        <f t="shared" si="25"/>
        <v>TRUE</v>
      </c>
      <c r="U147" s="10" t="str">
        <f t="shared" si="26"/>
        <v>Yes</v>
      </c>
    </row>
    <row r="148" spans="1:21">
      <c r="A148" s="10" t="s">
        <v>313</v>
      </c>
      <c r="B148" s="10" t="str">
        <f>IF(ISERROR(MATCH(A148, FXProd!$A$2:$A$297,0)),"",A148)</f>
        <v>srf_main.ErrorWorkFlow_Archive</v>
      </c>
      <c r="C148" s="10" t="str">
        <f t="shared" si="18"/>
        <v>OK</v>
      </c>
      <c r="D148" s="10" t="s">
        <v>303</v>
      </c>
      <c r="E148" s="10" t="str">
        <f>VLOOKUP(D148,FXProd!$B$2:$F$310,1,)</f>
        <v>Idx_Errorworkflow_ErrorDashboard2</v>
      </c>
      <c r="F148" s="10" t="str">
        <f t="shared" si="19"/>
        <v>OK</v>
      </c>
      <c r="G148" s="10" t="s">
        <v>13</v>
      </c>
      <c r="H148" s="10" t="str">
        <f>VLOOKUP(D148,FXProd!$B$2:$F$310,2,)</f>
        <v>nonunique</v>
      </c>
      <c r="I148" s="10" t="str">
        <f t="shared" si="20"/>
        <v>OK</v>
      </c>
      <c r="J148" s="10" t="s">
        <v>14</v>
      </c>
      <c r="K148" s="10" t="str">
        <f>VLOOKUP(D148,FXProd!$B$2:$F$310,3,)</f>
        <v xml:space="preserve"> nonclustered </v>
      </c>
      <c r="L148" s="10" t="str">
        <f t="shared" si="21"/>
        <v>OK</v>
      </c>
      <c r="M148" s="10">
        <v>2</v>
      </c>
      <c r="N148" s="10">
        <f>VLOOKUP(D148,FXProd!$B$2:$F$310,4,)</f>
        <v>2</v>
      </c>
      <c r="O148" s="10" t="str">
        <f t="shared" si="22"/>
        <v>OK</v>
      </c>
      <c r="P148" s="10" t="s">
        <v>304</v>
      </c>
      <c r="Q148" s="10" t="str">
        <f>VLOOKUP(D148,FXProd!$B$2:$F$310,5,)</f>
        <v>ApplicationName asc,WorkflowErrorCategory asc INCLUDE (ErrorWorkflowID,TradeId,TradeMessageID,ErrorWorkflowState,Jurisdiction)</v>
      </c>
      <c r="R148" s="10" t="str">
        <f t="shared" si="23"/>
        <v>OK</v>
      </c>
      <c r="S148" s="10" t="str">
        <f t="shared" si="24"/>
        <v>TRUE</v>
      </c>
      <c r="T148" s="10" t="str">
        <f t="shared" si="25"/>
        <v>TRUE</v>
      </c>
      <c r="U148" s="10" t="str">
        <f t="shared" si="26"/>
        <v>Yes</v>
      </c>
    </row>
    <row r="149" spans="1:21">
      <c r="A149" s="10" t="s">
        <v>313</v>
      </c>
      <c r="B149" s="10" t="str">
        <f>IF(ISERROR(MATCH(A149, FXProd!$A$2:$A$297,0)),"",A149)</f>
        <v>srf_main.ErrorWorkFlow_Archive</v>
      </c>
      <c r="C149" s="10" t="str">
        <f t="shared" si="18"/>
        <v>OK</v>
      </c>
      <c r="D149" s="10" t="s">
        <v>294</v>
      </c>
      <c r="E149" s="10" t="str">
        <f>VLOOKUP(D149,FXProd!$B$2:$F$310,1,)</f>
        <v>IDX_EW_COBDate</v>
      </c>
      <c r="F149" s="10" t="str">
        <f t="shared" si="19"/>
        <v>OK</v>
      </c>
      <c r="G149" s="10" t="s">
        <v>13</v>
      </c>
      <c r="H149" s="10" t="str">
        <f>VLOOKUP(D149,FXProd!$B$2:$F$310,2,)</f>
        <v>nonunique</v>
      </c>
      <c r="I149" s="10" t="str">
        <f t="shared" si="20"/>
        <v>OK</v>
      </c>
      <c r="J149" s="10" t="s">
        <v>14</v>
      </c>
      <c r="K149" s="10" t="str">
        <f>VLOOKUP(D149,FXProd!$B$2:$F$310,3,)</f>
        <v xml:space="preserve"> nonclustered </v>
      </c>
      <c r="L149" s="10" t="str">
        <f t="shared" si="21"/>
        <v>OK</v>
      </c>
      <c r="M149" s="10">
        <v>1</v>
      </c>
      <c r="N149" s="10">
        <f>VLOOKUP(D149,FXProd!$B$2:$F$310,4,)</f>
        <v>1</v>
      </c>
      <c r="O149" s="10" t="str">
        <f t="shared" si="22"/>
        <v>OK</v>
      </c>
      <c r="P149" s="10" t="s">
        <v>80</v>
      </c>
      <c r="Q149" s="10" t="str">
        <f>VLOOKUP(D149,FXProd!$B$2:$F$310,5,)</f>
        <v>COBDate asc</v>
      </c>
      <c r="R149" s="10" t="str">
        <f t="shared" si="23"/>
        <v>OK</v>
      </c>
      <c r="S149" s="10" t="str">
        <f t="shared" si="24"/>
        <v>TRUE</v>
      </c>
      <c r="T149" s="10" t="str">
        <f t="shared" si="25"/>
        <v>TRUE</v>
      </c>
      <c r="U149" s="10" t="str">
        <f t="shared" si="26"/>
        <v>Yes</v>
      </c>
    </row>
    <row r="150" spans="1:21">
      <c r="A150" s="10" t="s">
        <v>313</v>
      </c>
      <c r="B150" s="10" t="str">
        <f>IF(ISERROR(MATCH(A150, FXProd!$A$2:$A$297,0)),"",A150)</f>
        <v>srf_main.ErrorWorkFlow_Archive</v>
      </c>
      <c r="C150" s="10" t="str">
        <f t="shared" si="18"/>
        <v>OK</v>
      </c>
      <c r="D150" s="10" t="s">
        <v>292</v>
      </c>
      <c r="E150" s="10" t="str">
        <f>VLOOKUP(D150,FXProd!$B$2:$F$310,1,)</f>
        <v>IDX_EW_TradeId</v>
      </c>
      <c r="F150" s="10" t="str">
        <f t="shared" si="19"/>
        <v>OK</v>
      </c>
      <c r="G150" s="10" t="s">
        <v>13</v>
      </c>
      <c r="H150" s="10" t="str">
        <f>VLOOKUP(D150,FXProd!$B$2:$F$310,2,)</f>
        <v>nonunique</v>
      </c>
      <c r="I150" s="10" t="str">
        <f t="shared" si="20"/>
        <v>OK</v>
      </c>
      <c r="J150" s="10" t="s">
        <v>14</v>
      </c>
      <c r="K150" s="10" t="str">
        <f>VLOOKUP(D150,FXProd!$B$2:$F$310,3,)</f>
        <v xml:space="preserve"> nonclustered </v>
      </c>
      <c r="L150" s="10" t="str">
        <f t="shared" si="21"/>
        <v>OK</v>
      </c>
      <c r="M150" s="10">
        <v>1</v>
      </c>
      <c r="N150" s="10">
        <f>VLOOKUP(D150,FXProd!$B$2:$F$310,4,)</f>
        <v>1</v>
      </c>
      <c r="O150" s="10" t="str">
        <f t="shared" si="22"/>
        <v>OK</v>
      </c>
      <c r="P150" s="10" t="s">
        <v>293</v>
      </c>
      <c r="Q150" s="10" t="str">
        <f>VLOOKUP(D150,FXProd!$B$2:$F$310,5,)</f>
        <v>TradeId asc INCLUDE (TradeVersion)</v>
      </c>
      <c r="R150" s="10" t="str">
        <f t="shared" si="23"/>
        <v>OK</v>
      </c>
      <c r="S150" s="10" t="str">
        <f t="shared" si="24"/>
        <v>TRUE</v>
      </c>
      <c r="T150" s="10" t="str">
        <f t="shared" si="25"/>
        <v>TRUE</v>
      </c>
      <c r="U150" s="10" t="str">
        <f t="shared" si="26"/>
        <v>Yes</v>
      </c>
    </row>
    <row r="151" spans="1:21">
      <c r="A151" s="10" t="s">
        <v>313</v>
      </c>
      <c r="B151" s="10" t="str">
        <f>IF(ISERROR(MATCH(A151, FXProd!$A$2:$A$297,0)),"",A151)</f>
        <v>srf_main.ErrorWorkFlow_Archive</v>
      </c>
      <c r="C151" s="10" t="str">
        <f t="shared" si="18"/>
        <v>OK</v>
      </c>
      <c r="D151" s="10" t="s">
        <v>311</v>
      </c>
      <c r="E151" s="10" t="str">
        <f>VLOOKUP(D151,FXProd!$B$2:$F$310,1,)</f>
        <v>IDX_EW_TradeMessageId</v>
      </c>
      <c r="F151" s="10" t="str">
        <f t="shared" si="19"/>
        <v>OK</v>
      </c>
      <c r="G151" s="10" t="s">
        <v>13</v>
      </c>
      <c r="H151" s="10" t="str">
        <f>VLOOKUP(D151,FXProd!$B$2:$F$310,2,)</f>
        <v>nonunique</v>
      </c>
      <c r="I151" s="10" t="str">
        <f t="shared" si="20"/>
        <v>OK</v>
      </c>
      <c r="J151" s="10" t="s">
        <v>14</v>
      </c>
      <c r="K151" s="10" t="str">
        <f>VLOOKUP(D151,FXProd!$B$2:$F$310,3,)</f>
        <v xml:space="preserve"> nonclustered </v>
      </c>
      <c r="L151" s="10" t="str">
        <f t="shared" si="21"/>
        <v>OK</v>
      </c>
      <c r="M151" s="10">
        <v>1</v>
      </c>
      <c r="N151" s="10">
        <f>VLOOKUP(D151,FXProd!$B$2:$F$310,4,)</f>
        <v>1</v>
      </c>
      <c r="O151" s="10" t="str">
        <f t="shared" si="22"/>
        <v>OK</v>
      </c>
      <c r="P151" s="10" t="s">
        <v>312</v>
      </c>
      <c r="Q151" s="10" t="str">
        <f>VLOOKUP(D151,FXProd!$B$2:$F$310,5,)</f>
        <v>TradeMessageID asc</v>
      </c>
      <c r="R151" s="10" t="str">
        <f t="shared" si="23"/>
        <v>OK</v>
      </c>
      <c r="S151" s="10" t="str">
        <f t="shared" si="24"/>
        <v>TRUE</v>
      </c>
      <c r="T151" s="10" t="str">
        <f t="shared" si="25"/>
        <v>TRUE</v>
      </c>
      <c r="U151" s="10" t="str">
        <f t="shared" si="26"/>
        <v>Yes</v>
      </c>
    </row>
    <row r="152" spans="1:21">
      <c r="A152" s="10" t="s">
        <v>313</v>
      </c>
      <c r="B152" s="10" t="str">
        <f>IF(ISERROR(MATCH(A152, FXProd!$A$2:$A$297,0)),"",A152)</f>
        <v>srf_main.ErrorWorkFlow_Archive</v>
      </c>
      <c r="C152" s="10" t="str">
        <f t="shared" si="18"/>
        <v>OK</v>
      </c>
      <c r="D152" s="10" t="s">
        <v>299</v>
      </c>
      <c r="E152" s="10" t="str">
        <f>VLOOKUP(D152,FXProd!$B$2:$F$310,1,)</f>
        <v>IDX_EW_Workflowstate</v>
      </c>
      <c r="F152" s="10" t="str">
        <f t="shared" si="19"/>
        <v>OK</v>
      </c>
      <c r="G152" s="10" t="s">
        <v>13</v>
      </c>
      <c r="H152" s="10" t="str">
        <f>VLOOKUP(D152,FXProd!$B$2:$F$310,2,)</f>
        <v>nonunique</v>
      </c>
      <c r="I152" s="10" t="str">
        <f t="shared" si="20"/>
        <v>OK</v>
      </c>
      <c r="J152" s="10" t="s">
        <v>14</v>
      </c>
      <c r="K152" s="10" t="str">
        <f>VLOOKUP(D152,FXProd!$B$2:$F$310,3,)</f>
        <v xml:space="preserve"> nonclustered </v>
      </c>
      <c r="L152" s="10" t="str">
        <f t="shared" si="21"/>
        <v>OK</v>
      </c>
      <c r="M152" s="10">
        <v>1</v>
      </c>
      <c r="N152" s="10">
        <f>VLOOKUP(D152,FXProd!$B$2:$F$310,4,)</f>
        <v>1</v>
      </c>
      <c r="O152" s="10" t="str">
        <f t="shared" si="22"/>
        <v>OK</v>
      </c>
      <c r="P152" s="10" t="s">
        <v>300</v>
      </c>
      <c r="Q152" s="10" t="str">
        <f>VLOOKUP(D152,FXProd!$B$2:$F$310,5,)</f>
        <v>ErrorWorkflowState asc</v>
      </c>
      <c r="R152" s="10" t="str">
        <f t="shared" si="23"/>
        <v>OK</v>
      </c>
      <c r="S152" s="10" t="str">
        <f t="shared" si="24"/>
        <v>TRUE</v>
      </c>
      <c r="T152" s="10" t="str">
        <f t="shared" si="25"/>
        <v>TRUE</v>
      </c>
      <c r="U152" s="10" t="str">
        <f t="shared" si="26"/>
        <v>Yes</v>
      </c>
    </row>
    <row r="153" spans="1:21">
      <c r="A153" s="10" t="s">
        <v>314</v>
      </c>
      <c r="B153" s="10" t="str">
        <f>IF(ISERROR(MATCH(A153, FXProd!$A$2:$A$297,0)),"",A153)</f>
        <v>srf_main.Exception</v>
      </c>
      <c r="C153" s="10" t="str">
        <f t="shared" si="18"/>
        <v>OK</v>
      </c>
      <c r="D153" s="10" t="s">
        <v>315</v>
      </c>
      <c r="E153" s="10" t="str">
        <f>VLOOKUP(D153,FXProd!$B$2:$F$310,1,)</f>
        <v>ExceptionIndex</v>
      </c>
      <c r="F153" s="10" t="str">
        <f t="shared" si="19"/>
        <v>OK</v>
      </c>
      <c r="G153" s="10" t="s">
        <v>13</v>
      </c>
      <c r="H153" s="10" t="str">
        <f>VLOOKUP(D153,FXProd!$B$2:$F$310,2,)</f>
        <v>nonunique</v>
      </c>
      <c r="I153" s="10" t="str">
        <f t="shared" si="20"/>
        <v>OK</v>
      </c>
      <c r="J153" s="10" t="s">
        <v>14</v>
      </c>
      <c r="K153" s="10" t="str">
        <f>VLOOKUP(D153,FXProd!$B$2:$F$310,3,)</f>
        <v xml:space="preserve"> nonclustered </v>
      </c>
      <c r="L153" s="10" t="str">
        <f t="shared" si="21"/>
        <v>OK</v>
      </c>
      <c r="M153" s="10">
        <v>2</v>
      </c>
      <c r="N153" s="10">
        <f>VLOOKUP(D153,FXProd!$B$2:$F$310,4,)</f>
        <v>2</v>
      </c>
      <c r="O153" s="10" t="str">
        <f t="shared" si="22"/>
        <v>OK</v>
      </c>
      <c r="P153" s="10" t="s">
        <v>316</v>
      </c>
      <c r="Q153" s="10" t="str">
        <f>VLOOKUP(D153,FXProd!$B$2:$F$310,5,)</f>
        <v>ExceptionCode asc,TradeFeedFileFragmentId asc</v>
      </c>
      <c r="R153" s="10" t="str">
        <f t="shared" si="23"/>
        <v>OK</v>
      </c>
      <c r="S153" s="10" t="str">
        <f t="shared" si="24"/>
        <v>TRUE</v>
      </c>
      <c r="T153" s="10" t="str">
        <f t="shared" si="25"/>
        <v>TRUE</v>
      </c>
      <c r="U153" s="10" t="str">
        <f t="shared" si="26"/>
        <v>Yes</v>
      </c>
    </row>
    <row r="154" spans="1:21">
      <c r="A154" s="10" t="s">
        <v>314</v>
      </c>
      <c r="B154" s="10" t="str">
        <f>IF(ISERROR(MATCH(A154, FXProd!$A$2:$A$297,0)),"",A154)</f>
        <v>srf_main.Exception</v>
      </c>
      <c r="C154" s="10" t="str">
        <f t="shared" si="18"/>
        <v>OK</v>
      </c>
      <c r="D154" s="10" t="s">
        <v>317</v>
      </c>
      <c r="E154" s="10" t="str">
        <f>VLOOKUP(D154,FXProd!$B$2:$F$310,1,)</f>
        <v>NCI_Exception</v>
      </c>
      <c r="F154" s="10" t="str">
        <f t="shared" si="19"/>
        <v>OK</v>
      </c>
      <c r="G154" s="10" t="s">
        <v>13</v>
      </c>
      <c r="H154" s="10" t="str">
        <f>VLOOKUP(D154,FXProd!$B$2:$F$310,2,)</f>
        <v>nonunique</v>
      </c>
      <c r="I154" s="10" t="str">
        <f t="shared" si="20"/>
        <v>OK</v>
      </c>
      <c r="J154" s="10" t="s">
        <v>14</v>
      </c>
      <c r="K154" s="10" t="str">
        <f>VLOOKUP(D154,FXProd!$B$2:$F$310,3,)</f>
        <v xml:space="preserve"> nonclustered </v>
      </c>
      <c r="L154" s="10" t="str">
        <f t="shared" si="21"/>
        <v>OK</v>
      </c>
      <c r="M154" s="10">
        <v>1</v>
      </c>
      <c r="N154" s="10">
        <f>VLOOKUP(D154,FXProd!$B$2:$F$310,4,)</f>
        <v>1</v>
      </c>
      <c r="O154" s="10" t="str">
        <f t="shared" si="22"/>
        <v>OK</v>
      </c>
      <c r="P154" s="10" t="s">
        <v>80</v>
      </c>
      <c r="Q154" s="10" t="str">
        <f>VLOOKUP(D154,FXProd!$B$2:$F$310,5,)</f>
        <v>COBDate asc</v>
      </c>
      <c r="R154" s="10" t="str">
        <f t="shared" si="23"/>
        <v>OK</v>
      </c>
      <c r="S154" s="10" t="str">
        <f t="shared" si="24"/>
        <v>TRUE</v>
      </c>
      <c r="T154" s="10" t="str">
        <f t="shared" si="25"/>
        <v>TRUE</v>
      </c>
      <c r="U154" s="10" t="str">
        <f t="shared" si="26"/>
        <v>Yes</v>
      </c>
    </row>
    <row r="155" spans="1:21">
      <c r="A155" s="10" t="s">
        <v>314</v>
      </c>
      <c r="B155" s="10" t="str">
        <f>IF(ISERROR(MATCH(A155, FXProd!$A$2:$A$297,0)),"",A155)</f>
        <v>srf_main.Exception</v>
      </c>
      <c r="C155" s="10" t="str">
        <f t="shared" si="18"/>
        <v>OK</v>
      </c>
      <c r="D155" s="10" t="s">
        <v>318</v>
      </c>
      <c r="E155" s="10" t="e">
        <f>VLOOKUP(D155,FXProd!$B$2:$F$310,1,)</f>
        <v>#N/A</v>
      </c>
      <c r="F155" s="10" t="e">
        <f t="shared" si="19"/>
        <v>#N/A</v>
      </c>
      <c r="G155" s="10" t="s">
        <v>8</v>
      </c>
      <c r="H155" s="10" t="e">
        <f>VLOOKUP(D155,FXProd!$B$2:$F$310,2,)</f>
        <v>#N/A</v>
      </c>
      <c r="I155" s="10" t="e">
        <f t="shared" si="20"/>
        <v>#N/A</v>
      </c>
      <c r="J155" s="10" t="s">
        <v>9</v>
      </c>
      <c r="K155" s="10" t="e">
        <f>VLOOKUP(D155,FXProd!$B$2:$F$310,3,)</f>
        <v>#N/A</v>
      </c>
      <c r="L155" s="10" t="e">
        <f t="shared" si="21"/>
        <v>#N/A</v>
      </c>
      <c r="M155" s="10">
        <v>1</v>
      </c>
      <c r="N155" s="10" t="e">
        <f>VLOOKUP(D155,FXProd!$B$2:$F$310,4,)</f>
        <v>#N/A</v>
      </c>
      <c r="O155" s="10" t="e">
        <f t="shared" si="22"/>
        <v>#N/A</v>
      </c>
      <c r="P155" s="10" t="s">
        <v>319</v>
      </c>
      <c r="Q155" s="10" t="e">
        <f>VLOOKUP(D155,FXProd!$B$2:$F$310,5,)</f>
        <v>#N/A</v>
      </c>
      <c r="R155" s="10" t="e">
        <f t="shared" si="23"/>
        <v>#N/A</v>
      </c>
      <c r="S155" s="10" t="e">
        <f t="shared" si="24"/>
        <v>#N/A</v>
      </c>
      <c r="T155" s="10" t="e">
        <f t="shared" si="25"/>
        <v>#N/A</v>
      </c>
      <c r="U155" s="10" t="e">
        <f t="shared" si="26"/>
        <v>#N/A</v>
      </c>
    </row>
    <row r="156" spans="1:21">
      <c r="A156" s="10" t="s">
        <v>320</v>
      </c>
      <c r="B156" s="10" t="str">
        <f>IF(ISERROR(MATCH(A156, FXProd!$A$2:$A$297,0)),"",A156)</f>
        <v>srf_main.FeedActivity</v>
      </c>
      <c r="C156" s="10" t="str">
        <f t="shared" si="18"/>
        <v>OK</v>
      </c>
      <c r="D156" s="10" t="s">
        <v>321</v>
      </c>
      <c r="E156" s="10" t="str">
        <f>VLOOKUP(D156,FXProd!$B$2:$F$310,1,)</f>
        <v>FeedActivity_NC3</v>
      </c>
      <c r="F156" s="10" t="str">
        <f t="shared" si="19"/>
        <v>OK</v>
      </c>
      <c r="G156" s="10" t="s">
        <v>8</v>
      </c>
      <c r="H156" s="10" t="str">
        <f>VLOOKUP(D156,FXProd!$B$2:$F$310,2,)</f>
        <v>unique</v>
      </c>
      <c r="I156" s="10" t="str">
        <f t="shared" si="20"/>
        <v>OK</v>
      </c>
      <c r="J156" s="10" t="s">
        <v>14</v>
      </c>
      <c r="K156" s="10" t="str">
        <f>VLOOKUP(D156,FXProd!$B$2:$F$310,3,)</f>
        <v xml:space="preserve"> nonclustered </v>
      </c>
      <c r="L156" s="10" t="str">
        <f t="shared" si="21"/>
        <v>OK</v>
      </c>
      <c r="M156" s="10">
        <v>2</v>
      </c>
      <c r="N156" s="10">
        <f>VLOOKUP(D156,FXProd!$B$2:$F$310,4,)</f>
        <v>2</v>
      </c>
      <c r="O156" s="10" t="str">
        <f t="shared" si="22"/>
        <v>OK</v>
      </c>
      <c r="P156" s="10" t="s">
        <v>322</v>
      </c>
      <c r="Q156" s="10" t="str">
        <f>VLOOKUP(D156,FXProd!$B$2:$F$310,5,)</f>
        <v>FeedId asc,Id asc</v>
      </c>
      <c r="R156" s="10" t="str">
        <f t="shared" si="23"/>
        <v>OK</v>
      </c>
      <c r="S156" s="10" t="str">
        <f t="shared" si="24"/>
        <v>TRUE</v>
      </c>
      <c r="T156" s="10" t="str">
        <f t="shared" si="25"/>
        <v>TRUE</v>
      </c>
      <c r="U156" s="10" t="str">
        <f t="shared" si="26"/>
        <v>Yes</v>
      </c>
    </row>
    <row r="157" spans="1:21">
      <c r="A157" s="10" t="s">
        <v>320</v>
      </c>
      <c r="B157" s="10" t="str">
        <f>IF(ISERROR(MATCH(A157, FXProd!$A$2:$A$297,0)),"",A157)</f>
        <v>srf_main.FeedActivity</v>
      </c>
      <c r="C157" s="10" t="str">
        <f t="shared" si="18"/>
        <v>OK</v>
      </c>
      <c r="D157" s="10" t="s">
        <v>323</v>
      </c>
      <c r="E157" s="10" t="str">
        <f>VLOOKUP(D157,FXProd!$B$2:$F$310,1,)</f>
        <v>idx1_FeedActivity</v>
      </c>
      <c r="F157" s="10" t="str">
        <f t="shared" si="19"/>
        <v>OK</v>
      </c>
      <c r="G157" s="10" t="s">
        <v>13</v>
      </c>
      <c r="H157" s="10" t="str">
        <f>VLOOKUP(D157,FXProd!$B$2:$F$310,2,)</f>
        <v>nonunique</v>
      </c>
      <c r="I157" s="10" t="str">
        <f t="shared" si="20"/>
        <v>OK</v>
      </c>
      <c r="J157" s="10" t="s">
        <v>14</v>
      </c>
      <c r="K157" s="10" t="str">
        <f>VLOOKUP(D157,FXProd!$B$2:$F$310,3,)</f>
        <v xml:space="preserve"> nonclustered </v>
      </c>
      <c r="L157" s="10" t="str">
        <f t="shared" si="21"/>
        <v>OK</v>
      </c>
      <c r="M157" s="10">
        <v>1</v>
      </c>
      <c r="N157" s="10">
        <f>VLOOKUP(D157,FXProd!$B$2:$F$310,4,)</f>
        <v>1</v>
      </c>
      <c r="O157" s="10" t="str">
        <f t="shared" si="22"/>
        <v>OK</v>
      </c>
      <c r="P157" s="10" t="s">
        <v>324</v>
      </c>
      <c r="Q157" s="10" t="str">
        <f>VLOOKUP(D157,FXProd!$B$2:$F$310,5,)</f>
        <v>COBDate asc INCLUDE (Id,PublisherSystem,FeedType,PublisherSystemLoc,FeedIdVersion,Status,State,FeedStatus,ExpectedFeedId,AssetClass)</v>
      </c>
      <c r="R157" s="10" t="str">
        <f t="shared" si="23"/>
        <v>OK</v>
      </c>
      <c r="S157" s="10" t="str">
        <f t="shared" si="24"/>
        <v>TRUE</v>
      </c>
      <c r="T157" s="10" t="str">
        <f t="shared" si="25"/>
        <v>TRUE</v>
      </c>
      <c r="U157" s="10" t="str">
        <f t="shared" si="26"/>
        <v>Yes</v>
      </c>
    </row>
    <row r="158" spans="1:21">
      <c r="A158" s="10" t="s">
        <v>320</v>
      </c>
      <c r="B158" s="10" t="str">
        <f>IF(ISERROR(MATCH(A158, FXProd!$A$2:$A$297,0)),"",A158)</f>
        <v>srf_main.FeedActivity</v>
      </c>
      <c r="C158" s="10" t="str">
        <f t="shared" si="18"/>
        <v>OK</v>
      </c>
      <c r="D158" s="10" t="s">
        <v>325</v>
      </c>
      <c r="E158" s="10" t="str">
        <f>VLOOKUP(D158,FXProd!$B$2:$F$310,1,)</f>
        <v>FeedActivity_NC2</v>
      </c>
      <c r="F158" s="10" t="str">
        <f t="shared" si="19"/>
        <v>OK</v>
      </c>
      <c r="G158" s="10" t="s">
        <v>13</v>
      </c>
      <c r="H158" s="10" t="str">
        <f>VLOOKUP(D158,FXProd!$B$2:$F$310,2,)</f>
        <v>nonunique</v>
      </c>
      <c r="I158" s="10" t="str">
        <f t="shared" si="20"/>
        <v>OK</v>
      </c>
      <c r="J158" s="10" t="s">
        <v>14</v>
      </c>
      <c r="K158" s="10" t="str">
        <f>VLOOKUP(D158,FXProd!$B$2:$F$310,3,)</f>
        <v xml:space="preserve"> nonclustered </v>
      </c>
      <c r="L158" s="10" t="str">
        <f t="shared" si="21"/>
        <v>OK</v>
      </c>
      <c r="M158" s="10">
        <v>3</v>
      </c>
      <c r="N158" s="10">
        <f>VLOOKUP(D158,FXProd!$B$2:$F$310,4,)</f>
        <v>3</v>
      </c>
      <c r="O158" s="10" t="str">
        <f t="shared" si="22"/>
        <v>OK</v>
      </c>
      <c r="P158" s="10" t="s">
        <v>326</v>
      </c>
      <c r="Q158" s="10" t="str">
        <f>VLOOKUP(D158,FXProd!$B$2:$F$310,5,)</f>
        <v>COBDate asc,FeedType asc,TradeType asc INCLUDE (FeedIdVersion)</v>
      </c>
      <c r="R158" s="10" t="str">
        <f t="shared" si="23"/>
        <v>OK</v>
      </c>
      <c r="S158" s="10" t="str">
        <f t="shared" si="24"/>
        <v>TRUE</v>
      </c>
      <c r="T158" s="10" t="str">
        <f t="shared" si="25"/>
        <v>TRUE</v>
      </c>
      <c r="U158" s="10" t="str">
        <f t="shared" si="26"/>
        <v>Yes</v>
      </c>
    </row>
    <row r="159" spans="1:21">
      <c r="A159" s="10" t="s">
        <v>320</v>
      </c>
      <c r="B159" s="10" t="str">
        <f>IF(ISERROR(MATCH(A159, FXProd!$A$2:$A$297,0)),"",A159)</f>
        <v>srf_main.FeedActivity</v>
      </c>
      <c r="C159" s="10" t="str">
        <f t="shared" si="18"/>
        <v>OK</v>
      </c>
      <c r="D159" s="10" t="s">
        <v>327</v>
      </c>
      <c r="E159" s="10" t="e">
        <f>VLOOKUP(D159,FXProd!$B$2:$F$310,1,)</f>
        <v>#N/A</v>
      </c>
      <c r="F159" s="10" t="e">
        <f t="shared" si="19"/>
        <v>#N/A</v>
      </c>
      <c r="G159" s="10" t="s">
        <v>8</v>
      </c>
      <c r="H159" s="10" t="e">
        <f>VLOOKUP(D159,FXProd!$B$2:$F$310,2,)</f>
        <v>#N/A</v>
      </c>
      <c r="I159" s="10" t="e">
        <f t="shared" si="20"/>
        <v>#N/A</v>
      </c>
      <c r="J159" s="10" t="s">
        <v>9</v>
      </c>
      <c r="K159" s="10" t="e">
        <f>VLOOKUP(D159,FXProd!$B$2:$F$310,3,)</f>
        <v>#N/A</v>
      </c>
      <c r="L159" s="10" t="e">
        <f t="shared" si="21"/>
        <v>#N/A</v>
      </c>
      <c r="M159" s="10">
        <v>1</v>
      </c>
      <c r="N159" s="10" t="e">
        <f>VLOOKUP(D159,FXProd!$B$2:$F$310,4,)</f>
        <v>#N/A</v>
      </c>
      <c r="O159" s="10" t="e">
        <f t="shared" si="22"/>
        <v>#N/A</v>
      </c>
      <c r="P159" s="10" t="s">
        <v>17</v>
      </c>
      <c r="Q159" s="10" t="e">
        <f>VLOOKUP(D159,FXProd!$B$2:$F$310,5,)</f>
        <v>#N/A</v>
      </c>
      <c r="R159" s="10" t="e">
        <f t="shared" si="23"/>
        <v>#N/A</v>
      </c>
      <c r="S159" s="10" t="e">
        <f t="shared" si="24"/>
        <v>#N/A</v>
      </c>
      <c r="T159" s="10" t="e">
        <f t="shared" si="25"/>
        <v>#N/A</v>
      </c>
      <c r="U159" s="10" t="e">
        <f t="shared" si="26"/>
        <v>#N/A</v>
      </c>
    </row>
    <row r="160" spans="1:21">
      <c r="A160" s="10" t="s">
        <v>328</v>
      </c>
      <c r="B160" s="10" t="str">
        <f>IF(ISERROR(MATCH(A160, FXProd!$A$2:$A$297,0)),"",A160)</f>
        <v>srf_main.FeedExpectedControlMsg</v>
      </c>
      <c r="C160" s="10" t="str">
        <f t="shared" si="18"/>
        <v>OK</v>
      </c>
      <c r="D160" s="10" t="s">
        <v>329</v>
      </c>
      <c r="E160" s="10" t="str">
        <f>VLOOKUP(D160,FXProd!$B$2:$F$310,1,)</f>
        <v>FeedExpectedControlMsgUniqueKey</v>
      </c>
      <c r="F160" s="10" t="str">
        <f t="shared" si="19"/>
        <v>OK</v>
      </c>
      <c r="G160" s="10" t="s">
        <v>8</v>
      </c>
      <c r="H160" s="10" t="str">
        <f>VLOOKUP(D160,FXProd!$B$2:$F$310,2,)</f>
        <v>unique</v>
      </c>
      <c r="I160" s="10" t="str">
        <f t="shared" si="20"/>
        <v>OK</v>
      </c>
      <c r="J160" s="10" t="s">
        <v>14</v>
      </c>
      <c r="K160" s="10" t="str">
        <f>VLOOKUP(D160,FXProd!$B$2:$F$310,3,)</f>
        <v xml:space="preserve"> nonclustered </v>
      </c>
      <c r="L160" s="10" t="str">
        <f t="shared" si="21"/>
        <v>OK</v>
      </c>
      <c r="M160" s="10">
        <v>4</v>
      </c>
      <c r="N160" s="10">
        <f>VLOOKUP(D160,FXProd!$B$2:$F$310,4,)</f>
        <v>4</v>
      </c>
      <c r="O160" s="10" t="str">
        <f t="shared" si="22"/>
        <v>OK</v>
      </c>
      <c r="P160" s="10" t="s">
        <v>330</v>
      </c>
      <c r="Q160" s="10" t="str">
        <f>VLOOKUP(D160,FXProd!$B$2:$F$310,5,)</f>
        <v>AssetClass asc,FeedType asc,Name asc,PublisherSystem asc</v>
      </c>
      <c r="R160" s="10" t="str">
        <f t="shared" si="23"/>
        <v>NOTOK</v>
      </c>
      <c r="S160" s="10" t="str">
        <f t="shared" si="24"/>
        <v>TRUE</v>
      </c>
      <c r="T160" s="10" t="str">
        <f t="shared" si="25"/>
        <v>FALSE</v>
      </c>
      <c r="U160" s="10" t="str">
        <f t="shared" si="26"/>
        <v>No</v>
      </c>
    </row>
    <row r="161" spans="1:21">
      <c r="A161" s="10" t="s">
        <v>328</v>
      </c>
      <c r="B161" s="10" t="str">
        <f>IF(ISERROR(MATCH(A161, FXProd!$A$2:$A$297,0)),"",A161)</f>
        <v>srf_main.FeedExpectedControlMsg</v>
      </c>
      <c r="C161" s="10" t="str">
        <f t="shared" si="18"/>
        <v>OK</v>
      </c>
      <c r="D161" s="10" t="s">
        <v>331</v>
      </c>
      <c r="E161" s="10" t="str">
        <f>VLOOKUP(D161,FXProd!$B$2:$F$310,1,)</f>
        <v>FeedExpectedControlMsgFeedType</v>
      </c>
      <c r="F161" s="10" t="str">
        <f t="shared" si="19"/>
        <v>OK</v>
      </c>
      <c r="G161" s="10" t="s">
        <v>13</v>
      </c>
      <c r="H161" s="10" t="str">
        <f>VLOOKUP(D161,FXProd!$B$2:$F$310,2,)</f>
        <v>nonunique</v>
      </c>
      <c r="I161" s="10" t="str">
        <f t="shared" si="20"/>
        <v>OK</v>
      </c>
      <c r="J161" s="10" t="s">
        <v>14</v>
      </c>
      <c r="K161" s="10" t="str">
        <f>VLOOKUP(D161,FXProd!$B$2:$F$310,3,)</f>
        <v xml:space="preserve"> nonclustered </v>
      </c>
      <c r="L161" s="10" t="str">
        <f t="shared" si="21"/>
        <v>OK</v>
      </c>
      <c r="M161" s="10">
        <v>1</v>
      </c>
      <c r="N161" s="10">
        <f>VLOOKUP(D161,FXProd!$B$2:$F$310,4,)</f>
        <v>1</v>
      </c>
      <c r="O161" s="10" t="str">
        <f t="shared" si="22"/>
        <v>OK</v>
      </c>
      <c r="P161" s="10" t="s">
        <v>332</v>
      </c>
      <c r="Q161" s="10" t="str">
        <f>VLOOKUP(D161,FXProd!$B$2:$F$310,5,)</f>
        <v>FeedType asc</v>
      </c>
      <c r="R161" s="10" t="str">
        <f t="shared" si="23"/>
        <v>OK</v>
      </c>
      <c r="S161" s="10" t="str">
        <f t="shared" si="24"/>
        <v>TRUE</v>
      </c>
      <c r="T161" s="10" t="str">
        <f t="shared" si="25"/>
        <v>TRUE</v>
      </c>
      <c r="U161" s="10" t="str">
        <f t="shared" si="26"/>
        <v>Yes</v>
      </c>
    </row>
    <row r="162" spans="1:21">
      <c r="A162" s="10" t="s">
        <v>328</v>
      </c>
      <c r="B162" s="10" t="str">
        <f>IF(ISERROR(MATCH(A162, FXProd!$A$2:$A$297,0)),"",A162)</f>
        <v>srf_main.FeedExpectedControlMsg</v>
      </c>
      <c r="C162" s="10" t="str">
        <f t="shared" si="18"/>
        <v>OK</v>
      </c>
      <c r="D162" s="10" t="s">
        <v>333</v>
      </c>
      <c r="E162" s="10" t="e">
        <f>VLOOKUP(D162,FXProd!$B$2:$F$310,1,)</f>
        <v>#N/A</v>
      </c>
      <c r="F162" s="10" t="e">
        <f t="shared" si="19"/>
        <v>#N/A</v>
      </c>
      <c r="G162" s="10" t="s">
        <v>8</v>
      </c>
      <c r="H162" s="10" t="e">
        <f>VLOOKUP(D162,FXProd!$B$2:$F$310,2,)</f>
        <v>#N/A</v>
      </c>
      <c r="I162" s="10" t="e">
        <f t="shared" si="20"/>
        <v>#N/A</v>
      </c>
      <c r="J162" s="10" t="s">
        <v>9</v>
      </c>
      <c r="K162" s="10" t="e">
        <f>VLOOKUP(D162,FXProd!$B$2:$F$310,3,)</f>
        <v>#N/A</v>
      </c>
      <c r="L162" s="10" t="e">
        <f t="shared" si="21"/>
        <v>#N/A</v>
      </c>
      <c r="M162" s="10">
        <v>1</v>
      </c>
      <c r="N162" s="10" t="e">
        <f>VLOOKUP(D162,FXProd!$B$2:$F$310,4,)</f>
        <v>#N/A</v>
      </c>
      <c r="O162" s="10" t="e">
        <f t="shared" si="22"/>
        <v>#N/A</v>
      </c>
      <c r="P162" s="10" t="s">
        <v>17</v>
      </c>
      <c r="Q162" s="10" t="e">
        <f>VLOOKUP(D162,FXProd!$B$2:$F$310,5,)</f>
        <v>#N/A</v>
      </c>
      <c r="R162" s="10" t="e">
        <f t="shared" si="23"/>
        <v>#N/A</v>
      </c>
      <c r="S162" s="10" t="e">
        <f t="shared" si="24"/>
        <v>#N/A</v>
      </c>
      <c r="T162" s="10" t="e">
        <f t="shared" si="25"/>
        <v>#N/A</v>
      </c>
      <c r="U162" s="10" t="e">
        <f t="shared" si="26"/>
        <v>#N/A</v>
      </c>
    </row>
    <row r="163" spans="1:21">
      <c r="A163" s="10" t="s">
        <v>334</v>
      </c>
      <c r="B163" s="10" t="str">
        <f>IF(ISERROR(MATCH(A163, FXProd!$A$2:$A$297,0)),"",A163)</f>
        <v>srf_main.FeedFileFragment</v>
      </c>
      <c r="C163" s="10" t="str">
        <f t="shared" si="18"/>
        <v>OK</v>
      </c>
      <c r="D163" s="10" t="s">
        <v>335</v>
      </c>
      <c r="E163" s="10" t="str">
        <f>VLOOKUP(D163,FXProd!$B$2:$F$310,1,)</f>
        <v>FeedFileFragment_NC1</v>
      </c>
      <c r="F163" s="10" t="str">
        <f t="shared" si="19"/>
        <v>OK</v>
      </c>
      <c r="G163" s="10" t="s">
        <v>8</v>
      </c>
      <c r="H163" s="10" t="str">
        <f>VLOOKUP(D163,FXProd!$B$2:$F$310,2,)</f>
        <v>nonunique</v>
      </c>
      <c r="I163" s="10" t="str">
        <f t="shared" si="20"/>
        <v>NOTOK</v>
      </c>
      <c r="J163" s="10" t="s">
        <v>14</v>
      </c>
      <c r="K163" s="10" t="str">
        <f>VLOOKUP(D163,FXProd!$B$2:$F$310,3,)</f>
        <v xml:space="preserve"> nonclustered </v>
      </c>
      <c r="L163" s="10" t="str">
        <f t="shared" si="21"/>
        <v>OK</v>
      </c>
      <c r="M163" s="10">
        <v>2</v>
      </c>
      <c r="N163" s="10">
        <f>VLOOKUP(D163,FXProd!$B$2:$F$310,4,)</f>
        <v>3</v>
      </c>
      <c r="O163" s="10" t="str">
        <f t="shared" si="22"/>
        <v>NOTOK</v>
      </c>
      <c r="P163" s="10" t="s">
        <v>336</v>
      </c>
      <c r="Q163" s="10" t="str">
        <f>VLOOKUP(D163,FXProd!$B$2:$F$310,5,)</f>
        <v>COBDate asc,TradeType asc,FeedIdVersion asc INCLUDE (Id,BCFeedUnitId)</v>
      </c>
      <c r="R163" s="10" t="str">
        <f t="shared" si="23"/>
        <v>NOTOK</v>
      </c>
      <c r="S163" s="10" t="str">
        <f t="shared" si="24"/>
        <v>FALSE</v>
      </c>
      <c r="T163" s="10" t="str">
        <f t="shared" si="25"/>
        <v>FALSE</v>
      </c>
      <c r="U163" s="10" t="str">
        <f t="shared" si="26"/>
        <v>No</v>
      </c>
    </row>
    <row r="164" spans="1:21">
      <c r="A164" s="10" t="s">
        <v>334</v>
      </c>
      <c r="B164" s="10" t="str">
        <f>IF(ISERROR(MATCH(A164, FXProd!$A$2:$A$297,0)),"",A164)</f>
        <v>srf_main.FeedFileFragment</v>
      </c>
      <c r="C164" s="10" t="str">
        <f t="shared" si="18"/>
        <v>OK</v>
      </c>
      <c r="D164" s="10" t="s">
        <v>337</v>
      </c>
      <c r="E164" s="10" t="str">
        <f>VLOOKUP(D164,FXProd!$B$2:$F$310,1,)</f>
        <v>FeedFileFragmentPerfIndex1</v>
      </c>
      <c r="F164" s="10" t="str">
        <f t="shared" si="19"/>
        <v>OK</v>
      </c>
      <c r="G164" s="10" t="s">
        <v>13</v>
      </c>
      <c r="H164" s="10" t="str">
        <f>VLOOKUP(D164,FXProd!$B$2:$F$310,2,)</f>
        <v>nonunique</v>
      </c>
      <c r="I164" s="10" t="str">
        <f t="shared" si="20"/>
        <v>OK</v>
      </c>
      <c r="J164" s="10" t="s">
        <v>14</v>
      </c>
      <c r="K164" s="10" t="str">
        <f>VLOOKUP(D164,FXProd!$B$2:$F$310,3,)</f>
        <v xml:space="preserve"> nonclustered </v>
      </c>
      <c r="L164" s="10" t="str">
        <f t="shared" si="21"/>
        <v>OK</v>
      </c>
      <c r="M164" s="10">
        <v>2</v>
      </c>
      <c r="N164" s="10">
        <f>VLOOKUP(D164,FXProd!$B$2:$F$310,4,)</f>
        <v>2</v>
      </c>
      <c r="O164" s="10" t="str">
        <f t="shared" si="22"/>
        <v>OK</v>
      </c>
      <c r="P164" s="10" t="s">
        <v>338</v>
      </c>
      <c r="Q164" s="10" t="str">
        <f>VLOOKUP(D164,FXProd!$B$2:$F$310,5,)</f>
        <v>COBDate asc,TradeType asc INCLUDE (Id,FeedType,FeedIdVersion)</v>
      </c>
      <c r="R164" s="10" t="str">
        <f t="shared" si="23"/>
        <v>OK</v>
      </c>
      <c r="S164" s="10" t="str">
        <f t="shared" si="24"/>
        <v>TRUE</v>
      </c>
      <c r="T164" s="10" t="str">
        <f t="shared" si="25"/>
        <v>TRUE</v>
      </c>
      <c r="U164" s="10" t="str">
        <f t="shared" si="26"/>
        <v>Yes</v>
      </c>
    </row>
    <row r="165" spans="1:21">
      <c r="A165" s="10" t="s">
        <v>334</v>
      </c>
      <c r="B165" s="10" t="str">
        <f>IF(ISERROR(MATCH(A165, FXProd!$A$2:$A$297,0)),"",A165)</f>
        <v>srf_main.FeedFileFragment</v>
      </c>
      <c r="C165" s="10" t="str">
        <f t="shared" si="18"/>
        <v>OK</v>
      </c>
      <c r="D165" s="10" t="s">
        <v>339</v>
      </c>
      <c r="E165" s="10" t="str">
        <f>VLOOKUP(D165,FXProd!$B$2:$F$310,1,)</f>
        <v>idx1_FeedFileFragment</v>
      </c>
      <c r="F165" s="10" t="str">
        <f t="shared" si="19"/>
        <v>OK</v>
      </c>
      <c r="G165" s="10" t="s">
        <v>13</v>
      </c>
      <c r="H165" s="10" t="str">
        <f>VLOOKUP(D165,FXProd!$B$2:$F$310,2,)</f>
        <v>nonunique</v>
      </c>
      <c r="I165" s="10" t="str">
        <f t="shared" si="20"/>
        <v>OK</v>
      </c>
      <c r="J165" s="10" t="s">
        <v>14</v>
      </c>
      <c r="K165" s="10" t="str">
        <f>VLOOKUP(D165,FXProd!$B$2:$F$310,3,)</f>
        <v xml:space="preserve"> nonclustered </v>
      </c>
      <c r="L165" s="10" t="str">
        <f t="shared" si="21"/>
        <v>OK</v>
      </c>
      <c r="M165" s="10">
        <v>2</v>
      </c>
      <c r="N165" s="10">
        <f>VLOOKUP(D165,FXProd!$B$2:$F$310,4,)</f>
        <v>2</v>
      </c>
      <c r="O165" s="10" t="str">
        <f t="shared" si="22"/>
        <v>OK</v>
      </c>
      <c r="P165" s="10" t="s">
        <v>340</v>
      </c>
      <c r="Q165" s="10" t="str">
        <f>VLOOKUP(D165,FXProd!$B$2:$F$310,5,)</f>
        <v>BCFeedUnitId asc,TradeType asc INCLUDE (FragmentStatus)</v>
      </c>
      <c r="R165" s="10" t="str">
        <f t="shared" si="23"/>
        <v>OK</v>
      </c>
      <c r="S165" s="10" t="str">
        <f t="shared" si="24"/>
        <v>TRUE</v>
      </c>
      <c r="T165" s="10" t="str">
        <f t="shared" si="25"/>
        <v>TRUE</v>
      </c>
      <c r="U165" s="10" t="str">
        <f t="shared" si="26"/>
        <v>Yes</v>
      </c>
    </row>
    <row r="166" spans="1:21">
      <c r="A166" s="10" t="s">
        <v>334</v>
      </c>
      <c r="B166" s="10" t="str">
        <f>IF(ISERROR(MATCH(A166, FXProd!$A$2:$A$297,0)),"",A166)</f>
        <v>srf_main.FeedFileFragment</v>
      </c>
      <c r="C166" s="10" t="str">
        <f t="shared" si="18"/>
        <v>OK</v>
      </c>
      <c r="D166" s="10" t="s">
        <v>341</v>
      </c>
      <c r="E166" s="10" t="e">
        <f>VLOOKUP(D166,FXProd!$B$2:$F$310,1,)</f>
        <v>#N/A</v>
      </c>
      <c r="F166" s="10" t="e">
        <f t="shared" si="19"/>
        <v>#N/A</v>
      </c>
      <c r="G166" s="10" t="s">
        <v>8</v>
      </c>
      <c r="H166" s="10" t="e">
        <f>VLOOKUP(D166,FXProd!$B$2:$F$310,2,)</f>
        <v>#N/A</v>
      </c>
      <c r="I166" s="10" t="e">
        <f t="shared" si="20"/>
        <v>#N/A</v>
      </c>
      <c r="J166" s="10" t="s">
        <v>9</v>
      </c>
      <c r="K166" s="10" t="e">
        <f>VLOOKUP(D166,FXProd!$B$2:$F$310,3,)</f>
        <v>#N/A</v>
      </c>
      <c r="L166" s="10" t="e">
        <f t="shared" si="21"/>
        <v>#N/A</v>
      </c>
      <c r="M166" s="10">
        <v>1</v>
      </c>
      <c r="N166" s="10" t="e">
        <f>VLOOKUP(D166,FXProd!$B$2:$F$310,4,)</f>
        <v>#N/A</v>
      </c>
      <c r="O166" s="10" t="e">
        <f t="shared" si="22"/>
        <v>#N/A</v>
      </c>
      <c r="P166" s="10" t="s">
        <v>17</v>
      </c>
      <c r="Q166" s="10" t="e">
        <f>VLOOKUP(D166,FXProd!$B$2:$F$310,5,)</f>
        <v>#N/A</v>
      </c>
      <c r="R166" s="10" t="e">
        <f t="shared" si="23"/>
        <v>#N/A</v>
      </c>
      <c r="S166" s="10" t="e">
        <f t="shared" si="24"/>
        <v>#N/A</v>
      </c>
      <c r="T166" s="10" t="e">
        <f t="shared" si="25"/>
        <v>#N/A</v>
      </c>
      <c r="U166" s="10" t="e">
        <f t="shared" si="26"/>
        <v>#N/A</v>
      </c>
    </row>
    <row r="167" spans="1:21">
      <c r="A167" s="10" t="s">
        <v>342</v>
      </c>
      <c r="B167" s="10" t="str">
        <f>IF(ISERROR(MATCH(A167, FXProd!$A$2:$A$297,0)),"",A167)</f>
        <v>srf_main.FeedOutput</v>
      </c>
      <c r="C167" s="10" t="str">
        <f t="shared" si="18"/>
        <v>OK</v>
      </c>
      <c r="D167" s="10" t="s">
        <v>343</v>
      </c>
      <c r="E167" s="10" t="e">
        <f>VLOOKUP(D167,FXProd!$B$2:$F$310,1,)</f>
        <v>#N/A</v>
      </c>
      <c r="F167" s="10" t="e">
        <f t="shared" si="19"/>
        <v>#N/A</v>
      </c>
      <c r="G167" s="10" t="s">
        <v>8</v>
      </c>
      <c r="H167" s="10" t="e">
        <f>VLOOKUP(D167,FXProd!$B$2:$F$310,2,)</f>
        <v>#N/A</v>
      </c>
      <c r="I167" s="10" t="e">
        <f t="shared" si="20"/>
        <v>#N/A</v>
      </c>
      <c r="J167" s="10" t="s">
        <v>9</v>
      </c>
      <c r="K167" s="10" t="e">
        <f>VLOOKUP(D167,FXProd!$B$2:$F$310,3,)</f>
        <v>#N/A</v>
      </c>
      <c r="L167" s="10" t="e">
        <f t="shared" si="21"/>
        <v>#N/A</v>
      </c>
      <c r="M167" s="10">
        <v>1</v>
      </c>
      <c r="N167" s="10" t="e">
        <f>VLOOKUP(D167,FXProd!$B$2:$F$310,4,)</f>
        <v>#N/A</v>
      </c>
      <c r="O167" s="10" t="e">
        <f t="shared" si="22"/>
        <v>#N/A</v>
      </c>
      <c r="P167" s="10" t="s">
        <v>17</v>
      </c>
      <c r="Q167" s="10" t="e">
        <f>VLOOKUP(D167,FXProd!$B$2:$F$310,5,)</f>
        <v>#N/A</v>
      </c>
      <c r="R167" s="10" t="e">
        <f t="shared" si="23"/>
        <v>#N/A</v>
      </c>
      <c r="S167" s="10" t="e">
        <f t="shared" si="24"/>
        <v>#N/A</v>
      </c>
      <c r="T167" s="10" t="e">
        <f t="shared" si="25"/>
        <v>#N/A</v>
      </c>
      <c r="U167" s="10" t="e">
        <f t="shared" si="26"/>
        <v>#N/A</v>
      </c>
    </row>
    <row r="168" spans="1:21">
      <c r="A168" s="10" t="s">
        <v>344</v>
      </c>
      <c r="B168" s="10" t="str">
        <f>IF(ISERROR(MATCH(A168, FXProd!$A$2:$A$297,0)),"",A168)</f>
        <v>srf_main.FeedOutputDetail</v>
      </c>
      <c r="C168" s="10" t="str">
        <f t="shared" si="18"/>
        <v>OK</v>
      </c>
      <c r="D168" s="10" t="s">
        <v>345</v>
      </c>
      <c r="E168" s="10" t="str">
        <f>VLOOKUP(D168,FXProd!$B$2:$F$310,1,)</f>
        <v>FeedOutputDetail_NC2</v>
      </c>
      <c r="F168" s="10" t="str">
        <f t="shared" si="19"/>
        <v>OK</v>
      </c>
      <c r="G168" s="10" t="s">
        <v>13</v>
      </c>
      <c r="H168" s="10" t="str">
        <f>VLOOKUP(D168,FXProd!$B$2:$F$310,2,)</f>
        <v>nonunique</v>
      </c>
      <c r="I168" s="10" t="str">
        <f t="shared" si="20"/>
        <v>OK</v>
      </c>
      <c r="J168" s="10" t="s">
        <v>14</v>
      </c>
      <c r="K168" s="10" t="str">
        <f>VLOOKUP(D168,FXProd!$B$2:$F$310,3,)</f>
        <v xml:space="preserve"> nonclustered </v>
      </c>
      <c r="L168" s="10" t="str">
        <f t="shared" si="21"/>
        <v>OK</v>
      </c>
      <c r="M168" s="10">
        <v>1</v>
      </c>
      <c r="N168" s="10">
        <f>VLOOKUP(D168,FXProd!$B$2:$F$310,4,)</f>
        <v>1</v>
      </c>
      <c r="O168" s="10" t="str">
        <f t="shared" si="22"/>
        <v>OK</v>
      </c>
      <c r="P168" s="10" t="s">
        <v>332</v>
      </c>
      <c r="Q168" s="10" t="str">
        <f>VLOOKUP(D168,FXProd!$B$2:$F$310,5,)</f>
        <v>FeedType asc</v>
      </c>
      <c r="R168" s="10" t="str">
        <f t="shared" si="23"/>
        <v>OK</v>
      </c>
      <c r="S168" s="10" t="str">
        <f t="shared" si="24"/>
        <v>TRUE</v>
      </c>
      <c r="T168" s="10" t="str">
        <f t="shared" si="25"/>
        <v>TRUE</v>
      </c>
      <c r="U168" s="10" t="str">
        <f t="shared" si="26"/>
        <v>Yes</v>
      </c>
    </row>
    <row r="169" spans="1:21">
      <c r="A169" s="10" t="s">
        <v>344</v>
      </c>
      <c r="B169" s="10" t="str">
        <f>IF(ISERROR(MATCH(A169, FXProd!$A$2:$A$297,0)),"",A169)</f>
        <v>srf_main.FeedOutputDetail</v>
      </c>
      <c r="C169" s="10" t="str">
        <f t="shared" si="18"/>
        <v>OK</v>
      </c>
      <c r="D169" s="10" t="s">
        <v>346</v>
      </c>
      <c r="E169" s="10" t="str">
        <f>VLOOKUP(D169,FXProd!$B$2:$F$310,1,)</f>
        <v>FeedOutputDetail_NC1</v>
      </c>
      <c r="F169" s="10" t="str">
        <f t="shared" si="19"/>
        <v>OK</v>
      </c>
      <c r="G169" s="10" t="s">
        <v>13</v>
      </c>
      <c r="H169" s="10" t="str">
        <f>VLOOKUP(D169,FXProd!$B$2:$F$310,2,)</f>
        <v>nonunique</v>
      </c>
      <c r="I169" s="10" t="str">
        <f t="shared" si="20"/>
        <v>OK</v>
      </c>
      <c r="J169" s="10" t="s">
        <v>14</v>
      </c>
      <c r="K169" s="10" t="str">
        <f>VLOOKUP(D169,FXProd!$B$2:$F$310,3,)</f>
        <v xml:space="preserve"> nonclustered </v>
      </c>
      <c r="L169" s="10" t="str">
        <f t="shared" si="21"/>
        <v>OK</v>
      </c>
      <c r="M169" s="10">
        <v>2</v>
      </c>
      <c r="N169" s="10">
        <f>VLOOKUP(D169,FXProd!$B$2:$F$310,4,)</f>
        <v>2</v>
      </c>
      <c r="O169" s="10" t="str">
        <f t="shared" si="22"/>
        <v>OK</v>
      </c>
      <c r="P169" s="10" t="s">
        <v>347</v>
      </c>
      <c r="Q169" s="10" t="str">
        <f>VLOOKUP(D169,FXProd!$B$2:$F$310,5,)</f>
        <v>FeedOutputId asc,FeedType asc</v>
      </c>
      <c r="R169" s="10" t="str">
        <f t="shared" si="23"/>
        <v>OK</v>
      </c>
      <c r="S169" s="10" t="str">
        <f t="shared" si="24"/>
        <v>TRUE</v>
      </c>
      <c r="T169" s="10" t="str">
        <f t="shared" si="25"/>
        <v>TRUE</v>
      </c>
      <c r="U169" s="10" t="str">
        <f t="shared" si="26"/>
        <v>Yes</v>
      </c>
    </row>
    <row r="170" spans="1:21">
      <c r="A170" s="10" t="s">
        <v>344</v>
      </c>
      <c r="B170" s="10" t="str">
        <f>IF(ISERROR(MATCH(A170, FXProd!$A$2:$A$297,0)),"",A170)</f>
        <v>srf_main.FeedOutputDetail</v>
      </c>
      <c r="C170" s="10" t="str">
        <f t="shared" si="18"/>
        <v>OK</v>
      </c>
      <c r="D170" s="10" t="s">
        <v>348</v>
      </c>
      <c r="E170" s="10" t="e">
        <f>VLOOKUP(D170,FXProd!$B$2:$F$310,1,)</f>
        <v>#N/A</v>
      </c>
      <c r="F170" s="10" t="e">
        <f t="shared" si="19"/>
        <v>#N/A</v>
      </c>
      <c r="G170" s="10" t="s">
        <v>8</v>
      </c>
      <c r="H170" s="10" t="e">
        <f>VLOOKUP(D170,FXProd!$B$2:$F$310,2,)</f>
        <v>#N/A</v>
      </c>
      <c r="I170" s="10" t="e">
        <f t="shared" si="20"/>
        <v>#N/A</v>
      </c>
      <c r="J170" s="10" t="s">
        <v>9</v>
      </c>
      <c r="K170" s="10" t="e">
        <f>VLOOKUP(D170,FXProd!$B$2:$F$310,3,)</f>
        <v>#N/A</v>
      </c>
      <c r="L170" s="10" t="e">
        <f t="shared" si="21"/>
        <v>#N/A</v>
      </c>
      <c r="M170" s="10">
        <v>1</v>
      </c>
      <c r="N170" s="10" t="e">
        <f>VLOOKUP(D170,FXProd!$B$2:$F$310,4,)</f>
        <v>#N/A</v>
      </c>
      <c r="O170" s="10" t="e">
        <f t="shared" si="22"/>
        <v>#N/A</v>
      </c>
      <c r="P170" s="10" t="s">
        <v>17</v>
      </c>
      <c r="Q170" s="10" t="e">
        <f>VLOOKUP(D170,FXProd!$B$2:$F$310,5,)</f>
        <v>#N/A</v>
      </c>
      <c r="R170" s="10" t="e">
        <f t="shared" si="23"/>
        <v>#N/A</v>
      </c>
      <c r="S170" s="10" t="e">
        <f t="shared" si="24"/>
        <v>#N/A</v>
      </c>
      <c r="T170" s="10" t="e">
        <f t="shared" si="25"/>
        <v>#N/A</v>
      </c>
      <c r="U170" s="10" t="e">
        <f t="shared" si="26"/>
        <v>#N/A</v>
      </c>
    </row>
    <row r="171" spans="1:21">
      <c r="A171" s="10" t="s">
        <v>349</v>
      </c>
      <c r="B171" s="10" t="str">
        <f>IF(ISERROR(MATCH(A171, FXProd!$A$2:$A$297,0)),"",A171)</f>
        <v>srf_main.Firewall</v>
      </c>
      <c r="C171" s="10" t="str">
        <f t="shared" si="18"/>
        <v>OK</v>
      </c>
      <c r="D171" s="10" t="s">
        <v>350</v>
      </c>
      <c r="E171" s="10" t="e">
        <f>VLOOKUP(D171,FXProd!$B$2:$F$310,1,)</f>
        <v>#N/A</v>
      </c>
      <c r="F171" s="10" t="e">
        <f t="shared" si="19"/>
        <v>#N/A</v>
      </c>
      <c r="G171" s="10" t="s">
        <v>8</v>
      </c>
      <c r="H171" s="10" t="e">
        <f>VLOOKUP(D171,FXProd!$B$2:$F$310,2,)</f>
        <v>#N/A</v>
      </c>
      <c r="I171" s="10" t="e">
        <f t="shared" si="20"/>
        <v>#N/A</v>
      </c>
      <c r="J171" s="10" t="s">
        <v>9</v>
      </c>
      <c r="K171" s="10" t="e">
        <f>VLOOKUP(D171,FXProd!$B$2:$F$310,3,)</f>
        <v>#N/A</v>
      </c>
      <c r="L171" s="10" t="e">
        <f t="shared" si="21"/>
        <v>#N/A</v>
      </c>
      <c r="M171" s="10">
        <v>1</v>
      </c>
      <c r="N171" s="10" t="e">
        <f>VLOOKUP(D171,FXProd!$B$2:$F$310,4,)</f>
        <v>#N/A</v>
      </c>
      <c r="O171" s="10" t="e">
        <f t="shared" si="22"/>
        <v>#N/A</v>
      </c>
      <c r="P171" s="10" t="s">
        <v>351</v>
      </c>
      <c r="Q171" s="10" t="e">
        <f>VLOOKUP(D171,FXProd!$B$2:$F$310,5,)</f>
        <v>#N/A</v>
      </c>
      <c r="R171" s="10" t="e">
        <f t="shared" si="23"/>
        <v>#N/A</v>
      </c>
      <c r="S171" s="10" t="e">
        <f t="shared" si="24"/>
        <v>#N/A</v>
      </c>
      <c r="T171" s="10" t="e">
        <f t="shared" si="25"/>
        <v>#N/A</v>
      </c>
      <c r="U171" s="10" t="e">
        <f t="shared" si="26"/>
        <v>#N/A</v>
      </c>
    </row>
    <row r="172" spans="1:21">
      <c r="A172" s="10" t="s">
        <v>352</v>
      </c>
      <c r="B172" s="10" t="str">
        <f>IF(ISERROR(MATCH(A172, FXProd!$A$2:$A$297,0)),"",A172)</f>
        <v>srf_main.FirewallBooks</v>
      </c>
      <c r="C172" s="10" t="str">
        <f t="shared" si="18"/>
        <v>OK</v>
      </c>
      <c r="D172" s="10" t="s">
        <v>353</v>
      </c>
      <c r="E172" s="10" t="e">
        <f>VLOOKUP(D172,FXProd!$B$2:$F$310,1,)</f>
        <v>#N/A</v>
      </c>
      <c r="F172" s="10" t="e">
        <f t="shared" si="19"/>
        <v>#N/A</v>
      </c>
      <c r="G172" s="10" t="s">
        <v>8</v>
      </c>
      <c r="H172" s="10" t="e">
        <f>VLOOKUP(D172,FXProd!$B$2:$F$310,2,)</f>
        <v>#N/A</v>
      </c>
      <c r="I172" s="10" t="e">
        <f t="shared" si="20"/>
        <v>#N/A</v>
      </c>
      <c r="J172" s="10" t="s">
        <v>9</v>
      </c>
      <c r="K172" s="10" t="e">
        <f>VLOOKUP(D172,FXProd!$B$2:$F$310,3,)</f>
        <v>#N/A</v>
      </c>
      <c r="L172" s="10" t="e">
        <f t="shared" si="21"/>
        <v>#N/A</v>
      </c>
      <c r="M172" s="10">
        <v>1</v>
      </c>
      <c r="N172" s="10" t="e">
        <f>VLOOKUP(D172,FXProd!$B$2:$F$310,4,)</f>
        <v>#N/A</v>
      </c>
      <c r="O172" s="10" t="e">
        <f t="shared" si="22"/>
        <v>#N/A</v>
      </c>
      <c r="P172" s="10" t="s">
        <v>164</v>
      </c>
      <c r="Q172" s="10" t="e">
        <f>VLOOKUP(D172,FXProd!$B$2:$F$310,5,)</f>
        <v>#N/A</v>
      </c>
      <c r="R172" s="10" t="e">
        <f t="shared" si="23"/>
        <v>#N/A</v>
      </c>
      <c r="S172" s="10" t="e">
        <f t="shared" si="24"/>
        <v>#N/A</v>
      </c>
      <c r="T172" s="10" t="e">
        <f t="shared" si="25"/>
        <v>#N/A</v>
      </c>
      <c r="U172" s="10" t="e">
        <f t="shared" si="26"/>
        <v>#N/A</v>
      </c>
    </row>
    <row r="173" spans="1:21">
      <c r="A173" s="10" t="s">
        <v>352</v>
      </c>
      <c r="B173" s="10" t="str">
        <f>IF(ISERROR(MATCH(A173, FXProd!$A$2:$A$297,0)),"",A173)</f>
        <v>srf_main.FirewallBooks</v>
      </c>
      <c r="C173" s="10" t="str">
        <f t="shared" si="18"/>
        <v>OK</v>
      </c>
      <c r="D173" s="10" t="s">
        <v>354</v>
      </c>
      <c r="E173" s="10" t="str">
        <f>VLOOKUP(D173,FXProd!$B$2:$F$310,1,)</f>
        <v>idx1_FirewallBooks</v>
      </c>
      <c r="F173" s="10" t="str">
        <f t="shared" si="19"/>
        <v>OK</v>
      </c>
      <c r="G173" s="10" t="s">
        <v>13</v>
      </c>
      <c r="H173" s="10" t="str">
        <f>VLOOKUP(D173,FXProd!$B$2:$F$310,2,)</f>
        <v>nonunique</v>
      </c>
      <c r="I173" s="10" t="str">
        <f t="shared" si="20"/>
        <v>OK</v>
      </c>
      <c r="J173" s="10" t="s">
        <v>14</v>
      </c>
      <c r="K173" s="10" t="str">
        <f>VLOOKUP(D173,FXProd!$B$2:$F$310,3,)</f>
        <v xml:space="preserve"> nonclustered </v>
      </c>
      <c r="L173" s="10" t="str">
        <f t="shared" si="21"/>
        <v>OK</v>
      </c>
      <c r="M173" s="10">
        <v>1</v>
      </c>
      <c r="N173" s="10">
        <f>VLOOKUP(D173,FXProd!$B$2:$F$310,4,)</f>
        <v>1</v>
      </c>
      <c r="O173" s="10" t="str">
        <f t="shared" si="22"/>
        <v>OK</v>
      </c>
      <c r="P173" s="10" t="s">
        <v>355</v>
      </c>
      <c r="Q173" s="10" t="str">
        <f>VLOOKUP(D173,FXProd!$B$2:$F$310,5,)</f>
        <v>FirewallId asc INCLUDE (Book)</v>
      </c>
      <c r="R173" s="10" t="str">
        <f t="shared" si="23"/>
        <v>OK</v>
      </c>
      <c r="S173" s="10" t="str">
        <f t="shared" si="24"/>
        <v>TRUE</v>
      </c>
      <c r="T173" s="10" t="str">
        <f t="shared" si="25"/>
        <v>TRUE</v>
      </c>
      <c r="U173" s="10" t="str">
        <f t="shared" si="26"/>
        <v>Yes</v>
      </c>
    </row>
    <row r="174" spans="1:21">
      <c r="A174" s="10" t="s">
        <v>356</v>
      </c>
      <c r="B174" s="10" t="str">
        <f>IF(ISERROR(MATCH(A174, FXProd!$A$2:$A$297,0)),"",A174)</f>
        <v>srf_main.FirewallGroupAccess</v>
      </c>
      <c r="C174" s="10" t="str">
        <f t="shared" si="18"/>
        <v>OK</v>
      </c>
      <c r="D174" s="10" t="s">
        <v>357</v>
      </c>
      <c r="E174" s="10" t="str">
        <f>VLOOKUP(D174,FXProd!$B$2:$F$310,1,)</f>
        <v>PK_FirewallGroupAccess</v>
      </c>
      <c r="F174" s="10" t="str">
        <f t="shared" si="19"/>
        <v>OK</v>
      </c>
      <c r="G174" s="10" t="s">
        <v>8</v>
      </c>
      <c r="H174" s="10" t="str">
        <f>VLOOKUP(D174,FXProd!$B$2:$F$310,2,)</f>
        <v>unique</v>
      </c>
      <c r="I174" s="10" t="str">
        <f t="shared" si="20"/>
        <v>OK</v>
      </c>
      <c r="J174" s="10" t="s">
        <v>9</v>
      </c>
      <c r="K174" s="10" t="str">
        <f>VLOOKUP(D174,FXProd!$B$2:$F$310,3,)</f>
        <v xml:space="preserve"> clustered </v>
      </c>
      <c r="L174" s="10" t="str">
        <f t="shared" si="21"/>
        <v>OK</v>
      </c>
      <c r="M174" s="10">
        <v>1</v>
      </c>
      <c r="N174" s="10">
        <f>VLOOKUP(D174,FXProd!$B$2:$F$310,4,)</f>
        <v>1</v>
      </c>
      <c r="O174" s="10" t="str">
        <f t="shared" si="22"/>
        <v>OK</v>
      </c>
      <c r="P174" s="10" t="s">
        <v>164</v>
      </c>
      <c r="Q174" s="10" t="str">
        <f>VLOOKUP(D174,FXProd!$B$2:$F$310,5,)</f>
        <v>id asc</v>
      </c>
      <c r="R174" s="10" t="str">
        <f t="shared" si="23"/>
        <v>OK</v>
      </c>
      <c r="S174" s="10" t="str">
        <f t="shared" si="24"/>
        <v>TRUE</v>
      </c>
      <c r="T174" s="10" t="str">
        <f t="shared" si="25"/>
        <v>TRUE</v>
      </c>
      <c r="U174" s="10" t="str">
        <f t="shared" si="26"/>
        <v>Yes</v>
      </c>
    </row>
    <row r="175" spans="1:21">
      <c r="A175" s="10" t="s">
        <v>358</v>
      </c>
      <c r="B175" s="10" t="str">
        <f>IF(ISERROR(MATCH(A175, FXProd!$A$2:$A$297,0)),"",A175)</f>
        <v>srf_main.FirewallGroupExclude</v>
      </c>
      <c r="C175" s="10" t="str">
        <f t="shared" si="18"/>
        <v>OK</v>
      </c>
      <c r="D175" s="10" t="s">
        <v>359</v>
      </c>
      <c r="E175" s="10" t="e">
        <f>VLOOKUP(D175,FXProd!$B$2:$F$310,1,)</f>
        <v>#N/A</v>
      </c>
      <c r="F175" s="10" t="e">
        <f t="shared" si="19"/>
        <v>#N/A</v>
      </c>
      <c r="G175" s="10" t="s">
        <v>8</v>
      </c>
      <c r="H175" s="10" t="e">
        <f>VLOOKUP(D175,FXProd!$B$2:$F$310,2,)</f>
        <v>#N/A</v>
      </c>
      <c r="I175" s="10" t="e">
        <f t="shared" si="20"/>
        <v>#N/A</v>
      </c>
      <c r="J175" s="10" t="s">
        <v>9</v>
      </c>
      <c r="K175" s="10" t="e">
        <f>VLOOKUP(D175,FXProd!$B$2:$F$310,3,)</f>
        <v>#N/A</v>
      </c>
      <c r="L175" s="10" t="e">
        <f t="shared" si="21"/>
        <v>#N/A</v>
      </c>
      <c r="M175" s="10">
        <v>1</v>
      </c>
      <c r="N175" s="10" t="e">
        <f>VLOOKUP(D175,FXProd!$B$2:$F$310,4,)</f>
        <v>#N/A</v>
      </c>
      <c r="O175" s="10" t="e">
        <f t="shared" si="22"/>
        <v>#N/A</v>
      </c>
      <c r="P175" s="10" t="s">
        <v>164</v>
      </c>
      <c r="Q175" s="10" t="e">
        <f>VLOOKUP(D175,FXProd!$B$2:$F$310,5,)</f>
        <v>#N/A</v>
      </c>
      <c r="R175" s="10" t="e">
        <f t="shared" si="23"/>
        <v>#N/A</v>
      </c>
      <c r="S175" s="10" t="e">
        <f t="shared" si="24"/>
        <v>#N/A</v>
      </c>
      <c r="T175" s="10" t="e">
        <f t="shared" si="25"/>
        <v>#N/A</v>
      </c>
      <c r="U175" s="10" t="e">
        <f t="shared" si="26"/>
        <v>#N/A</v>
      </c>
    </row>
    <row r="176" spans="1:21">
      <c r="A176" s="10" t="s">
        <v>360</v>
      </c>
      <c r="B176" s="10" t="str">
        <f>IF(ISERROR(MATCH(A176, FXProd!$A$2:$A$297,0)),"",A176)</f>
        <v>srf_main.FragmentJurisdiction</v>
      </c>
      <c r="C176" s="10" t="str">
        <f t="shared" si="18"/>
        <v>OK</v>
      </c>
      <c r="D176" s="10" t="s">
        <v>361</v>
      </c>
      <c r="E176" s="10" t="str">
        <f>VLOOKUP(D176,FXProd!$B$2:$F$310,1,)</f>
        <v>idx1_FragmentJurisdiction</v>
      </c>
      <c r="F176" s="10" t="str">
        <f t="shared" si="19"/>
        <v>OK</v>
      </c>
      <c r="G176" s="10" t="s">
        <v>8</v>
      </c>
      <c r="H176" s="10" t="str">
        <f>VLOOKUP(D176,FXProd!$B$2:$F$310,2,)</f>
        <v>unique</v>
      </c>
      <c r="I176" s="10" t="str">
        <f t="shared" si="20"/>
        <v>OK</v>
      </c>
      <c r="J176" s="10" t="s">
        <v>9</v>
      </c>
      <c r="K176" s="10" t="str">
        <f>VLOOKUP(D176,FXProd!$B$2:$F$310,3,)</f>
        <v xml:space="preserve"> clustered </v>
      </c>
      <c r="L176" s="10" t="str">
        <f t="shared" si="21"/>
        <v>OK</v>
      </c>
      <c r="M176" s="10">
        <v>2</v>
      </c>
      <c r="N176" s="10">
        <f>VLOOKUP(D176,FXProd!$B$2:$F$310,4,)</f>
        <v>2</v>
      </c>
      <c r="O176" s="10" t="str">
        <f t="shared" si="22"/>
        <v>OK</v>
      </c>
      <c r="P176" s="10" t="s">
        <v>362</v>
      </c>
      <c r="Q176" s="10" t="str">
        <f>VLOOKUP(D176,FXProd!$B$2:$F$310,5,)</f>
        <v>FragmentJurisdictionId asc,FeedFileFragmentId asc</v>
      </c>
      <c r="R176" s="10" t="str">
        <f t="shared" si="23"/>
        <v>OK</v>
      </c>
      <c r="S176" s="10" t="str">
        <f t="shared" si="24"/>
        <v>TRUE</v>
      </c>
      <c r="T176" s="10" t="str">
        <f t="shared" si="25"/>
        <v>TRUE</v>
      </c>
      <c r="U176" s="10" t="str">
        <f t="shared" si="26"/>
        <v>Yes</v>
      </c>
    </row>
    <row r="177" spans="1:21">
      <c r="A177" s="10" t="s">
        <v>360</v>
      </c>
      <c r="B177" s="10" t="str">
        <f>IF(ISERROR(MATCH(A177, FXProd!$A$2:$A$297,0)),"",A177)</f>
        <v>srf_main.FragmentJurisdiction</v>
      </c>
      <c r="C177" s="10" t="str">
        <f t="shared" si="18"/>
        <v>OK</v>
      </c>
      <c r="D177" s="10" t="s">
        <v>363</v>
      </c>
      <c r="E177" s="10" t="str">
        <f>VLOOKUP(D177,FXProd!$B$2:$F$310,1,)</f>
        <v>PK_FragmentJurisdiction</v>
      </c>
      <c r="F177" s="10" t="str">
        <f t="shared" si="19"/>
        <v>OK</v>
      </c>
      <c r="G177" s="10" t="s">
        <v>8</v>
      </c>
      <c r="H177" s="10" t="str">
        <f>VLOOKUP(D177,FXProd!$B$2:$F$310,2,)</f>
        <v>unique</v>
      </c>
      <c r="I177" s="10" t="str">
        <f t="shared" si="20"/>
        <v>OK</v>
      </c>
      <c r="J177" s="10" t="s">
        <v>14</v>
      </c>
      <c r="K177" s="10" t="str">
        <f>VLOOKUP(D177,FXProd!$B$2:$F$310,3,)</f>
        <v xml:space="preserve"> nonclustered </v>
      </c>
      <c r="L177" s="10" t="str">
        <f t="shared" si="21"/>
        <v>OK</v>
      </c>
      <c r="M177" s="10">
        <v>1</v>
      </c>
      <c r="N177" s="10">
        <f>VLOOKUP(D177,FXProd!$B$2:$F$310,4,)</f>
        <v>1</v>
      </c>
      <c r="O177" s="10" t="str">
        <f t="shared" si="22"/>
        <v>OK</v>
      </c>
      <c r="P177" s="10" t="s">
        <v>364</v>
      </c>
      <c r="Q177" s="10" t="str">
        <f>VLOOKUP(D177,FXProd!$B$2:$F$310,5,)</f>
        <v>FragmentJurisdictionId asc</v>
      </c>
      <c r="R177" s="10" t="str">
        <f t="shared" si="23"/>
        <v>OK</v>
      </c>
      <c r="S177" s="10" t="str">
        <f t="shared" si="24"/>
        <v>TRUE</v>
      </c>
      <c r="T177" s="10" t="str">
        <f t="shared" si="25"/>
        <v>TRUE</v>
      </c>
      <c r="U177" s="10" t="str">
        <f t="shared" si="26"/>
        <v>Yes</v>
      </c>
    </row>
    <row r="178" spans="1:21">
      <c r="A178" s="10" t="s">
        <v>365</v>
      </c>
      <c r="B178" s="10" t="str">
        <f>IF(ISERROR(MATCH(A178, FXProd!$A$2:$A$297,0)),"",A178)</f>
        <v>srf_main.FXCurrencyDetails</v>
      </c>
      <c r="C178" s="10" t="str">
        <f t="shared" si="18"/>
        <v>OK</v>
      </c>
      <c r="D178" s="10" t="s">
        <v>366</v>
      </c>
      <c r="E178" s="10" t="e">
        <f>VLOOKUP(D178,FXProd!$B$2:$F$310,1,)</f>
        <v>#N/A</v>
      </c>
      <c r="F178" s="10" t="e">
        <f t="shared" si="19"/>
        <v>#N/A</v>
      </c>
      <c r="G178" s="10" t="s">
        <v>8</v>
      </c>
      <c r="H178" s="10" t="e">
        <f>VLOOKUP(D178,FXProd!$B$2:$F$310,2,)</f>
        <v>#N/A</v>
      </c>
      <c r="I178" s="10" t="e">
        <f t="shared" si="20"/>
        <v>#N/A</v>
      </c>
      <c r="J178" s="10" t="s">
        <v>14</v>
      </c>
      <c r="K178" s="10" t="e">
        <f>VLOOKUP(D178,FXProd!$B$2:$F$310,3,)</f>
        <v>#N/A</v>
      </c>
      <c r="L178" s="10" t="e">
        <f t="shared" si="21"/>
        <v>#N/A</v>
      </c>
      <c r="M178" s="10">
        <v>1</v>
      </c>
      <c r="N178" s="10" t="e">
        <f>VLOOKUP(D178,FXProd!$B$2:$F$310,4,)</f>
        <v>#N/A</v>
      </c>
      <c r="O178" s="10" t="e">
        <f t="shared" si="22"/>
        <v>#N/A</v>
      </c>
      <c r="P178" s="10" t="s">
        <v>17</v>
      </c>
      <c r="Q178" s="10" t="e">
        <f>VLOOKUP(D178,FXProd!$B$2:$F$310,5,)</f>
        <v>#N/A</v>
      </c>
      <c r="R178" s="10" t="e">
        <f t="shared" si="23"/>
        <v>#N/A</v>
      </c>
      <c r="S178" s="10" t="e">
        <f t="shared" si="24"/>
        <v>#N/A</v>
      </c>
      <c r="T178" s="10" t="e">
        <f t="shared" si="25"/>
        <v>#N/A</v>
      </c>
      <c r="U178" s="10" t="e">
        <f t="shared" si="26"/>
        <v>#N/A</v>
      </c>
    </row>
    <row r="179" spans="1:21">
      <c r="A179" s="10" t="s">
        <v>365</v>
      </c>
      <c r="B179" s="10" t="str">
        <f>IF(ISERROR(MATCH(A179, FXProd!$A$2:$A$297,0)),"",A179)</f>
        <v>srf_main.FXCurrencyDetails</v>
      </c>
      <c r="C179" s="10" t="str">
        <f t="shared" si="18"/>
        <v>OK</v>
      </c>
      <c r="D179" s="10" t="s">
        <v>367</v>
      </c>
      <c r="E179" s="10" t="str">
        <f>VLOOKUP(D179,FXProd!$B$2:$F$310,1,)</f>
        <v>FXCurrencyDetails_currency</v>
      </c>
      <c r="F179" s="10" t="str">
        <f t="shared" si="19"/>
        <v>OK</v>
      </c>
      <c r="G179" s="10" t="s">
        <v>13</v>
      </c>
      <c r="H179" s="10" t="str">
        <f>VLOOKUP(D179,FXProd!$B$2:$F$310,2,)</f>
        <v>nonunique</v>
      </c>
      <c r="I179" s="10" t="str">
        <f t="shared" si="20"/>
        <v>OK</v>
      </c>
      <c r="J179" s="10" t="s">
        <v>14</v>
      </c>
      <c r="K179" s="10" t="str">
        <f>VLOOKUP(D179,FXProd!$B$2:$F$310,3,)</f>
        <v xml:space="preserve"> nonclustered </v>
      </c>
      <c r="L179" s="10" t="str">
        <f t="shared" si="21"/>
        <v>OK</v>
      </c>
      <c r="M179" s="10">
        <v>2</v>
      </c>
      <c r="N179" s="10">
        <f>VLOOKUP(D179,FXProd!$B$2:$F$310,4,)</f>
        <v>2</v>
      </c>
      <c r="O179" s="10" t="str">
        <f t="shared" si="22"/>
        <v>OK</v>
      </c>
      <c r="P179" s="10" t="s">
        <v>368</v>
      </c>
      <c r="Q179" s="10" t="str">
        <f>VLOOKUP(D179,FXProd!$B$2:$F$310,5,)</f>
        <v>Currency asc,ActiveFlag asc INCLUDE (MIDPrice,FXBaseCurrencyId)</v>
      </c>
      <c r="R179" s="10" t="str">
        <f t="shared" si="23"/>
        <v>OK</v>
      </c>
      <c r="S179" s="10" t="str">
        <f t="shared" si="24"/>
        <v>TRUE</v>
      </c>
      <c r="T179" s="10" t="str">
        <f t="shared" si="25"/>
        <v>TRUE</v>
      </c>
      <c r="U179" s="10" t="str">
        <f t="shared" si="26"/>
        <v>Yes</v>
      </c>
    </row>
    <row r="180" spans="1:21">
      <c r="A180" s="10" t="s">
        <v>369</v>
      </c>
      <c r="B180" s="10" t="str">
        <f>IF(ISERROR(MATCH(A180, FXProd!$A$2:$A$297,0)),"",A180)</f>
        <v>srf_main.FXCurrencyFeedMaster</v>
      </c>
      <c r="C180" s="10" t="str">
        <f t="shared" si="18"/>
        <v>OK</v>
      </c>
      <c r="D180" s="10" t="s">
        <v>370</v>
      </c>
      <c r="E180" s="10" t="str">
        <f>VLOOKUP(D180,FXProd!$B$2:$F$310,1,)</f>
        <v>CurrencyConverter_basecurrency</v>
      </c>
      <c r="F180" s="10" t="str">
        <f t="shared" si="19"/>
        <v>OK</v>
      </c>
      <c r="G180" s="10" t="s">
        <v>13</v>
      </c>
      <c r="H180" s="10" t="str">
        <f>VLOOKUP(D180,FXProd!$B$2:$F$310,2,)</f>
        <v>nonunique</v>
      </c>
      <c r="I180" s="10" t="str">
        <f t="shared" si="20"/>
        <v>OK</v>
      </c>
      <c r="J180" s="10" t="s">
        <v>14</v>
      </c>
      <c r="K180" s="10" t="str">
        <f>VLOOKUP(D180,FXProd!$B$2:$F$310,3,)</f>
        <v xml:space="preserve"> nonclustered </v>
      </c>
      <c r="L180" s="10" t="str">
        <f t="shared" si="21"/>
        <v>OK</v>
      </c>
      <c r="M180" s="10">
        <v>1</v>
      </c>
      <c r="N180" s="10">
        <f>VLOOKUP(D180,FXProd!$B$2:$F$310,4,)</f>
        <v>1</v>
      </c>
      <c r="O180" s="10" t="str">
        <f t="shared" si="22"/>
        <v>OK</v>
      </c>
      <c r="P180" s="10" t="s">
        <v>371</v>
      </c>
      <c r="Q180" s="10" t="str">
        <f>VLOOKUP(D180,FXProd!$B$2:$F$310,5,)</f>
        <v>BaseCurrency asc</v>
      </c>
      <c r="R180" s="10" t="str">
        <f t="shared" si="23"/>
        <v>OK</v>
      </c>
      <c r="S180" s="10" t="str">
        <f t="shared" si="24"/>
        <v>TRUE</v>
      </c>
      <c r="T180" s="10" t="str">
        <f t="shared" si="25"/>
        <v>TRUE</v>
      </c>
      <c r="U180" s="10" t="str">
        <f t="shared" si="26"/>
        <v>Yes</v>
      </c>
    </row>
    <row r="181" spans="1:21">
      <c r="A181" s="10" t="s">
        <v>369</v>
      </c>
      <c r="B181" s="10" t="str">
        <f>IF(ISERROR(MATCH(A181, FXProd!$A$2:$A$297,0)),"",A181)</f>
        <v>srf_main.FXCurrencyFeedMaster</v>
      </c>
      <c r="C181" s="10" t="str">
        <f t="shared" si="18"/>
        <v>OK</v>
      </c>
      <c r="D181" s="10" t="s">
        <v>372</v>
      </c>
      <c r="E181" s="10" t="e">
        <f>VLOOKUP(D181,FXProd!$B$2:$F$310,1,)</f>
        <v>#N/A</v>
      </c>
      <c r="F181" s="10" t="e">
        <f t="shared" si="19"/>
        <v>#N/A</v>
      </c>
      <c r="G181" s="10" t="s">
        <v>8</v>
      </c>
      <c r="H181" s="10" t="e">
        <f>VLOOKUP(D181,FXProd!$B$2:$F$310,2,)</f>
        <v>#N/A</v>
      </c>
      <c r="I181" s="10" t="e">
        <f t="shared" si="20"/>
        <v>#N/A</v>
      </c>
      <c r="J181" s="10" t="s">
        <v>14</v>
      </c>
      <c r="K181" s="10" t="e">
        <f>VLOOKUP(D181,FXProd!$B$2:$F$310,3,)</f>
        <v>#N/A</v>
      </c>
      <c r="L181" s="10" t="e">
        <f t="shared" si="21"/>
        <v>#N/A</v>
      </c>
      <c r="M181" s="10">
        <v>1</v>
      </c>
      <c r="N181" s="10" t="e">
        <f>VLOOKUP(D181,FXProd!$B$2:$F$310,4,)</f>
        <v>#N/A</v>
      </c>
      <c r="O181" s="10" t="e">
        <f t="shared" si="22"/>
        <v>#N/A</v>
      </c>
      <c r="P181" s="10" t="s">
        <v>17</v>
      </c>
      <c r="Q181" s="10" t="e">
        <f>VLOOKUP(D181,FXProd!$B$2:$F$310,5,)</f>
        <v>#N/A</v>
      </c>
      <c r="R181" s="10" t="e">
        <f t="shared" si="23"/>
        <v>#N/A</v>
      </c>
      <c r="S181" s="10" t="e">
        <f t="shared" si="24"/>
        <v>#N/A</v>
      </c>
      <c r="T181" s="10" t="e">
        <f t="shared" si="25"/>
        <v>#N/A</v>
      </c>
      <c r="U181" s="10" t="e">
        <f t="shared" si="26"/>
        <v>#N/A</v>
      </c>
    </row>
    <row r="182" spans="1:21">
      <c r="A182" s="10" t="s">
        <v>373</v>
      </c>
      <c r="B182" s="10" t="str">
        <f>IF(ISERROR(MATCH(A182, FXProd!$A$2:$A$297,0)),"",A182)</f>
        <v>srf_main.GTRException</v>
      </c>
      <c r="C182" s="10" t="str">
        <f t="shared" si="18"/>
        <v>OK</v>
      </c>
      <c r="D182" s="10" t="s">
        <v>374</v>
      </c>
      <c r="E182" s="10" t="str">
        <f>VLOOKUP(D182,FXProd!$B$2:$F$310,1,)</f>
        <v>GTRException_NC1</v>
      </c>
      <c r="F182" s="10" t="str">
        <f t="shared" si="19"/>
        <v>OK</v>
      </c>
      <c r="G182" s="10" t="s">
        <v>13</v>
      </c>
      <c r="H182" s="10" t="str">
        <f>VLOOKUP(D182,FXProd!$B$2:$F$310,2,)</f>
        <v>nonunique</v>
      </c>
      <c r="I182" s="10" t="str">
        <f t="shared" si="20"/>
        <v>OK</v>
      </c>
      <c r="J182" s="10" t="s">
        <v>14</v>
      </c>
      <c r="K182" s="10" t="str">
        <f>VLOOKUP(D182,FXProd!$B$2:$F$310,3,)</f>
        <v xml:space="preserve"> nonclustered </v>
      </c>
      <c r="L182" s="10" t="str">
        <f t="shared" si="21"/>
        <v>OK</v>
      </c>
      <c r="M182" s="10">
        <v>1</v>
      </c>
      <c r="N182" s="10">
        <f>VLOOKUP(D182,FXProd!$B$2:$F$310,4,)</f>
        <v>1</v>
      </c>
      <c r="O182" s="10" t="str">
        <f t="shared" si="22"/>
        <v>OK</v>
      </c>
      <c r="P182" s="10" t="s">
        <v>375</v>
      </c>
      <c r="Q182" s="10" t="str">
        <f>VLOOKUP(D182,FXProd!$B$2:$F$310,5,)</f>
        <v>TradeMessageId asc INCLUDE (Description)</v>
      </c>
      <c r="R182" s="10" t="str">
        <f t="shared" si="23"/>
        <v>OK</v>
      </c>
      <c r="S182" s="10" t="str">
        <f t="shared" si="24"/>
        <v>TRUE</v>
      </c>
      <c r="T182" s="10" t="str">
        <f t="shared" si="25"/>
        <v>TRUE</v>
      </c>
      <c r="U182" s="10" t="str">
        <f t="shared" si="26"/>
        <v>Yes</v>
      </c>
    </row>
    <row r="183" spans="1:21">
      <c r="A183" s="10" t="s">
        <v>373</v>
      </c>
      <c r="B183" s="10" t="str">
        <f>IF(ISERROR(MATCH(A183, FXProd!$A$2:$A$297,0)),"",A183)</f>
        <v>srf_main.GTRException</v>
      </c>
      <c r="C183" s="10" t="str">
        <f t="shared" si="18"/>
        <v>OK</v>
      </c>
      <c r="D183" s="10" t="s">
        <v>376</v>
      </c>
      <c r="E183" s="10" t="e">
        <f>VLOOKUP(D183,FXProd!$B$2:$F$310,1,)</f>
        <v>#N/A</v>
      </c>
      <c r="F183" s="10" t="e">
        <f t="shared" si="19"/>
        <v>#N/A</v>
      </c>
      <c r="G183" s="10" t="s">
        <v>8</v>
      </c>
      <c r="H183" s="10" t="e">
        <f>VLOOKUP(D183,FXProd!$B$2:$F$310,2,)</f>
        <v>#N/A</v>
      </c>
      <c r="I183" s="10" t="e">
        <f t="shared" si="20"/>
        <v>#N/A</v>
      </c>
      <c r="J183" s="10" t="s">
        <v>9</v>
      </c>
      <c r="K183" s="10" t="e">
        <f>VLOOKUP(D183,FXProd!$B$2:$F$310,3,)</f>
        <v>#N/A</v>
      </c>
      <c r="L183" s="10" t="e">
        <f t="shared" si="21"/>
        <v>#N/A</v>
      </c>
      <c r="M183" s="10">
        <v>1</v>
      </c>
      <c r="N183" s="10" t="e">
        <f>VLOOKUP(D183,FXProd!$B$2:$F$310,4,)</f>
        <v>#N/A</v>
      </c>
      <c r="O183" s="10" t="e">
        <f t="shared" si="22"/>
        <v>#N/A</v>
      </c>
      <c r="P183" s="10" t="s">
        <v>377</v>
      </c>
      <c r="Q183" s="10" t="e">
        <f>VLOOKUP(D183,FXProd!$B$2:$F$310,5,)</f>
        <v>#N/A</v>
      </c>
      <c r="R183" s="10" t="e">
        <f t="shared" si="23"/>
        <v>#N/A</v>
      </c>
      <c r="S183" s="10" t="e">
        <f t="shared" si="24"/>
        <v>#N/A</v>
      </c>
      <c r="T183" s="10" t="e">
        <f t="shared" si="25"/>
        <v>#N/A</v>
      </c>
      <c r="U183" s="10" t="e">
        <f t="shared" si="26"/>
        <v>#N/A</v>
      </c>
    </row>
    <row r="184" spans="1:21">
      <c r="A184" s="10" t="s">
        <v>378</v>
      </c>
      <c r="B184" s="10" t="str">
        <f>IF(ISERROR(MATCH(A184, FXProd!$A$2:$A$297,0)),"",A184)</f>
        <v/>
      </c>
      <c r="C184" s="10" t="str">
        <f t="shared" si="18"/>
        <v>NOTOK</v>
      </c>
      <c r="D184" s="10" t="s">
        <v>379</v>
      </c>
      <c r="E184" s="10" t="e">
        <f>VLOOKUP(D184,FXProd!$B$2:$F$310,1,)</f>
        <v>#N/A</v>
      </c>
      <c r="F184" s="10" t="e">
        <f t="shared" si="19"/>
        <v>#N/A</v>
      </c>
      <c r="G184" s="10" t="s">
        <v>8</v>
      </c>
      <c r="H184" s="10" t="e">
        <f>VLOOKUP(D184,FXProd!$B$2:$F$310,2,)</f>
        <v>#N/A</v>
      </c>
      <c r="I184" s="10" t="e">
        <f t="shared" si="20"/>
        <v>#N/A</v>
      </c>
      <c r="J184" s="10" t="s">
        <v>9</v>
      </c>
      <c r="K184" s="10" t="e">
        <f>VLOOKUP(D184,FXProd!$B$2:$F$310,3,)</f>
        <v>#N/A</v>
      </c>
      <c r="L184" s="10" t="e">
        <f t="shared" si="21"/>
        <v>#N/A</v>
      </c>
      <c r="M184" s="10">
        <v>1</v>
      </c>
      <c r="N184" s="10" t="e">
        <f>VLOOKUP(D184,FXProd!$B$2:$F$310,4,)</f>
        <v>#N/A</v>
      </c>
      <c r="O184" s="10" t="e">
        <f t="shared" si="22"/>
        <v>#N/A</v>
      </c>
      <c r="P184" s="10" t="s">
        <v>380</v>
      </c>
      <c r="Q184" s="10" t="e">
        <f>VLOOKUP(D184,FXProd!$B$2:$F$310,5,)</f>
        <v>#N/A</v>
      </c>
      <c r="R184" s="10" t="e">
        <f t="shared" si="23"/>
        <v>#N/A</v>
      </c>
      <c r="S184" s="10" t="e">
        <f t="shared" si="24"/>
        <v>#N/A</v>
      </c>
      <c r="T184" s="10" t="e">
        <f t="shared" si="25"/>
        <v>#N/A</v>
      </c>
      <c r="U184" s="10" t="e">
        <f t="shared" si="26"/>
        <v>#N/A</v>
      </c>
    </row>
    <row r="185" spans="1:21">
      <c r="A185" s="10" t="s">
        <v>381</v>
      </c>
      <c r="B185" s="10" t="str">
        <f>IF(ISERROR(MATCH(A185, FXProd!$A$2:$A$297,0)),"",A185)</f>
        <v>srf_main.GTRResponseFileFragment</v>
      </c>
      <c r="C185" s="10" t="str">
        <f t="shared" si="18"/>
        <v>OK</v>
      </c>
      <c r="D185" s="10" t="s">
        <v>382</v>
      </c>
      <c r="E185" s="10" t="e">
        <f>VLOOKUP(D185,FXProd!$B$2:$F$310,1,)</f>
        <v>#N/A</v>
      </c>
      <c r="F185" s="10" t="e">
        <f t="shared" si="19"/>
        <v>#N/A</v>
      </c>
      <c r="G185" s="10" t="s">
        <v>8</v>
      </c>
      <c r="H185" s="10" t="e">
        <f>VLOOKUP(D185,FXProd!$B$2:$F$310,2,)</f>
        <v>#N/A</v>
      </c>
      <c r="I185" s="10" t="e">
        <f t="shared" si="20"/>
        <v>#N/A</v>
      </c>
      <c r="J185" s="10" t="s">
        <v>14</v>
      </c>
      <c r="K185" s="10" t="e">
        <f>VLOOKUP(D185,FXProd!$B$2:$F$310,3,)</f>
        <v>#N/A</v>
      </c>
      <c r="L185" s="10" t="e">
        <f t="shared" si="21"/>
        <v>#N/A</v>
      </c>
      <c r="M185" s="10">
        <v>1</v>
      </c>
      <c r="N185" s="10" t="e">
        <f>VLOOKUP(D185,FXProd!$B$2:$F$310,4,)</f>
        <v>#N/A</v>
      </c>
      <c r="O185" s="10" t="e">
        <f t="shared" si="22"/>
        <v>#N/A</v>
      </c>
      <c r="P185" s="10" t="s">
        <v>17</v>
      </c>
      <c r="Q185" s="10" t="e">
        <f>VLOOKUP(D185,FXProd!$B$2:$F$310,5,)</f>
        <v>#N/A</v>
      </c>
      <c r="R185" s="10" t="e">
        <f t="shared" si="23"/>
        <v>#N/A</v>
      </c>
      <c r="S185" s="10" t="e">
        <f t="shared" si="24"/>
        <v>#N/A</v>
      </c>
      <c r="T185" s="10" t="e">
        <f t="shared" si="25"/>
        <v>#N/A</v>
      </c>
      <c r="U185" s="10" t="e">
        <f t="shared" si="26"/>
        <v>#N/A</v>
      </c>
    </row>
    <row r="186" spans="1:21">
      <c r="A186" s="10" t="s">
        <v>383</v>
      </c>
      <c r="B186" s="10" t="str">
        <f>IF(ISERROR(MATCH(A186, FXProd!$A$2:$A$297,0)),"",A186)</f>
        <v/>
      </c>
      <c r="C186" s="10" t="str">
        <f t="shared" si="18"/>
        <v>NOTOK</v>
      </c>
      <c r="D186" s="10" t="s">
        <v>384</v>
      </c>
      <c r="E186" s="10" t="e">
        <f>VLOOKUP(D186,FXProd!$B$2:$F$310,1,)</f>
        <v>#N/A</v>
      </c>
      <c r="F186" s="10" t="e">
        <f t="shared" si="19"/>
        <v>#N/A</v>
      </c>
      <c r="G186" s="10" t="s">
        <v>8</v>
      </c>
      <c r="H186" s="10" t="e">
        <f>VLOOKUP(D186,FXProd!$B$2:$F$310,2,)</f>
        <v>#N/A</v>
      </c>
      <c r="I186" s="10" t="e">
        <f t="shared" si="20"/>
        <v>#N/A</v>
      </c>
      <c r="J186" s="10" t="s">
        <v>14</v>
      </c>
      <c r="K186" s="10" t="e">
        <f>VLOOKUP(D186,FXProd!$B$2:$F$310,3,)</f>
        <v>#N/A</v>
      </c>
      <c r="L186" s="10" t="e">
        <f t="shared" si="21"/>
        <v>#N/A</v>
      </c>
      <c r="M186" s="10">
        <v>1</v>
      </c>
      <c r="N186" s="10" t="e">
        <f>VLOOKUP(D186,FXProd!$B$2:$F$310,4,)</f>
        <v>#N/A</v>
      </c>
      <c r="O186" s="10" t="e">
        <f t="shared" si="22"/>
        <v>#N/A</v>
      </c>
      <c r="P186" s="10" t="s">
        <v>17</v>
      </c>
      <c r="Q186" s="10" t="e">
        <f>VLOOKUP(D186,FXProd!$B$2:$F$310,5,)</f>
        <v>#N/A</v>
      </c>
      <c r="R186" s="10" t="e">
        <f t="shared" si="23"/>
        <v>#N/A</v>
      </c>
      <c r="S186" s="10" t="e">
        <f t="shared" si="24"/>
        <v>#N/A</v>
      </c>
      <c r="T186" s="10" t="e">
        <f t="shared" si="25"/>
        <v>#N/A</v>
      </c>
      <c r="U186" s="10" t="e">
        <f t="shared" si="26"/>
        <v>#N/A</v>
      </c>
    </row>
    <row r="187" spans="1:21">
      <c r="A187" s="10" t="s">
        <v>383</v>
      </c>
      <c r="B187" s="10" t="str">
        <f>IF(ISERROR(MATCH(A187, FXProd!$A$2:$A$297,0)),"",A187)</f>
        <v/>
      </c>
      <c r="C187" s="10" t="str">
        <f t="shared" si="18"/>
        <v>NOTOK</v>
      </c>
      <c r="D187" s="10" t="s">
        <v>385</v>
      </c>
      <c r="E187" s="10" t="e">
        <f>VLOOKUP(D187,FXProd!$B$2:$F$310,1,)</f>
        <v>#N/A</v>
      </c>
      <c r="F187" s="10" t="e">
        <f t="shared" si="19"/>
        <v>#N/A</v>
      </c>
      <c r="G187" s="10" t="s">
        <v>13</v>
      </c>
      <c r="H187" s="10" t="e">
        <f>VLOOKUP(D187,FXProd!$B$2:$F$310,2,)</f>
        <v>#N/A</v>
      </c>
      <c r="I187" s="10" t="e">
        <f t="shared" si="20"/>
        <v>#N/A</v>
      </c>
      <c r="J187" s="10" t="s">
        <v>14</v>
      </c>
      <c r="K187" s="10" t="e">
        <f>VLOOKUP(D187,FXProd!$B$2:$F$310,3,)</f>
        <v>#N/A</v>
      </c>
      <c r="L187" s="10" t="e">
        <f t="shared" si="21"/>
        <v>#N/A</v>
      </c>
      <c r="M187" s="10">
        <v>3</v>
      </c>
      <c r="N187" s="10" t="e">
        <f>VLOOKUP(D187,FXProd!$B$2:$F$310,4,)</f>
        <v>#N/A</v>
      </c>
      <c r="O187" s="10" t="e">
        <f t="shared" si="22"/>
        <v>#N/A</v>
      </c>
      <c r="P187" s="10" t="s">
        <v>386</v>
      </c>
      <c r="Q187" s="10" t="e">
        <f>VLOOKUP(D187,FXProd!$B$2:$F$310,5,)</f>
        <v>#N/A</v>
      </c>
      <c r="R187" s="10" t="e">
        <f t="shared" si="23"/>
        <v>#N/A</v>
      </c>
      <c r="S187" s="10" t="e">
        <f t="shared" si="24"/>
        <v>#N/A</v>
      </c>
      <c r="T187" s="10" t="e">
        <f t="shared" si="25"/>
        <v>#N/A</v>
      </c>
      <c r="U187" s="10" t="e">
        <f t="shared" si="26"/>
        <v>#N/A</v>
      </c>
    </row>
    <row r="188" spans="1:21">
      <c r="A188" s="10" t="s">
        <v>383</v>
      </c>
      <c r="B188" s="10" t="str">
        <f>IF(ISERROR(MATCH(A188, FXProd!$A$2:$A$297,0)),"",A188)</f>
        <v/>
      </c>
      <c r="C188" s="10" t="str">
        <f t="shared" si="18"/>
        <v>NOTOK</v>
      </c>
      <c r="D188" s="10" t="s">
        <v>387</v>
      </c>
      <c r="E188" s="10" t="e">
        <f>VLOOKUP(D188,FXProd!$B$2:$F$310,1,)</f>
        <v>#N/A</v>
      </c>
      <c r="F188" s="10" t="e">
        <f t="shared" si="19"/>
        <v>#N/A</v>
      </c>
      <c r="G188" s="10" t="s">
        <v>13</v>
      </c>
      <c r="H188" s="10" t="e">
        <f>VLOOKUP(D188,FXProd!$B$2:$F$310,2,)</f>
        <v>#N/A</v>
      </c>
      <c r="I188" s="10" t="e">
        <f t="shared" si="20"/>
        <v>#N/A</v>
      </c>
      <c r="J188" s="10" t="s">
        <v>9</v>
      </c>
      <c r="K188" s="10" t="e">
        <f>VLOOKUP(D188,FXProd!$B$2:$F$310,3,)</f>
        <v>#N/A</v>
      </c>
      <c r="L188" s="10" t="e">
        <f t="shared" si="21"/>
        <v>#N/A</v>
      </c>
      <c r="M188" s="10">
        <v>2</v>
      </c>
      <c r="N188" s="10" t="e">
        <f>VLOOKUP(D188,FXProd!$B$2:$F$310,4,)</f>
        <v>#N/A</v>
      </c>
      <c r="O188" s="10" t="e">
        <f t="shared" si="22"/>
        <v>#N/A</v>
      </c>
      <c r="P188" s="10" t="s">
        <v>388</v>
      </c>
      <c r="Q188" s="10" t="e">
        <f>VLOOKUP(D188,FXProd!$B$2:$F$310,5,)</f>
        <v>#N/A</v>
      </c>
      <c r="R188" s="10" t="e">
        <f t="shared" si="23"/>
        <v>#N/A</v>
      </c>
      <c r="S188" s="10" t="e">
        <f t="shared" si="24"/>
        <v>#N/A</v>
      </c>
      <c r="T188" s="10" t="e">
        <f t="shared" si="25"/>
        <v>#N/A</v>
      </c>
      <c r="U188" s="10" t="e">
        <f t="shared" si="26"/>
        <v>#N/A</v>
      </c>
    </row>
    <row r="189" spans="1:21">
      <c r="A189" s="10" t="s">
        <v>389</v>
      </c>
      <c r="B189" s="10" t="str">
        <f>IF(ISERROR(MATCH(A189, FXProd!$A$2:$A$297,0)),"",A189)</f>
        <v>srf_main.GTRResponseTrace</v>
      </c>
      <c r="C189" s="10" t="str">
        <f t="shared" si="18"/>
        <v>OK</v>
      </c>
      <c r="D189" s="10" t="s">
        <v>390</v>
      </c>
      <c r="E189" s="10" t="e">
        <f>VLOOKUP(D189,FXProd!$B$2:$F$310,1,)</f>
        <v>#N/A</v>
      </c>
      <c r="F189" s="10" t="e">
        <f t="shared" si="19"/>
        <v>#N/A</v>
      </c>
      <c r="G189" s="10" t="s">
        <v>8</v>
      </c>
      <c r="H189" s="10" t="e">
        <f>VLOOKUP(D189,FXProd!$B$2:$F$310,2,)</f>
        <v>#N/A</v>
      </c>
      <c r="I189" s="10" t="e">
        <f t="shared" si="20"/>
        <v>#N/A</v>
      </c>
      <c r="J189" s="10" t="s">
        <v>14</v>
      </c>
      <c r="K189" s="10" t="e">
        <f>VLOOKUP(D189,FXProd!$B$2:$F$310,3,)</f>
        <v>#N/A</v>
      </c>
      <c r="L189" s="10" t="e">
        <f t="shared" si="21"/>
        <v>#N/A</v>
      </c>
      <c r="M189" s="10">
        <v>1</v>
      </c>
      <c r="N189" s="10" t="e">
        <f>VLOOKUP(D189,FXProd!$B$2:$F$310,4,)</f>
        <v>#N/A</v>
      </c>
      <c r="O189" s="10" t="e">
        <f t="shared" si="22"/>
        <v>#N/A</v>
      </c>
      <c r="P189" s="10" t="s">
        <v>17</v>
      </c>
      <c r="Q189" s="10" t="e">
        <f>VLOOKUP(D189,FXProd!$B$2:$F$310,5,)</f>
        <v>#N/A</v>
      </c>
      <c r="R189" s="10" t="e">
        <f t="shared" si="23"/>
        <v>#N/A</v>
      </c>
      <c r="S189" s="10" t="e">
        <f t="shared" si="24"/>
        <v>#N/A</v>
      </c>
      <c r="T189" s="10" t="e">
        <f t="shared" si="25"/>
        <v>#N/A</v>
      </c>
      <c r="U189" s="10" t="e">
        <f t="shared" si="26"/>
        <v>#N/A</v>
      </c>
    </row>
    <row r="190" spans="1:21">
      <c r="A190" s="10" t="s">
        <v>391</v>
      </c>
      <c r="B190" s="10" t="str">
        <f>IF(ISERROR(MATCH(A190, FXProd!$A$2:$A$297,0)),"",A190)</f>
        <v>srf_main.HistFeeds</v>
      </c>
      <c r="C190" s="10" t="str">
        <f t="shared" si="18"/>
        <v>OK</v>
      </c>
      <c r="D190" s="10" t="s">
        <v>392</v>
      </c>
      <c r="E190" s="10" t="e">
        <f>VLOOKUP(D190,FXProd!$B$2:$F$310,1,)</f>
        <v>#N/A</v>
      </c>
      <c r="F190" s="10" t="e">
        <f t="shared" si="19"/>
        <v>#N/A</v>
      </c>
      <c r="G190" s="10" t="s">
        <v>8</v>
      </c>
      <c r="H190" s="10" t="e">
        <f>VLOOKUP(D190,FXProd!$B$2:$F$310,2,)</f>
        <v>#N/A</v>
      </c>
      <c r="I190" s="10" t="e">
        <f t="shared" si="20"/>
        <v>#N/A</v>
      </c>
      <c r="J190" s="10" t="s">
        <v>14</v>
      </c>
      <c r="K190" s="10" t="e">
        <f>VLOOKUP(D190,FXProd!$B$2:$F$310,3,)</f>
        <v>#N/A</v>
      </c>
      <c r="L190" s="10" t="e">
        <f t="shared" si="21"/>
        <v>#N/A</v>
      </c>
      <c r="M190" s="10">
        <v>1</v>
      </c>
      <c r="N190" s="10" t="e">
        <f>VLOOKUP(D190,FXProd!$B$2:$F$310,4,)</f>
        <v>#N/A</v>
      </c>
      <c r="O190" s="10" t="e">
        <f t="shared" si="22"/>
        <v>#N/A</v>
      </c>
      <c r="P190" s="10" t="s">
        <v>17</v>
      </c>
      <c r="Q190" s="10" t="e">
        <f>VLOOKUP(D190,FXProd!$B$2:$F$310,5,)</f>
        <v>#N/A</v>
      </c>
      <c r="R190" s="10" t="e">
        <f t="shared" si="23"/>
        <v>#N/A</v>
      </c>
      <c r="S190" s="10" t="e">
        <f t="shared" si="24"/>
        <v>#N/A</v>
      </c>
      <c r="T190" s="10" t="e">
        <f t="shared" si="25"/>
        <v>#N/A</v>
      </c>
      <c r="U190" s="10" t="e">
        <f t="shared" si="26"/>
        <v>#N/A</v>
      </c>
    </row>
    <row r="191" spans="1:21">
      <c r="A191" s="10" t="s">
        <v>393</v>
      </c>
      <c r="B191" s="10" t="str">
        <f>IF(ISERROR(MATCH(A191, FXProd!$A$2:$A$297,0)),"",A191)</f>
        <v>srf_main.InterEntitySuppressedTrades</v>
      </c>
      <c r="C191" s="10" t="str">
        <f t="shared" si="18"/>
        <v>OK</v>
      </c>
      <c r="D191" s="10" t="s">
        <v>394</v>
      </c>
      <c r="E191" s="10" t="str">
        <f>VLOOKUP(D191,FXProd!$B$2:$F$310,1,)</f>
        <v>PK_InterEntitySuppressedTrades</v>
      </c>
      <c r="F191" s="10" t="str">
        <f t="shared" si="19"/>
        <v>OK</v>
      </c>
      <c r="G191" s="10" t="s">
        <v>8</v>
      </c>
      <c r="H191" s="10" t="str">
        <f>VLOOKUP(D191,FXProd!$B$2:$F$310,2,)</f>
        <v>unique</v>
      </c>
      <c r="I191" s="10" t="str">
        <f t="shared" si="20"/>
        <v>OK</v>
      </c>
      <c r="J191" s="10" t="s">
        <v>9</v>
      </c>
      <c r="K191" s="10" t="str">
        <f>VLOOKUP(D191,FXProd!$B$2:$F$310,3,)</f>
        <v xml:space="preserve"> clustered </v>
      </c>
      <c r="L191" s="10" t="str">
        <f t="shared" si="21"/>
        <v>OK</v>
      </c>
      <c r="M191" s="10">
        <v>1</v>
      </c>
      <c r="N191" s="10">
        <f>VLOOKUP(D191,FXProd!$B$2:$F$310,4,)</f>
        <v>1</v>
      </c>
      <c r="O191" s="10" t="str">
        <f t="shared" si="22"/>
        <v>OK</v>
      </c>
      <c r="P191" s="10" t="s">
        <v>17</v>
      </c>
      <c r="Q191" s="10" t="str">
        <f>VLOOKUP(D191,FXProd!$B$2:$F$310,5,)</f>
        <v>Id asc</v>
      </c>
      <c r="R191" s="10" t="str">
        <f t="shared" si="23"/>
        <v>OK</v>
      </c>
      <c r="S191" s="10" t="str">
        <f t="shared" si="24"/>
        <v>TRUE</v>
      </c>
      <c r="T191" s="10" t="str">
        <f t="shared" si="25"/>
        <v>TRUE</v>
      </c>
      <c r="U191" s="10" t="str">
        <f t="shared" si="26"/>
        <v>Yes</v>
      </c>
    </row>
    <row r="192" spans="1:21">
      <c r="A192" s="10" t="s">
        <v>393</v>
      </c>
      <c r="B192" s="10" t="str">
        <f>IF(ISERROR(MATCH(A192, FXProd!$A$2:$A$297,0)),"",A192)</f>
        <v>srf_main.InterEntitySuppressedTrades</v>
      </c>
      <c r="C192" s="10" t="str">
        <f t="shared" si="18"/>
        <v>OK</v>
      </c>
      <c r="D192" s="10" t="s">
        <v>395</v>
      </c>
      <c r="E192" s="10" t="str">
        <f>VLOOKUP(D192,FXProd!$B$2:$F$310,1,)</f>
        <v>NCI_InterEntitySuppressedTrades</v>
      </c>
      <c r="F192" s="10" t="str">
        <f t="shared" si="19"/>
        <v>OK</v>
      </c>
      <c r="G192" s="10" t="s">
        <v>13</v>
      </c>
      <c r="H192" s="10" t="str">
        <f>VLOOKUP(D192,FXProd!$B$2:$F$310,2,)</f>
        <v>nonunique</v>
      </c>
      <c r="I192" s="10" t="str">
        <f t="shared" si="20"/>
        <v>OK</v>
      </c>
      <c r="J192" s="10" t="s">
        <v>14</v>
      </c>
      <c r="K192" s="10" t="str">
        <f>VLOOKUP(D192,FXProd!$B$2:$F$310,3,)</f>
        <v xml:space="preserve"> nonclustered </v>
      </c>
      <c r="L192" s="10" t="str">
        <f t="shared" si="21"/>
        <v>OK</v>
      </c>
      <c r="M192" s="10">
        <v>1</v>
      </c>
      <c r="N192" s="10">
        <f>VLOOKUP(D192,FXProd!$B$2:$F$310,4,)</f>
        <v>1</v>
      </c>
      <c r="O192" s="10" t="str">
        <f t="shared" si="22"/>
        <v>OK</v>
      </c>
      <c r="P192" s="10" t="s">
        <v>36</v>
      </c>
      <c r="Q192" s="10" t="str">
        <f>VLOOKUP(D192,FXProd!$B$2:$F$310,5,)</f>
        <v>TradeId asc</v>
      </c>
      <c r="R192" s="10" t="str">
        <f t="shared" si="23"/>
        <v>OK</v>
      </c>
      <c r="S192" s="10" t="str">
        <f t="shared" si="24"/>
        <v>TRUE</v>
      </c>
      <c r="T192" s="10" t="str">
        <f t="shared" si="25"/>
        <v>TRUE</v>
      </c>
      <c r="U192" s="10" t="str">
        <f t="shared" si="26"/>
        <v>Yes</v>
      </c>
    </row>
    <row r="193" spans="1:21">
      <c r="A193" s="10" t="s">
        <v>393</v>
      </c>
      <c r="B193" s="10" t="str">
        <f>IF(ISERROR(MATCH(A193, FXProd!$A$2:$A$297,0)),"",A193)</f>
        <v>srf_main.InterEntitySuppressedTrades</v>
      </c>
      <c r="C193" s="10" t="str">
        <f t="shared" si="18"/>
        <v>OK</v>
      </c>
      <c r="D193" s="10" t="s">
        <v>396</v>
      </c>
      <c r="E193" s="10" t="str">
        <f>VLOOKUP(D193,FXProd!$B$2:$F$310,1,)</f>
        <v>IDX1_InterEntitySuppressedTrades</v>
      </c>
      <c r="F193" s="10" t="str">
        <f t="shared" si="19"/>
        <v>OK</v>
      </c>
      <c r="G193" s="10" t="s">
        <v>13</v>
      </c>
      <c r="H193" s="10" t="str">
        <f>VLOOKUP(D193,FXProd!$B$2:$F$310,2,)</f>
        <v>nonunique</v>
      </c>
      <c r="I193" s="10" t="str">
        <f t="shared" si="20"/>
        <v>OK</v>
      </c>
      <c r="J193" s="10" t="s">
        <v>14</v>
      </c>
      <c r="K193" s="10" t="str">
        <f>VLOOKUP(D193,FXProd!$B$2:$F$310,3,)</f>
        <v xml:space="preserve"> nonclustered </v>
      </c>
      <c r="L193" s="10" t="str">
        <f t="shared" si="21"/>
        <v>OK</v>
      </c>
      <c r="M193" s="10">
        <v>2</v>
      </c>
      <c r="N193" s="10">
        <f>VLOOKUP(D193,FXProd!$B$2:$F$310,4,)</f>
        <v>2</v>
      </c>
      <c r="O193" s="10" t="str">
        <f t="shared" si="22"/>
        <v>OK</v>
      </c>
      <c r="P193" s="10" t="s">
        <v>397</v>
      </c>
      <c r="Q193" s="10" t="str">
        <f>VLOOKUP(D193,FXProd!$B$2:$F$310,5,)</f>
        <v>PublisherTradeId asc,TradeIdType asc</v>
      </c>
      <c r="R193" s="10" t="str">
        <f t="shared" si="23"/>
        <v>OK</v>
      </c>
      <c r="S193" s="10" t="str">
        <f t="shared" si="24"/>
        <v>TRUE</v>
      </c>
      <c r="T193" s="10" t="str">
        <f t="shared" si="25"/>
        <v>TRUE</v>
      </c>
      <c r="U193" s="10" t="str">
        <f t="shared" si="26"/>
        <v>Yes</v>
      </c>
    </row>
    <row r="194" spans="1:21">
      <c r="A194" s="10" t="s">
        <v>398</v>
      </c>
      <c r="B194" s="10" t="str">
        <f>IF(ISERROR(MATCH(A194, FXProd!$A$2:$A$297,0)),"",A194)</f>
        <v>srf_main.ISOCountry</v>
      </c>
      <c r="C194" s="10" t="str">
        <f t="shared" si="18"/>
        <v>OK</v>
      </c>
      <c r="D194" s="10" t="s">
        <v>399</v>
      </c>
      <c r="E194" s="10" t="e">
        <f>VLOOKUP(D194,FXProd!$B$2:$F$310,1,)</f>
        <v>#N/A</v>
      </c>
      <c r="F194" s="10" t="e">
        <f t="shared" si="19"/>
        <v>#N/A</v>
      </c>
      <c r="G194" s="10" t="s">
        <v>8</v>
      </c>
      <c r="H194" s="10" t="e">
        <f>VLOOKUP(D194,FXProd!$B$2:$F$310,2,)</f>
        <v>#N/A</v>
      </c>
      <c r="I194" s="10" t="e">
        <f t="shared" si="20"/>
        <v>#N/A</v>
      </c>
      <c r="J194" s="10" t="s">
        <v>9</v>
      </c>
      <c r="K194" s="10" t="e">
        <f>VLOOKUP(D194,FXProd!$B$2:$F$310,3,)</f>
        <v>#N/A</v>
      </c>
      <c r="L194" s="10" t="e">
        <f t="shared" si="21"/>
        <v>#N/A</v>
      </c>
      <c r="M194" s="10">
        <v>2</v>
      </c>
      <c r="N194" s="10" t="e">
        <f>VLOOKUP(D194,FXProd!$B$2:$F$310,4,)</f>
        <v>#N/A</v>
      </c>
      <c r="O194" s="10" t="e">
        <f t="shared" si="22"/>
        <v>#N/A</v>
      </c>
      <c r="P194" s="10" t="s">
        <v>400</v>
      </c>
      <c r="Q194" s="10" t="e">
        <f>VLOOKUP(D194,FXProd!$B$2:$F$310,5,)</f>
        <v>#N/A</v>
      </c>
      <c r="R194" s="10" t="e">
        <f t="shared" si="23"/>
        <v>#N/A</v>
      </c>
      <c r="S194" s="10" t="e">
        <f t="shared" si="24"/>
        <v>#N/A</v>
      </c>
      <c r="T194" s="10" t="e">
        <f t="shared" si="25"/>
        <v>#N/A</v>
      </c>
      <c r="U194" s="10" t="e">
        <f t="shared" si="26"/>
        <v>#N/A</v>
      </c>
    </row>
    <row r="195" spans="1:21">
      <c r="A195" s="10" t="s">
        <v>398</v>
      </c>
      <c r="B195" s="10" t="str">
        <f>IF(ISERROR(MATCH(A195, FXProd!$A$2:$A$297,0)),"",A195)</f>
        <v>srf_main.ISOCountry</v>
      </c>
      <c r="C195" s="10" t="str">
        <f t="shared" ref="C195:C258" si="27">IF(A195=B195,"OK","NOTOK")</f>
        <v>OK</v>
      </c>
      <c r="D195" s="10" t="s">
        <v>401</v>
      </c>
      <c r="E195" s="10" t="str">
        <f>VLOOKUP(D195,FXProd!$B$2:$F$310,1,)</f>
        <v>idx1_ISOCountry</v>
      </c>
      <c r="F195" s="10" t="str">
        <f t="shared" ref="F195:F258" si="28">IF(D195=E195,"OK","NOTOK")</f>
        <v>OK</v>
      </c>
      <c r="G195" s="10" t="s">
        <v>13</v>
      </c>
      <c r="H195" s="10" t="str">
        <f>VLOOKUP(D195,FXProd!$B$2:$F$310,2,)</f>
        <v>nonunique</v>
      </c>
      <c r="I195" s="10" t="str">
        <f t="shared" ref="I195:I258" si="29">IF(G195=H195,"OK","NOTOK")</f>
        <v>OK</v>
      </c>
      <c r="J195" s="10" t="s">
        <v>14</v>
      </c>
      <c r="K195" s="10" t="str">
        <f>VLOOKUP(D195,FXProd!$B$2:$F$310,3,)</f>
        <v xml:space="preserve"> nonclustered </v>
      </c>
      <c r="L195" s="10" t="str">
        <f t="shared" ref="L195:L258" si="30">IF(J195=K195,"OK","NOTOK")</f>
        <v>OK</v>
      </c>
      <c r="M195" s="10">
        <v>1</v>
      </c>
      <c r="N195" s="10">
        <f>VLOOKUP(D195,FXProd!$B$2:$F$310,4,)</f>
        <v>1</v>
      </c>
      <c r="O195" s="10" t="str">
        <f t="shared" ref="O195:O258" si="31">IF(M195=N195,"OK","NOTOK")</f>
        <v>OK</v>
      </c>
      <c r="P195" s="10" t="s">
        <v>402</v>
      </c>
      <c r="Q195" s="10" t="str">
        <f>VLOOKUP(D195,FXProd!$B$2:$F$310,5,)</f>
        <v>ISOCountryCode asc INCLUDE (isEEA)</v>
      </c>
      <c r="R195" s="10" t="str">
        <f t="shared" ref="R195:R258" si="32">IF(P195=Q195,"OK","NOTOK")</f>
        <v>OK</v>
      </c>
      <c r="S195" s="10" t="str">
        <f t="shared" ref="S195:S258" si="33">IF(AND(C195="OK", F195="OK",I195="OK"),"TRUE", "FALSE" )</f>
        <v>TRUE</v>
      </c>
      <c r="T195" s="10" t="str">
        <f t="shared" ref="T195:T258" si="34">IF(AND(L195="OK", O195="OK",R195="OK"),"TRUE", "FALSE" )</f>
        <v>TRUE</v>
      </c>
      <c r="U195" s="10" t="str">
        <f t="shared" ref="U195:U258" si="35">IF(OR(S195="False", T195="False"),"No", "Yes")</f>
        <v>Yes</v>
      </c>
    </row>
    <row r="196" spans="1:21">
      <c r="A196" s="10" t="s">
        <v>403</v>
      </c>
      <c r="B196" s="10" t="str">
        <f>IF(ISERROR(MATCH(A196, FXProd!$A$2:$A$297,0)),"",A196)</f>
        <v>srf_main.JuridictionProducts</v>
      </c>
      <c r="C196" s="10" t="str">
        <f t="shared" si="27"/>
        <v>OK</v>
      </c>
      <c r="D196" s="10" t="s">
        <v>404</v>
      </c>
      <c r="E196" s="10" t="str">
        <f>VLOOKUP(D196,FXProd!$B$2:$F$310,1,)</f>
        <v>JuridictionProductsUniqueKey</v>
      </c>
      <c r="F196" s="10" t="str">
        <f t="shared" si="28"/>
        <v>OK</v>
      </c>
      <c r="G196" s="10" t="s">
        <v>8</v>
      </c>
      <c r="H196" s="10" t="str">
        <f>VLOOKUP(D196,FXProd!$B$2:$F$310,2,)</f>
        <v>unique</v>
      </c>
      <c r="I196" s="10" t="str">
        <f t="shared" si="29"/>
        <v>OK</v>
      </c>
      <c r="J196" s="10" t="s">
        <v>14</v>
      </c>
      <c r="K196" s="10" t="str">
        <f>VLOOKUP(D196,FXProd!$B$2:$F$310,3,)</f>
        <v xml:space="preserve"> nonclustered </v>
      </c>
      <c r="L196" s="10" t="str">
        <f t="shared" si="30"/>
        <v>OK</v>
      </c>
      <c r="M196" s="10">
        <v>5</v>
      </c>
      <c r="N196" s="10">
        <f>VLOOKUP(D196,FXProd!$B$2:$F$310,4,)</f>
        <v>5</v>
      </c>
      <c r="O196" s="10" t="str">
        <f t="shared" si="31"/>
        <v>OK</v>
      </c>
      <c r="P196" s="10" t="s">
        <v>405</v>
      </c>
      <c r="Q196" s="10" t="str">
        <f>VLOOKUP(D196,FXProd!$B$2:$F$310,5,)</f>
        <v>ProductType asc,ProductSubType asc,GTRProductType asc,Juridication asc,AssetClass asc</v>
      </c>
      <c r="R196" s="10" t="str">
        <f t="shared" si="32"/>
        <v>OK</v>
      </c>
      <c r="S196" s="10" t="str">
        <f t="shared" si="33"/>
        <v>TRUE</v>
      </c>
      <c r="T196" s="10" t="str">
        <f t="shared" si="34"/>
        <v>TRUE</v>
      </c>
      <c r="U196" s="10" t="str">
        <f t="shared" si="35"/>
        <v>Yes</v>
      </c>
    </row>
    <row r="197" spans="1:21">
      <c r="A197" s="10" t="s">
        <v>403</v>
      </c>
      <c r="B197" s="10" t="str">
        <f>IF(ISERROR(MATCH(A197, FXProd!$A$2:$A$297,0)),"",A197)</f>
        <v>srf_main.JuridictionProducts</v>
      </c>
      <c r="C197" s="10" t="str">
        <f t="shared" si="27"/>
        <v>OK</v>
      </c>
      <c r="D197" s="10" t="s">
        <v>406</v>
      </c>
      <c r="E197" s="10" t="str">
        <f>VLOOKUP(D197,FXProd!$B$2:$F$310,1,)</f>
        <v>JuridictionProductsPrimaryKey</v>
      </c>
      <c r="F197" s="10" t="str">
        <f t="shared" si="28"/>
        <v>OK</v>
      </c>
      <c r="G197" s="10" t="s">
        <v>8</v>
      </c>
      <c r="H197" s="10" t="str">
        <f>VLOOKUP(D197,FXProd!$B$2:$F$310,2,)</f>
        <v>unique</v>
      </c>
      <c r="I197" s="10" t="str">
        <f t="shared" si="29"/>
        <v>OK</v>
      </c>
      <c r="J197" s="10" t="s">
        <v>14</v>
      </c>
      <c r="K197" s="10" t="str">
        <f>VLOOKUP(D197,FXProd!$B$2:$F$310,3,)</f>
        <v xml:space="preserve"> nonclustered </v>
      </c>
      <c r="L197" s="10" t="str">
        <f t="shared" si="30"/>
        <v>OK</v>
      </c>
      <c r="M197" s="10">
        <v>1</v>
      </c>
      <c r="N197" s="10">
        <f>VLOOKUP(D197,FXProd!$B$2:$F$310,4,)</f>
        <v>1</v>
      </c>
      <c r="O197" s="10" t="str">
        <f t="shared" si="31"/>
        <v>OK</v>
      </c>
      <c r="P197" s="10" t="s">
        <v>17</v>
      </c>
      <c r="Q197" s="10" t="str">
        <f>VLOOKUP(D197,FXProd!$B$2:$F$310,5,)</f>
        <v>Id asc</v>
      </c>
      <c r="R197" s="10" t="str">
        <f t="shared" si="32"/>
        <v>OK</v>
      </c>
      <c r="S197" s="10" t="str">
        <f t="shared" si="33"/>
        <v>TRUE</v>
      </c>
      <c r="T197" s="10" t="str">
        <f t="shared" si="34"/>
        <v>TRUE</v>
      </c>
      <c r="U197" s="10" t="str">
        <f t="shared" si="35"/>
        <v>Yes</v>
      </c>
    </row>
    <row r="198" spans="1:21">
      <c r="A198" s="10" t="s">
        <v>403</v>
      </c>
      <c r="B198" s="10" t="str">
        <f>IF(ISERROR(MATCH(A198, FXProd!$A$2:$A$297,0)),"",A198)</f>
        <v>srf_main.JuridictionProducts</v>
      </c>
      <c r="C198" s="10" t="str">
        <f t="shared" si="27"/>
        <v>OK</v>
      </c>
      <c r="D198" s="10" t="s">
        <v>407</v>
      </c>
      <c r="E198" s="10" t="e">
        <f>VLOOKUP(D198,FXProd!$B$2:$F$310,1,)</f>
        <v>#N/A</v>
      </c>
      <c r="F198" s="10" t="e">
        <f t="shared" si="28"/>
        <v>#N/A</v>
      </c>
      <c r="G198" s="10" t="s">
        <v>13</v>
      </c>
      <c r="H198" s="10" t="e">
        <f>VLOOKUP(D198,FXProd!$B$2:$F$310,2,)</f>
        <v>#N/A</v>
      </c>
      <c r="I198" s="10" t="e">
        <f t="shared" si="29"/>
        <v>#N/A</v>
      </c>
      <c r="J198" s="10" t="s">
        <v>9</v>
      </c>
      <c r="K198" s="10" t="e">
        <f>VLOOKUP(D198,FXProd!$B$2:$F$310,3,)</f>
        <v>#N/A</v>
      </c>
      <c r="L198" s="10" t="e">
        <f t="shared" si="30"/>
        <v>#N/A</v>
      </c>
      <c r="M198" s="10">
        <v>4</v>
      </c>
      <c r="N198" s="10" t="e">
        <f>VLOOKUP(D198,FXProd!$B$2:$F$310,4,)</f>
        <v>#N/A</v>
      </c>
      <c r="O198" s="10" t="e">
        <f t="shared" si="31"/>
        <v>#N/A</v>
      </c>
      <c r="P198" s="10" t="s">
        <v>408</v>
      </c>
      <c r="Q198" s="10" t="e">
        <f>VLOOKUP(D198,FXProd!$B$2:$F$310,5,)</f>
        <v>#N/A</v>
      </c>
      <c r="R198" s="10" t="e">
        <f t="shared" si="32"/>
        <v>#N/A</v>
      </c>
      <c r="S198" s="10" t="e">
        <f t="shared" si="33"/>
        <v>#N/A</v>
      </c>
      <c r="T198" s="10" t="e">
        <f t="shared" si="34"/>
        <v>#N/A</v>
      </c>
      <c r="U198" s="10" t="e">
        <f t="shared" si="35"/>
        <v>#N/A</v>
      </c>
    </row>
    <row r="199" spans="1:21">
      <c r="A199" s="10" t="s">
        <v>409</v>
      </c>
      <c r="B199" s="10" t="str">
        <f>IF(ISERROR(MATCH(A199, FXProd!$A$2:$A$297,0)),"",A199)</f>
        <v>srf_main.LegalEntity</v>
      </c>
      <c r="C199" s="10" t="str">
        <f t="shared" si="27"/>
        <v>OK</v>
      </c>
      <c r="D199" s="10" t="s">
        <v>410</v>
      </c>
      <c r="E199" s="10" t="e">
        <f>VLOOKUP(D199,FXProd!$B$2:$F$310,1,)</f>
        <v>#N/A</v>
      </c>
      <c r="F199" s="10" t="e">
        <f t="shared" si="28"/>
        <v>#N/A</v>
      </c>
      <c r="G199" s="10" t="s">
        <v>8</v>
      </c>
      <c r="H199" s="10" t="e">
        <f>VLOOKUP(D199,FXProd!$B$2:$F$310,2,)</f>
        <v>#N/A</v>
      </c>
      <c r="I199" s="10" t="e">
        <f t="shared" si="29"/>
        <v>#N/A</v>
      </c>
      <c r="J199" s="10" t="s">
        <v>9</v>
      </c>
      <c r="K199" s="10" t="e">
        <f>VLOOKUP(D199,FXProd!$B$2:$F$310,3,)</f>
        <v>#N/A</v>
      </c>
      <c r="L199" s="10" t="e">
        <f t="shared" si="30"/>
        <v>#N/A</v>
      </c>
      <c r="M199" s="10">
        <v>1</v>
      </c>
      <c r="N199" s="10" t="e">
        <f>VLOOKUP(D199,FXProd!$B$2:$F$310,4,)</f>
        <v>#N/A</v>
      </c>
      <c r="O199" s="10" t="e">
        <f t="shared" si="31"/>
        <v>#N/A</v>
      </c>
      <c r="P199" s="10" t="s">
        <v>17</v>
      </c>
      <c r="Q199" s="10" t="e">
        <f>VLOOKUP(D199,FXProd!$B$2:$F$310,5,)</f>
        <v>#N/A</v>
      </c>
      <c r="R199" s="10" t="e">
        <f t="shared" si="32"/>
        <v>#N/A</v>
      </c>
      <c r="S199" s="10" t="e">
        <f t="shared" si="33"/>
        <v>#N/A</v>
      </c>
      <c r="T199" s="10" t="e">
        <f t="shared" si="34"/>
        <v>#N/A</v>
      </c>
      <c r="U199" s="10" t="e">
        <f t="shared" si="35"/>
        <v>#N/A</v>
      </c>
    </row>
    <row r="200" spans="1:21">
      <c r="A200" s="10" t="s">
        <v>409</v>
      </c>
      <c r="B200" s="10" t="str">
        <f>IF(ISERROR(MATCH(A200, FXProd!$A$2:$A$297,0)),"",A200)</f>
        <v>srf_main.LegalEntity</v>
      </c>
      <c r="C200" s="10" t="str">
        <f t="shared" si="27"/>
        <v>OK</v>
      </c>
      <c r="D200" s="10" t="s">
        <v>411</v>
      </c>
      <c r="E200" s="10" t="str">
        <f>VLOOKUP(D200,FXProd!$B$2:$F$310,1,)</f>
        <v>LegalEntityUniqueKey</v>
      </c>
      <c r="F200" s="10" t="str">
        <f t="shared" si="28"/>
        <v>OK</v>
      </c>
      <c r="G200" s="10" t="s">
        <v>8</v>
      </c>
      <c r="H200" s="10" t="str">
        <f>VLOOKUP(D200,FXProd!$B$2:$F$310,2,)</f>
        <v>unique</v>
      </c>
      <c r="I200" s="10" t="str">
        <f t="shared" si="29"/>
        <v>OK</v>
      </c>
      <c r="J200" s="10" t="s">
        <v>14</v>
      </c>
      <c r="K200" s="10" t="str">
        <f>VLOOKUP(D200,FXProd!$B$2:$F$310,3,)</f>
        <v xml:space="preserve"> nonclustered </v>
      </c>
      <c r="L200" s="10" t="str">
        <f t="shared" si="30"/>
        <v>OK</v>
      </c>
      <c r="M200" s="10">
        <v>1</v>
      </c>
      <c r="N200" s="10">
        <f>VLOOKUP(D200,FXProd!$B$2:$F$310,4,)</f>
        <v>1</v>
      </c>
      <c r="O200" s="10" t="str">
        <f t="shared" si="31"/>
        <v>OK</v>
      </c>
      <c r="P200" s="10" t="s">
        <v>412</v>
      </c>
      <c r="Q200" s="10" t="str">
        <f>VLOOKUP(D200,FXProd!$B$2:$F$310,5,)</f>
        <v>LegalEntity asc</v>
      </c>
      <c r="R200" s="10" t="str">
        <f t="shared" si="32"/>
        <v>OK</v>
      </c>
      <c r="S200" s="10" t="str">
        <f t="shared" si="33"/>
        <v>TRUE</v>
      </c>
      <c r="T200" s="10" t="str">
        <f t="shared" si="34"/>
        <v>TRUE</v>
      </c>
      <c r="U200" s="10" t="str">
        <f t="shared" si="35"/>
        <v>Yes</v>
      </c>
    </row>
    <row r="201" spans="1:21">
      <c r="A201" s="10" t="s">
        <v>413</v>
      </c>
      <c r="B201" s="10" t="str">
        <f>IF(ISERROR(MATCH(A201, FXProd!$A$2:$A$297,0)),"",A201)</f>
        <v>srf_main.MasterAgreementDetails</v>
      </c>
      <c r="C201" s="10" t="str">
        <f t="shared" si="27"/>
        <v>OK</v>
      </c>
      <c r="D201" s="10" t="s">
        <v>414</v>
      </c>
      <c r="E201" s="10" t="str">
        <f>VLOOKUP(D201,FXProd!$B$2:$F$310,1,)</f>
        <v>CI_MasterAgreementDetails</v>
      </c>
      <c r="F201" s="10" t="str">
        <f t="shared" si="28"/>
        <v>OK</v>
      </c>
      <c r="G201" s="10" t="s">
        <v>13</v>
      </c>
      <c r="H201" s="10" t="str">
        <f>VLOOKUP(D201,FXProd!$B$2:$F$310,2,)</f>
        <v>nonunique</v>
      </c>
      <c r="I201" s="10" t="str">
        <f t="shared" si="29"/>
        <v>OK</v>
      </c>
      <c r="J201" s="10" t="s">
        <v>9</v>
      </c>
      <c r="K201" s="10" t="str">
        <f>VLOOKUP(D201,FXProd!$B$2:$F$310,3,)</f>
        <v xml:space="preserve"> clustered </v>
      </c>
      <c r="L201" s="10" t="str">
        <f t="shared" si="30"/>
        <v>OK</v>
      </c>
      <c r="M201" s="10">
        <v>3</v>
      </c>
      <c r="N201" s="10">
        <f>VLOOKUP(D201,FXProd!$B$2:$F$310,4,)</f>
        <v>3</v>
      </c>
      <c r="O201" s="10" t="str">
        <f t="shared" si="31"/>
        <v>OK</v>
      </c>
      <c r="P201" s="10" t="s">
        <v>415</v>
      </c>
      <c r="Q201" s="10" t="str">
        <f>VLOOKUP(D201,FXProd!$B$2:$F$310,5,)</f>
        <v>Party1SDSID asc,Party2SDSID asc,ProductMainType asc</v>
      </c>
      <c r="R201" s="10" t="str">
        <f t="shared" si="32"/>
        <v>OK</v>
      </c>
      <c r="S201" s="10" t="str">
        <f t="shared" si="33"/>
        <v>TRUE</v>
      </c>
      <c r="T201" s="10" t="str">
        <f t="shared" si="34"/>
        <v>TRUE</v>
      </c>
      <c r="U201" s="10" t="str">
        <f t="shared" si="35"/>
        <v>Yes</v>
      </c>
    </row>
    <row r="202" spans="1:21">
      <c r="A202" s="10" t="s">
        <v>413</v>
      </c>
      <c r="B202" s="10" t="str">
        <f>IF(ISERROR(MATCH(A202, FXProd!$A$2:$A$297,0)),"",A202)</f>
        <v>srf_main.MasterAgreementDetails</v>
      </c>
      <c r="C202" s="10" t="str">
        <f t="shared" si="27"/>
        <v>OK</v>
      </c>
      <c r="D202" s="10" t="s">
        <v>416</v>
      </c>
      <c r="E202" s="10" t="str">
        <f>VLOOKUP(D202,FXProd!$B$2:$F$310,1,)</f>
        <v>NC1_MasterAgreementDetails</v>
      </c>
      <c r="F202" s="10" t="str">
        <f t="shared" si="28"/>
        <v>OK</v>
      </c>
      <c r="G202" s="10" t="s">
        <v>13</v>
      </c>
      <c r="H202" s="10" t="str">
        <f>VLOOKUP(D202,FXProd!$B$2:$F$310,2,)</f>
        <v>nonunique</v>
      </c>
      <c r="I202" s="10" t="str">
        <f t="shared" si="29"/>
        <v>OK</v>
      </c>
      <c r="J202" s="10" t="s">
        <v>14</v>
      </c>
      <c r="K202" s="10" t="str">
        <f>VLOOKUP(D202,FXProd!$B$2:$F$310,3,)</f>
        <v xml:space="preserve"> nonclustered </v>
      </c>
      <c r="L202" s="10" t="str">
        <f t="shared" si="30"/>
        <v>OK</v>
      </c>
      <c r="M202" s="10">
        <v>2</v>
      </c>
      <c r="N202" s="10">
        <f>VLOOKUP(D202,FXProd!$B$2:$F$310,4,)</f>
        <v>2</v>
      </c>
      <c r="O202" s="10" t="str">
        <f t="shared" si="31"/>
        <v>OK</v>
      </c>
      <c r="P202" s="10" t="s">
        <v>417</v>
      </c>
      <c r="Q202" s="10" t="str">
        <f>VLOOKUP(D202,FXProd!$B$2:$F$310,5,)</f>
        <v>AgreementId asc,AgreementDate asc</v>
      </c>
      <c r="R202" s="10" t="str">
        <f t="shared" si="32"/>
        <v>OK</v>
      </c>
      <c r="S202" s="10" t="str">
        <f t="shared" si="33"/>
        <v>TRUE</v>
      </c>
      <c r="T202" s="10" t="str">
        <f t="shared" si="34"/>
        <v>TRUE</v>
      </c>
      <c r="U202" s="10" t="str">
        <f t="shared" si="35"/>
        <v>Yes</v>
      </c>
    </row>
    <row r="203" spans="1:21">
      <c r="A203" s="10" t="s">
        <v>413</v>
      </c>
      <c r="B203" s="10" t="str">
        <f>IF(ISERROR(MATCH(A203, FXProd!$A$2:$A$297,0)),"",A203)</f>
        <v>srf_main.MasterAgreementDetails</v>
      </c>
      <c r="C203" s="10" t="str">
        <f t="shared" si="27"/>
        <v>OK</v>
      </c>
      <c r="D203" s="10" t="s">
        <v>418</v>
      </c>
      <c r="E203" s="10" t="str">
        <f>VLOOKUP(D203,FXProd!$B$2:$F$310,1,)</f>
        <v>NC2_MasterAgreementDetails</v>
      </c>
      <c r="F203" s="10" t="str">
        <f t="shared" si="28"/>
        <v>OK</v>
      </c>
      <c r="G203" s="10" t="s">
        <v>13</v>
      </c>
      <c r="H203" s="10" t="str">
        <f>VLOOKUP(D203,FXProd!$B$2:$F$310,2,)</f>
        <v>nonunique</v>
      </c>
      <c r="I203" s="10" t="str">
        <f t="shared" si="29"/>
        <v>OK</v>
      </c>
      <c r="J203" s="10" t="s">
        <v>14</v>
      </c>
      <c r="K203" s="10" t="str">
        <f>VLOOKUP(D203,FXProd!$B$2:$F$310,3,)</f>
        <v xml:space="preserve"> nonclustered </v>
      </c>
      <c r="L203" s="10" t="str">
        <f t="shared" si="30"/>
        <v>OK</v>
      </c>
      <c r="M203" s="10">
        <v>4</v>
      </c>
      <c r="N203" s="10">
        <f>VLOOKUP(D203,FXProd!$B$2:$F$310,4,)</f>
        <v>4</v>
      </c>
      <c r="O203" s="10" t="str">
        <f t="shared" si="31"/>
        <v>OK</v>
      </c>
      <c r="P203" s="10" t="s">
        <v>419</v>
      </c>
      <c r="Q203" s="10" t="str">
        <f>VLOOKUP(D203,FXProd!$B$2:$F$310,5,)</f>
        <v>Party1SDSID asc,Party2SDSID asc,TargetTaxonomyName asc,Collateralized asc INCLUDE (agreement_asset_class,AgreementDate,AgreementId,AgreementTypeName,AgreementTypeVersion,GNA_ID)</v>
      </c>
      <c r="R203" s="10" t="str">
        <f t="shared" si="32"/>
        <v>OK</v>
      </c>
      <c r="S203" s="10" t="str">
        <f t="shared" si="33"/>
        <v>TRUE</v>
      </c>
      <c r="T203" s="10" t="str">
        <f t="shared" si="34"/>
        <v>TRUE</v>
      </c>
      <c r="U203" s="10" t="str">
        <f t="shared" si="35"/>
        <v>Yes</v>
      </c>
    </row>
    <row r="204" spans="1:21">
      <c r="A204" s="10" t="s">
        <v>420</v>
      </c>
      <c r="B204" s="10" t="str">
        <f>IF(ISERROR(MATCH(A204, FXProd!$A$2:$A$297,0)),"",A204)</f>
        <v>srf_main.MessageType</v>
      </c>
      <c r="C204" s="10" t="str">
        <f t="shared" si="27"/>
        <v>OK</v>
      </c>
      <c r="D204" s="10" t="s">
        <v>421</v>
      </c>
      <c r="E204" s="10" t="str">
        <f>VLOOKUP(D204,FXProd!$B$2:$F$310,1,)</f>
        <v>PK_MessageType</v>
      </c>
      <c r="F204" s="10" t="str">
        <f t="shared" si="28"/>
        <v>OK</v>
      </c>
      <c r="G204" s="10" t="s">
        <v>8</v>
      </c>
      <c r="H204" s="10" t="str">
        <f>VLOOKUP(D204,FXProd!$B$2:$F$310,2,)</f>
        <v>unique</v>
      </c>
      <c r="I204" s="10" t="str">
        <f t="shared" si="29"/>
        <v>OK</v>
      </c>
      <c r="J204" s="10" t="s">
        <v>9</v>
      </c>
      <c r="K204" s="10" t="str">
        <f>VLOOKUP(D204,FXProd!$B$2:$F$310,3,)</f>
        <v xml:space="preserve"> clustered </v>
      </c>
      <c r="L204" s="10" t="str">
        <f t="shared" si="30"/>
        <v>OK</v>
      </c>
      <c r="M204" s="10">
        <v>1</v>
      </c>
      <c r="N204" s="10">
        <f>VLOOKUP(D204,FXProd!$B$2:$F$310,4,)</f>
        <v>1</v>
      </c>
      <c r="O204" s="10" t="str">
        <f t="shared" si="31"/>
        <v>OK</v>
      </c>
      <c r="P204" s="10" t="s">
        <v>422</v>
      </c>
      <c r="Q204" s="10" t="str">
        <f>VLOOKUP(D204,FXProd!$B$2:$F$310,5,)</f>
        <v>MessageTypeId asc</v>
      </c>
      <c r="R204" s="10" t="str">
        <f t="shared" si="32"/>
        <v>OK</v>
      </c>
      <c r="S204" s="10" t="str">
        <f t="shared" si="33"/>
        <v>TRUE</v>
      </c>
      <c r="T204" s="10" t="str">
        <f t="shared" si="34"/>
        <v>TRUE</v>
      </c>
      <c r="U204" s="10" t="str">
        <f t="shared" si="35"/>
        <v>Yes</v>
      </c>
    </row>
    <row r="205" spans="1:21">
      <c r="A205" s="10" t="s">
        <v>420</v>
      </c>
      <c r="B205" s="10" t="str">
        <f>IF(ISERROR(MATCH(A205, FXProd!$A$2:$A$297,0)),"",A205)</f>
        <v>srf_main.MessageType</v>
      </c>
      <c r="C205" s="10" t="str">
        <f t="shared" si="27"/>
        <v>OK</v>
      </c>
      <c r="D205" s="10" t="s">
        <v>423</v>
      </c>
      <c r="E205" s="10" t="str">
        <f>VLOOKUP(D205,FXProd!$B$2:$F$310,1,)</f>
        <v>idx1_MessageType</v>
      </c>
      <c r="F205" s="10" t="str">
        <f t="shared" si="28"/>
        <v>OK</v>
      </c>
      <c r="G205" s="10" t="s">
        <v>8</v>
      </c>
      <c r="H205" s="10" t="str">
        <f>VLOOKUP(D205,FXProd!$B$2:$F$310,2,)</f>
        <v>unique</v>
      </c>
      <c r="I205" s="10" t="str">
        <f t="shared" si="29"/>
        <v>OK</v>
      </c>
      <c r="J205" s="10" t="s">
        <v>14</v>
      </c>
      <c r="K205" s="10" t="str">
        <f>VLOOKUP(D205,FXProd!$B$2:$F$310,3,)</f>
        <v xml:space="preserve"> nonclustered </v>
      </c>
      <c r="L205" s="10" t="str">
        <f t="shared" si="30"/>
        <v>OK</v>
      </c>
      <c r="M205" s="10">
        <v>1</v>
      </c>
      <c r="N205" s="10">
        <f>VLOOKUP(D205,FXProd!$B$2:$F$310,4,)</f>
        <v>1</v>
      </c>
      <c r="O205" s="10" t="str">
        <f t="shared" si="31"/>
        <v>OK</v>
      </c>
      <c r="P205" s="10" t="s">
        <v>424</v>
      </c>
      <c r="Q205" s="10" t="str">
        <f>VLOOKUP(D205,FXProd!$B$2:$F$310,5,)</f>
        <v>MsgType asc</v>
      </c>
      <c r="R205" s="10" t="str">
        <f t="shared" si="32"/>
        <v>OK</v>
      </c>
      <c r="S205" s="10" t="str">
        <f t="shared" si="33"/>
        <v>TRUE</v>
      </c>
      <c r="T205" s="10" t="str">
        <f t="shared" si="34"/>
        <v>TRUE</v>
      </c>
      <c r="U205" s="10" t="str">
        <f t="shared" si="35"/>
        <v>Yes</v>
      </c>
    </row>
    <row r="206" spans="1:21">
      <c r="A206" s="10" t="s">
        <v>425</v>
      </c>
      <c r="B206" s="10" t="str">
        <f>IF(ISERROR(MATCH(A206, FXProd!$A$2:$A$297,0)),"",A206)</f>
        <v>srf_main.MsgJurisdiction</v>
      </c>
      <c r="C206" s="10" t="str">
        <f t="shared" si="27"/>
        <v>OK</v>
      </c>
      <c r="D206" s="10" t="s">
        <v>426</v>
      </c>
      <c r="E206" s="10" t="e">
        <f>VLOOKUP(D206,FXProd!$B$2:$F$310,1,)</f>
        <v>#N/A</v>
      </c>
      <c r="F206" s="10" t="e">
        <f t="shared" si="28"/>
        <v>#N/A</v>
      </c>
      <c r="G206" s="10" t="s">
        <v>8</v>
      </c>
      <c r="H206" s="10" t="e">
        <f>VLOOKUP(D206,FXProd!$B$2:$F$310,2,)</f>
        <v>#N/A</v>
      </c>
      <c r="I206" s="10" t="e">
        <f t="shared" si="29"/>
        <v>#N/A</v>
      </c>
      <c r="J206" s="10" t="s">
        <v>9</v>
      </c>
      <c r="K206" s="10" t="e">
        <f>VLOOKUP(D206,FXProd!$B$2:$F$310,3,)</f>
        <v>#N/A</v>
      </c>
      <c r="L206" s="10" t="e">
        <f t="shared" si="30"/>
        <v>#N/A</v>
      </c>
      <c r="M206" s="10">
        <v>1</v>
      </c>
      <c r="N206" s="10" t="e">
        <f>VLOOKUP(D206,FXProd!$B$2:$F$310,4,)</f>
        <v>#N/A</v>
      </c>
      <c r="O206" s="10" t="e">
        <f t="shared" si="31"/>
        <v>#N/A</v>
      </c>
      <c r="P206" s="10" t="s">
        <v>427</v>
      </c>
      <c r="Q206" s="10" t="e">
        <f>VLOOKUP(D206,FXProd!$B$2:$F$310,5,)</f>
        <v>#N/A</v>
      </c>
      <c r="R206" s="10" t="e">
        <f t="shared" si="32"/>
        <v>#N/A</v>
      </c>
      <c r="S206" s="10" t="e">
        <f t="shared" si="33"/>
        <v>#N/A</v>
      </c>
      <c r="T206" s="10" t="e">
        <f t="shared" si="34"/>
        <v>#N/A</v>
      </c>
      <c r="U206" s="10" t="e">
        <f t="shared" si="35"/>
        <v>#N/A</v>
      </c>
    </row>
    <row r="207" spans="1:21">
      <c r="A207" s="10" t="s">
        <v>428</v>
      </c>
      <c r="B207" s="10" t="str">
        <f>IF(ISERROR(MATCH(A207, FXProd!$A$2:$A$297,0)),"",A207)</f>
        <v>srf_main.OutBoundFile</v>
      </c>
      <c r="C207" s="10" t="str">
        <f t="shared" si="27"/>
        <v>OK</v>
      </c>
      <c r="D207" s="10" t="s">
        <v>429</v>
      </c>
      <c r="E207" s="10" t="str">
        <f>VLOOKUP(D207,FXProd!$B$2:$F$310,1,)</f>
        <v>OutBoundFileUniqueKey</v>
      </c>
      <c r="F207" s="10" t="str">
        <f t="shared" si="28"/>
        <v>OK</v>
      </c>
      <c r="G207" s="10" t="s">
        <v>8</v>
      </c>
      <c r="H207" s="10" t="str">
        <f>VLOOKUP(D207,FXProd!$B$2:$F$310,2,)</f>
        <v>unique</v>
      </c>
      <c r="I207" s="10" t="str">
        <f t="shared" si="29"/>
        <v>OK</v>
      </c>
      <c r="J207" s="10" t="s">
        <v>14</v>
      </c>
      <c r="K207" s="10" t="str">
        <f>VLOOKUP(D207,FXProd!$B$2:$F$310,3,)</f>
        <v xml:space="preserve"> nonclustered </v>
      </c>
      <c r="L207" s="10" t="str">
        <f t="shared" si="30"/>
        <v>OK</v>
      </c>
      <c r="M207" s="10">
        <v>6</v>
      </c>
      <c r="N207" s="10">
        <f>VLOOKUP(D207,FXProd!$B$2:$F$310,4,)</f>
        <v>6</v>
      </c>
      <c r="O207" s="10" t="str">
        <f t="shared" si="31"/>
        <v>OK</v>
      </c>
      <c r="P207" s="10" t="s">
        <v>430</v>
      </c>
      <c r="Q207" s="10" t="str">
        <f>VLOOKUP(D207,FXProd!$B$2:$F$310,5,)</f>
        <v>AssetClass asc,COBDate asc,FeedFileFragmentId asc,FeedType asc,MessageType asc,PublisherSystem asc</v>
      </c>
      <c r="R207" s="10" t="str">
        <f t="shared" si="32"/>
        <v>NOTOK</v>
      </c>
      <c r="S207" s="10" t="str">
        <f t="shared" si="33"/>
        <v>TRUE</v>
      </c>
      <c r="T207" s="10" t="str">
        <f t="shared" si="34"/>
        <v>FALSE</v>
      </c>
      <c r="U207" s="10" t="str">
        <f t="shared" si="35"/>
        <v>No</v>
      </c>
    </row>
    <row r="208" spans="1:21">
      <c r="A208" s="10" t="s">
        <v>428</v>
      </c>
      <c r="B208" s="10" t="str">
        <f>IF(ISERROR(MATCH(A208, FXProd!$A$2:$A$297,0)),"",A208)</f>
        <v>srf_main.OutBoundFile</v>
      </c>
      <c r="C208" s="10" t="str">
        <f t="shared" si="27"/>
        <v>OK</v>
      </c>
      <c r="D208" s="10" t="s">
        <v>431</v>
      </c>
      <c r="E208" s="10" t="e">
        <f>VLOOKUP(D208,FXProd!$B$2:$F$310,1,)</f>
        <v>#N/A</v>
      </c>
      <c r="F208" s="10" t="e">
        <f t="shared" si="28"/>
        <v>#N/A</v>
      </c>
      <c r="G208" s="10" t="s">
        <v>8</v>
      </c>
      <c r="H208" s="10" t="e">
        <f>VLOOKUP(D208,FXProd!$B$2:$F$310,2,)</f>
        <v>#N/A</v>
      </c>
      <c r="I208" s="10" t="e">
        <f t="shared" si="29"/>
        <v>#N/A</v>
      </c>
      <c r="J208" s="10" t="s">
        <v>9</v>
      </c>
      <c r="K208" s="10" t="e">
        <f>VLOOKUP(D208,FXProd!$B$2:$F$310,3,)</f>
        <v>#N/A</v>
      </c>
      <c r="L208" s="10" t="e">
        <f t="shared" si="30"/>
        <v>#N/A</v>
      </c>
      <c r="M208" s="10">
        <v>1</v>
      </c>
      <c r="N208" s="10" t="e">
        <f>VLOOKUP(D208,FXProd!$B$2:$F$310,4,)</f>
        <v>#N/A</v>
      </c>
      <c r="O208" s="10" t="e">
        <f t="shared" si="31"/>
        <v>#N/A</v>
      </c>
      <c r="P208" s="10" t="s">
        <v>17</v>
      </c>
      <c r="Q208" s="10" t="e">
        <f>VLOOKUP(D208,FXProd!$B$2:$F$310,5,)</f>
        <v>#N/A</v>
      </c>
      <c r="R208" s="10" t="e">
        <f t="shared" si="32"/>
        <v>#N/A</v>
      </c>
      <c r="S208" s="10" t="e">
        <f t="shared" si="33"/>
        <v>#N/A</v>
      </c>
      <c r="T208" s="10" t="e">
        <f t="shared" si="34"/>
        <v>#N/A</v>
      </c>
      <c r="U208" s="10" t="e">
        <f t="shared" si="35"/>
        <v>#N/A</v>
      </c>
    </row>
    <row r="209" spans="1:21">
      <c r="A209" s="10" t="s">
        <v>432</v>
      </c>
      <c r="B209" s="10" t="str">
        <f>IF(ISERROR(MATCH(A209, FXProd!$A$2:$A$297,0)),"",A209)</f>
        <v>srf_main.Product</v>
      </c>
      <c r="C209" s="10" t="str">
        <f t="shared" si="27"/>
        <v>OK</v>
      </c>
      <c r="D209" s="10" t="s">
        <v>433</v>
      </c>
      <c r="E209" s="10" t="e">
        <f>VLOOKUP(D209,FXProd!$B$2:$F$310,1,)</f>
        <v>#N/A</v>
      </c>
      <c r="F209" s="10" t="e">
        <f t="shared" si="28"/>
        <v>#N/A</v>
      </c>
      <c r="G209" s="10" t="s">
        <v>8</v>
      </c>
      <c r="H209" s="10" t="e">
        <f>VLOOKUP(D209,FXProd!$B$2:$F$310,2,)</f>
        <v>#N/A</v>
      </c>
      <c r="I209" s="10" t="e">
        <f t="shared" si="29"/>
        <v>#N/A</v>
      </c>
      <c r="J209" s="10" t="s">
        <v>9</v>
      </c>
      <c r="K209" s="10" t="e">
        <f>VLOOKUP(D209,FXProd!$B$2:$F$310,3,)</f>
        <v>#N/A</v>
      </c>
      <c r="L209" s="10" t="e">
        <f t="shared" si="30"/>
        <v>#N/A</v>
      </c>
      <c r="M209" s="10">
        <v>1</v>
      </c>
      <c r="N209" s="10" t="e">
        <f>VLOOKUP(D209,FXProd!$B$2:$F$310,4,)</f>
        <v>#N/A</v>
      </c>
      <c r="O209" s="10" t="e">
        <f t="shared" si="31"/>
        <v>#N/A</v>
      </c>
      <c r="P209" s="10" t="s">
        <v>17</v>
      </c>
      <c r="Q209" s="10" t="e">
        <f>VLOOKUP(D209,FXProd!$B$2:$F$310,5,)</f>
        <v>#N/A</v>
      </c>
      <c r="R209" s="10" t="e">
        <f t="shared" si="32"/>
        <v>#N/A</v>
      </c>
      <c r="S209" s="10" t="e">
        <f t="shared" si="33"/>
        <v>#N/A</v>
      </c>
      <c r="T209" s="10" t="e">
        <f t="shared" si="34"/>
        <v>#N/A</v>
      </c>
      <c r="U209" s="10" t="e">
        <f t="shared" si="35"/>
        <v>#N/A</v>
      </c>
    </row>
    <row r="210" spans="1:21">
      <c r="A210" s="10" t="s">
        <v>432</v>
      </c>
      <c r="B210" s="10" t="str">
        <f>IF(ISERROR(MATCH(A210, FXProd!$A$2:$A$297,0)),"",A210)</f>
        <v>srf_main.Product</v>
      </c>
      <c r="C210" s="10" t="str">
        <f t="shared" si="27"/>
        <v>OK</v>
      </c>
      <c r="D210" s="10" t="s">
        <v>434</v>
      </c>
      <c r="E210" s="10" t="str">
        <f>VLOOKUP(D210,FXProd!$B$2:$F$310,1,)</f>
        <v>ProductUniqueKey</v>
      </c>
      <c r="F210" s="10" t="str">
        <f t="shared" si="28"/>
        <v>OK</v>
      </c>
      <c r="G210" s="10" t="s">
        <v>8</v>
      </c>
      <c r="H210" s="10" t="str">
        <f>VLOOKUP(D210,FXProd!$B$2:$F$310,2,)</f>
        <v>unique</v>
      </c>
      <c r="I210" s="10" t="str">
        <f t="shared" si="29"/>
        <v>OK</v>
      </c>
      <c r="J210" s="10" t="s">
        <v>14</v>
      </c>
      <c r="K210" s="10" t="str">
        <f>VLOOKUP(D210,FXProd!$B$2:$F$310,3,)</f>
        <v xml:space="preserve"> nonclustered </v>
      </c>
      <c r="L210" s="10" t="str">
        <f t="shared" si="30"/>
        <v>OK</v>
      </c>
      <c r="M210" s="10">
        <v>2</v>
      </c>
      <c r="N210" s="10">
        <f>VLOOKUP(D210,FXProd!$B$2:$F$310,4,)</f>
        <v>2</v>
      </c>
      <c r="O210" s="10" t="str">
        <f t="shared" si="31"/>
        <v>OK</v>
      </c>
      <c r="P210" s="10" t="s">
        <v>435</v>
      </c>
      <c r="Q210" s="10" t="str">
        <f>VLOOKUP(D210,FXProd!$B$2:$F$310,5,)</f>
        <v>ProductSubType asc,ProductType asc</v>
      </c>
      <c r="R210" s="10" t="str">
        <f t="shared" si="32"/>
        <v>NOTOK</v>
      </c>
      <c r="S210" s="10" t="str">
        <f t="shared" si="33"/>
        <v>TRUE</v>
      </c>
      <c r="T210" s="10" t="str">
        <f t="shared" si="34"/>
        <v>FALSE</v>
      </c>
      <c r="U210" s="10" t="str">
        <f t="shared" si="35"/>
        <v>No</v>
      </c>
    </row>
    <row r="211" spans="1:21">
      <c r="A211" s="10" t="s">
        <v>436</v>
      </c>
      <c r="B211" s="10" t="str">
        <f>IF(ISERROR(MATCH(A211, FXProd!$A$2:$A$297,0)),"",A211)</f>
        <v>srf_main.ReportingAgent</v>
      </c>
      <c r="C211" s="10" t="str">
        <f t="shared" si="27"/>
        <v>OK</v>
      </c>
      <c r="D211" s="10" t="s">
        <v>437</v>
      </c>
      <c r="E211" s="10" t="e">
        <f>VLOOKUP(D211,FXProd!$B$2:$F$310,1,)</f>
        <v>#N/A</v>
      </c>
      <c r="F211" s="10" t="e">
        <f t="shared" si="28"/>
        <v>#N/A</v>
      </c>
      <c r="G211" s="10" t="s">
        <v>8</v>
      </c>
      <c r="H211" s="10" t="e">
        <f>VLOOKUP(D211,FXProd!$B$2:$F$310,2,)</f>
        <v>#N/A</v>
      </c>
      <c r="I211" s="10" t="e">
        <f t="shared" si="29"/>
        <v>#N/A</v>
      </c>
      <c r="J211" s="10" t="s">
        <v>9</v>
      </c>
      <c r="K211" s="10" t="e">
        <f>VLOOKUP(D211,FXProd!$B$2:$F$310,3,)</f>
        <v>#N/A</v>
      </c>
      <c r="L211" s="10" t="e">
        <f t="shared" si="30"/>
        <v>#N/A</v>
      </c>
      <c r="M211" s="10">
        <v>1</v>
      </c>
      <c r="N211" s="10" t="e">
        <f>VLOOKUP(D211,FXProd!$B$2:$F$310,4,)</f>
        <v>#N/A</v>
      </c>
      <c r="O211" s="10" t="e">
        <f t="shared" si="31"/>
        <v>#N/A</v>
      </c>
      <c r="P211" s="10" t="s">
        <v>17</v>
      </c>
      <c r="Q211" s="10" t="e">
        <f>VLOOKUP(D211,FXProd!$B$2:$F$310,5,)</f>
        <v>#N/A</v>
      </c>
      <c r="R211" s="10" t="e">
        <f t="shared" si="32"/>
        <v>#N/A</v>
      </c>
      <c r="S211" s="10" t="e">
        <f t="shared" si="33"/>
        <v>#N/A</v>
      </c>
      <c r="T211" s="10" t="e">
        <f t="shared" si="34"/>
        <v>#N/A</v>
      </c>
      <c r="U211" s="10" t="e">
        <f t="shared" si="35"/>
        <v>#N/A</v>
      </c>
    </row>
    <row r="212" spans="1:21">
      <c r="A212" s="10" t="s">
        <v>438</v>
      </c>
      <c r="B212" s="10" t="str">
        <f>IF(ISERROR(MATCH(A212, FXProd!$A$2:$A$297,0)),"",A212)</f>
        <v/>
      </c>
      <c r="C212" s="10" t="str">
        <f t="shared" si="27"/>
        <v>NOTOK</v>
      </c>
      <c r="D212" s="10" t="s">
        <v>439</v>
      </c>
      <c r="E212" s="10" t="e">
        <f>VLOOKUP(D212,FXProd!$B$2:$F$310,1,)</f>
        <v>#N/A</v>
      </c>
      <c r="F212" s="10" t="e">
        <f t="shared" si="28"/>
        <v>#N/A</v>
      </c>
      <c r="G212" s="10" t="s">
        <v>8</v>
      </c>
      <c r="H212" s="10" t="e">
        <f>VLOOKUP(D212,FXProd!$B$2:$F$310,2,)</f>
        <v>#N/A</v>
      </c>
      <c r="I212" s="10" t="e">
        <f t="shared" si="29"/>
        <v>#N/A</v>
      </c>
      <c r="J212" s="10" t="s">
        <v>9</v>
      </c>
      <c r="K212" s="10" t="e">
        <f>VLOOKUP(D212,FXProd!$B$2:$F$310,3,)</f>
        <v>#N/A</v>
      </c>
      <c r="L212" s="10" t="e">
        <f t="shared" si="30"/>
        <v>#N/A</v>
      </c>
      <c r="M212" s="10">
        <v>1</v>
      </c>
      <c r="N212" s="10" t="e">
        <f>VLOOKUP(D212,FXProd!$B$2:$F$310,4,)</f>
        <v>#N/A</v>
      </c>
      <c r="O212" s="10" t="e">
        <f t="shared" si="31"/>
        <v>#N/A</v>
      </c>
      <c r="P212" s="10" t="s">
        <v>440</v>
      </c>
      <c r="Q212" s="10" t="e">
        <f>VLOOKUP(D212,FXProd!$B$2:$F$310,5,)</f>
        <v>#N/A</v>
      </c>
      <c r="R212" s="10" t="e">
        <f t="shared" si="32"/>
        <v>#N/A</v>
      </c>
      <c r="S212" s="10" t="e">
        <f t="shared" si="33"/>
        <v>#N/A</v>
      </c>
      <c r="T212" s="10" t="e">
        <f t="shared" si="34"/>
        <v>#N/A</v>
      </c>
      <c r="U212" s="10" t="e">
        <f t="shared" si="35"/>
        <v>#N/A</v>
      </c>
    </row>
    <row r="213" spans="1:21">
      <c r="A213" s="10" t="s">
        <v>441</v>
      </c>
      <c r="B213" s="10" t="str">
        <f>IF(ISERROR(MATCH(A213, FXProd!$A$2:$A$297,0)),"",A213)</f>
        <v>srf_main.SDSLocationJurisdiction</v>
      </c>
      <c r="C213" s="10" t="str">
        <f t="shared" si="27"/>
        <v>OK</v>
      </c>
      <c r="D213" s="10" t="s">
        <v>442</v>
      </c>
      <c r="E213" s="10" t="str">
        <f>VLOOKUP(D213,FXProd!$B$2:$F$310,1,)</f>
        <v>PK_SDSLocationJurisdiction</v>
      </c>
      <c r="F213" s="10" t="str">
        <f t="shared" si="28"/>
        <v>OK</v>
      </c>
      <c r="G213" s="10" t="s">
        <v>8</v>
      </c>
      <c r="H213" s="10" t="str">
        <f>VLOOKUP(D213,FXProd!$B$2:$F$310,2,)</f>
        <v>unique</v>
      </c>
      <c r="I213" s="10" t="str">
        <f t="shared" si="29"/>
        <v>OK</v>
      </c>
      <c r="J213" s="10" t="s">
        <v>9</v>
      </c>
      <c r="K213" s="10" t="str">
        <f>VLOOKUP(D213,FXProd!$B$2:$F$310,3,)</f>
        <v xml:space="preserve"> clustered </v>
      </c>
      <c r="L213" s="10" t="str">
        <f t="shared" si="30"/>
        <v>OK</v>
      </c>
      <c r="M213" s="10">
        <v>2</v>
      </c>
      <c r="N213" s="10">
        <f>VLOOKUP(D213,FXProd!$B$2:$F$310,4,)</f>
        <v>2</v>
      </c>
      <c r="O213" s="10" t="str">
        <f t="shared" si="31"/>
        <v>OK</v>
      </c>
      <c r="P213" s="10" t="s">
        <v>443</v>
      </c>
      <c r="Q213" s="10" t="str">
        <f>VLOOKUP(D213,FXProd!$B$2:$F$310,5,)</f>
        <v>Jurisdiction asc,LocationId asc</v>
      </c>
      <c r="R213" s="10" t="str">
        <f t="shared" si="32"/>
        <v>OK</v>
      </c>
      <c r="S213" s="10" t="str">
        <f t="shared" si="33"/>
        <v>TRUE</v>
      </c>
      <c r="T213" s="10" t="str">
        <f t="shared" si="34"/>
        <v>TRUE</v>
      </c>
      <c r="U213" s="10" t="str">
        <f t="shared" si="35"/>
        <v>Yes</v>
      </c>
    </row>
    <row r="214" spans="1:21">
      <c r="A214" s="10" t="s">
        <v>444</v>
      </c>
      <c r="B214" s="10" t="str">
        <f>IF(ISERROR(MATCH(A214, FXProd!$A$2:$A$297,0)),"",A214)</f>
        <v>srf_main.SFreport_Calendar</v>
      </c>
      <c r="C214" s="10" t="str">
        <f t="shared" si="27"/>
        <v>OK</v>
      </c>
      <c r="D214" s="10" t="s">
        <v>445</v>
      </c>
      <c r="E214" s="10" t="str">
        <f>VLOOKUP(D214,FXProd!$B$2:$F$310,1,)</f>
        <v>NCI_SFreport_Calendar</v>
      </c>
      <c r="F214" s="10" t="str">
        <f t="shared" si="28"/>
        <v>OK</v>
      </c>
      <c r="G214" s="10" t="s">
        <v>13</v>
      </c>
      <c r="H214" s="10" t="str">
        <f>VLOOKUP(D214,FXProd!$B$2:$F$310,2,)</f>
        <v>nonunique</v>
      </c>
      <c r="I214" s="10" t="str">
        <f t="shared" si="29"/>
        <v>OK</v>
      </c>
      <c r="J214" s="10" t="s">
        <v>14</v>
      </c>
      <c r="K214" s="10" t="str">
        <f>VLOOKUP(D214,FXProd!$B$2:$F$310,3,)</f>
        <v xml:space="preserve"> nonclustered </v>
      </c>
      <c r="L214" s="10" t="str">
        <f t="shared" si="30"/>
        <v>OK</v>
      </c>
      <c r="M214" s="10">
        <v>1</v>
      </c>
      <c r="N214" s="10">
        <f>VLOOKUP(D214,FXProd!$B$2:$F$310,4,)</f>
        <v>1</v>
      </c>
      <c r="O214" s="10" t="str">
        <f t="shared" si="31"/>
        <v>OK</v>
      </c>
      <c r="P214" s="10" t="s">
        <v>446</v>
      </c>
      <c r="Q214" s="10" t="str">
        <f>VLOOKUP(D214,FXProd!$B$2:$F$310,5,)</f>
        <v>isWeekday asc</v>
      </c>
      <c r="R214" s="10" t="str">
        <f t="shared" si="32"/>
        <v>OK</v>
      </c>
      <c r="S214" s="10" t="str">
        <f t="shared" si="33"/>
        <v>TRUE</v>
      </c>
      <c r="T214" s="10" t="str">
        <f t="shared" si="34"/>
        <v>TRUE</v>
      </c>
      <c r="U214" s="10" t="str">
        <f t="shared" si="35"/>
        <v>Yes</v>
      </c>
    </row>
    <row r="215" spans="1:21">
      <c r="A215" s="10" t="s">
        <v>444</v>
      </c>
      <c r="B215" s="10" t="str">
        <f>IF(ISERROR(MATCH(A215, FXProd!$A$2:$A$297,0)),"",A215)</f>
        <v>srf_main.SFreport_Calendar</v>
      </c>
      <c r="C215" s="10" t="str">
        <f t="shared" si="27"/>
        <v>OK</v>
      </c>
      <c r="D215" s="10" t="s">
        <v>447</v>
      </c>
      <c r="E215" s="10" t="e">
        <f>VLOOKUP(D215,FXProd!$B$2:$F$310,1,)</f>
        <v>#N/A</v>
      </c>
      <c r="F215" s="10" t="e">
        <f t="shared" si="28"/>
        <v>#N/A</v>
      </c>
      <c r="G215" s="10" t="s">
        <v>8</v>
      </c>
      <c r="H215" s="10" t="e">
        <f>VLOOKUP(D215,FXProd!$B$2:$F$310,2,)</f>
        <v>#N/A</v>
      </c>
      <c r="I215" s="10" t="e">
        <f t="shared" si="29"/>
        <v>#N/A</v>
      </c>
      <c r="J215" s="10" t="s">
        <v>9</v>
      </c>
      <c r="K215" s="10" t="e">
        <f>VLOOKUP(D215,FXProd!$B$2:$F$310,3,)</f>
        <v>#N/A</v>
      </c>
      <c r="L215" s="10" t="e">
        <f t="shared" si="30"/>
        <v>#N/A</v>
      </c>
      <c r="M215" s="10">
        <v>1</v>
      </c>
      <c r="N215" s="10" t="e">
        <f>VLOOKUP(D215,FXProd!$B$2:$F$310,4,)</f>
        <v>#N/A</v>
      </c>
      <c r="O215" s="10" t="e">
        <f t="shared" si="31"/>
        <v>#N/A</v>
      </c>
      <c r="P215" s="10" t="s">
        <v>448</v>
      </c>
      <c r="Q215" s="10" t="e">
        <f>VLOOKUP(D215,FXProd!$B$2:$F$310,5,)</f>
        <v>#N/A</v>
      </c>
      <c r="R215" s="10" t="e">
        <f t="shared" si="32"/>
        <v>#N/A</v>
      </c>
      <c r="S215" s="10" t="e">
        <f t="shared" si="33"/>
        <v>#N/A</v>
      </c>
      <c r="T215" s="10" t="e">
        <f t="shared" si="34"/>
        <v>#N/A</v>
      </c>
      <c r="U215" s="10" t="e">
        <f t="shared" si="35"/>
        <v>#N/A</v>
      </c>
    </row>
    <row r="216" spans="1:21">
      <c r="A216" s="10" t="s">
        <v>449</v>
      </c>
      <c r="B216" s="10" t="str">
        <f>IF(ISERROR(MATCH(A216, FXProd!$A$2:$A$297,0)),"",A216)</f>
        <v>srf_main.SFreportData_Output</v>
      </c>
      <c r="C216" s="10" t="str">
        <f t="shared" si="27"/>
        <v>OK</v>
      </c>
      <c r="D216" s="10" t="s">
        <v>450</v>
      </c>
      <c r="E216" s="10" t="str">
        <f>VLOOKUP(D216,FXProd!$B$2:$F$310,1,)</f>
        <v>NC1_SFreportData_Output</v>
      </c>
      <c r="F216" s="10" t="str">
        <f t="shared" si="28"/>
        <v>OK</v>
      </c>
      <c r="G216" s="10" t="s">
        <v>13</v>
      </c>
      <c r="H216" s="10" t="str">
        <f>VLOOKUP(D216,FXProd!$B$2:$F$310,2,)</f>
        <v>nonunique</v>
      </c>
      <c r="I216" s="10" t="str">
        <f t="shared" si="29"/>
        <v>OK</v>
      </c>
      <c r="J216" s="10" t="s">
        <v>14</v>
      </c>
      <c r="K216" s="10" t="str">
        <f>VLOOKUP(D216,FXProd!$B$2:$F$310,3,)</f>
        <v xml:space="preserve"> nonclustered </v>
      </c>
      <c r="L216" s="10" t="str">
        <f t="shared" si="30"/>
        <v>OK</v>
      </c>
      <c r="M216" s="10">
        <v>2</v>
      </c>
      <c r="N216" s="10">
        <f>VLOOKUP(D216,FXProd!$B$2:$F$310,4,)</f>
        <v>2</v>
      </c>
      <c r="O216" s="10" t="str">
        <f t="shared" si="31"/>
        <v>OK</v>
      </c>
      <c r="P216" s="10" t="s">
        <v>451</v>
      </c>
      <c r="Q216" s="10" t="str">
        <f>VLOOKUP(D216,FXProd!$B$2:$F$310,5,)</f>
        <v>nativetradeID asc,ReportingJurisdiction asc</v>
      </c>
      <c r="R216" s="10" t="str">
        <f t="shared" si="32"/>
        <v>OK</v>
      </c>
      <c r="S216" s="10" t="str">
        <f t="shared" si="33"/>
        <v>TRUE</v>
      </c>
      <c r="T216" s="10" t="str">
        <f t="shared" si="34"/>
        <v>TRUE</v>
      </c>
      <c r="U216" s="10" t="str">
        <f t="shared" si="35"/>
        <v>Yes</v>
      </c>
    </row>
    <row r="217" spans="1:21">
      <c r="A217" s="10" t="s">
        <v>452</v>
      </c>
      <c r="B217" s="10" t="str">
        <f>IF(ISERROR(MATCH(A217, FXProd!$A$2:$A$297,0)),"",A217)</f>
        <v>srf_main.SFreportData_Pending</v>
      </c>
      <c r="C217" s="10" t="str">
        <f t="shared" si="27"/>
        <v>OK</v>
      </c>
      <c r="D217" s="10" t="s">
        <v>453</v>
      </c>
      <c r="E217" s="10" t="str">
        <f>VLOOKUP(D217,FXProd!$B$2:$F$310,1,)</f>
        <v>NC1_SFreportData_Pending</v>
      </c>
      <c r="F217" s="10" t="str">
        <f t="shared" si="28"/>
        <v>OK</v>
      </c>
      <c r="G217" s="10" t="s">
        <v>13</v>
      </c>
      <c r="H217" s="10" t="str">
        <f>VLOOKUP(D217,FXProd!$B$2:$F$310,2,)</f>
        <v>nonunique</v>
      </c>
      <c r="I217" s="10" t="str">
        <f t="shared" si="29"/>
        <v>OK</v>
      </c>
      <c r="J217" s="10" t="s">
        <v>14</v>
      </c>
      <c r="K217" s="10" t="str">
        <f>VLOOKUP(D217,FXProd!$B$2:$F$310,3,)</f>
        <v xml:space="preserve"> nonclustered </v>
      </c>
      <c r="L217" s="10" t="str">
        <f t="shared" si="30"/>
        <v>OK</v>
      </c>
      <c r="M217" s="10">
        <v>2</v>
      </c>
      <c r="N217" s="10">
        <f>VLOOKUP(D217,FXProd!$B$2:$F$310,4,)</f>
        <v>2</v>
      </c>
      <c r="O217" s="10" t="str">
        <f t="shared" si="31"/>
        <v>OK</v>
      </c>
      <c r="P217" s="10" t="s">
        <v>451</v>
      </c>
      <c r="Q217" s="10" t="str">
        <f>VLOOKUP(D217,FXProd!$B$2:$F$310,5,)</f>
        <v>nativetradeID asc,ReportingJurisdiction asc</v>
      </c>
      <c r="R217" s="10" t="str">
        <f t="shared" si="32"/>
        <v>OK</v>
      </c>
      <c r="S217" s="10" t="str">
        <f t="shared" si="33"/>
        <v>TRUE</v>
      </c>
      <c r="T217" s="10" t="str">
        <f t="shared" si="34"/>
        <v>TRUE</v>
      </c>
      <c r="U217" s="10" t="str">
        <f t="shared" si="35"/>
        <v>Yes</v>
      </c>
    </row>
    <row r="218" spans="1:21">
      <c r="A218" s="10" t="s">
        <v>454</v>
      </c>
      <c r="B218" s="10" t="str">
        <f>IF(ISERROR(MATCH(A218, FXProd!$A$2:$A$297,0)),"",A218)</f>
        <v>srf_main.SFreportData_pending_priorDay</v>
      </c>
      <c r="C218" s="10" t="str">
        <f t="shared" si="27"/>
        <v>OK</v>
      </c>
      <c r="D218" s="10" t="s">
        <v>455</v>
      </c>
      <c r="E218" s="10" t="str">
        <f>VLOOKUP(D218,FXProd!$B$2:$F$310,1,)</f>
        <v>NC1_SFreportData_pending_priorDay</v>
      </c>
      <c r="F218" s="10" t="str">
        <f t="shared" si="28"/>
        <v>OK</v>
      </c>
      <c r="G218" s="10" t="s">
        <v>13</v>
      </c>
      <c r="H218" s="10" t="str">
        <f>VLOOKUP(D218,FXProd!$B$2:$F$310,2,)</f>
        <v>nonunique</v>
      </c>
      <c r="I218" s="10" t="str">
        <f t="shared" si="29"/>
        <v>OK</v>
      </c>
      <c r="J218" s="10" t="s">
        <v>14</v>
      </c>
      <c r="K218" s="10" t="str">
        <f>VLOOKUP(D218,FXProd!$B$2:$F$310,3,)</f>
        <v xml:space="preserve"> nonclustered </v>
      </c>
      <c r="L218" s="10" t="str">
        <f t="shared" si="30"/>
        <v>OK</v>
      </c>
      <c r="M218" s="10">
        <v>2</v>
      </c>
      <c r="N218" s="10">
        <f>VLOOKUP(D218,FXProd!$B$2:$F$310,4,)</f>
        <v>2</v>
      </c>
      <c r="O218" s="10" t="str">
        <f t="shared" si="31"/>
        <v>OK</v>
      </c>
      <c r="P218" s="10" t="s">
        <v>451</v>
      </c>
      <c r="Q218" s="10" t="str">
        <f>VLOOKUP(D218,FXProd!$B$2:$F$310,5,)</f>
        <v>nativetradeID asc,ReportingJurisdiction asc</v>
      </c>
      <c r="R218" s="10" t="str">
        <f t="shared" si="32"/>
        <v>OK</v>
      </c>
      <c r="S218" s="10" t="str">
        <f t="shared" si="33"/>
        <v>TRUE</v>
      </c>
      <c r="T218" s="10" t="str">
        <f t="shared" si="34"/>
        <v>TRUE</v>
      </c>
      <c r="U218" s="10" t="str">
        <f t="shared" si="35"/>
        <v>Yes</v>
      </c>
    </row>
    <row r="219" spans="1:21">
      <c r="A219" s="10" t="s">
        <v>456</v>
      </c>
      <c r="B219" s="10" t="str">
        <f>IF(ISERROR(MATCH(A219, FXProd!$A$2:$A$297,0)),"",A219)</f>
        <v>srf_main.SRFCodes</v>
      </c>
      <c r="C219" s="10" t="str">
        <f t="shared" si="27"/>
        <v>OK</v>
      </c>
      <c r="D219" s="10" t="s">
        <v>457</v>
      </c>
      <c r="E219" s="10" t="str">
        <f>VLOOKUP(D219,FXProd!$B$2:$F$310,1,)</f>
        <v>PK_Codes</v>
      </c>
      <c r="F219" s="10" t="str">
        <f t="shared" si="28"/>
        <v>OK</v>
      </c>
      <c r="G219" s="10" t="s">
        <v>8</v>
      </c>
      <c r="H219" s="10" t="str">
        <f>VLOOKUP(D219,FXProd!$B$2:$F$310,2,)</f>
        <v>unique</v>
      </c>
      <c r="I219" s="10" t="str">
        <f t="shared" si="29"/>
        <v>OK</v>
      </c>
      <c r="J219" s="10" t="s">
        <v>9</v>
      </c>
      <c r="K219" s="10" t="str">
        <f>VLOOKUP(D219,FXProd!$B$2:$F$310,3,)</f>
        <v xml:space="preserve"> clustered </v>
      </c>
      <c r="L219" s="10" t="str">
        <f t="shared" si="30"/>
        <v>OK</v>
      </c>
      <c r="M219" s="10">
        <v>1</v>
      </c>
      <c r="N219" s="10">
        <f>VLOOKUP(D219,FXProd!$B$2:$F$310,4,)</f>
        <v>1</v>
      </c>
      <c r="O219" s="10" t="str">
        <f t="shared" si="31"/>
        <v>OK</v>
      </c>
      <c r="P219" s="10" t="s">
        <v>458</v>
      </c>
      <c r="Q219" s="10" t="str">
        <f>VLOOKUP(D219,FXProd!$B$2:$F$310,5,)</f>
        <v>Code asc</v>
      </c>
      <c r="R219" s="10" t="str">
        <f t="shared" si="32"/>
        <v>OK</v>
      </c>
      <c r="S219" s="10" t="str">
        <f t="shared" si="33"/>
        <v>TRUE</v>
      </c>
      <c r="T219" s="10" t="str">
        <f t="shared" si="34"/>
        <v>TRUE</v>
      </c>
      <c r="U219" s="10" t="str">
        <f t="shared" si="35"/>
        <v>Yes</v>
      </c>
    </row>
    <row r="220" spans="1:21">
      <c r="A220" s="10" t="s">
        <v>459</v>
      </c>
      <c r="B220" s="10" t="str">
        <f>IF(ISERROR(MATCH(A220, FXProd!$A$2:$A$297,0)),"",A220)</f>
        <v>srf_main.SRFException</v>
      </c>
      <c r="C220" s="10" t="str">
        <f t="shared" si="27"/>
        <v>OK</v>
      </c>
      <c r="D220" s="10" t="s">
        <v>460</v>
      </c>
      <c r="E220" s="10" t="str">
        <f>VLOOKUP(D220,FXProd!$B$2:$F$310,1,)</f>
        <v>IDX_EX_CreateDate</v>
      </c>
      <c r="F220" s="10" t="str">
        <f t="shared" si="28"/>
        <v>OK</v>
      </c>
      <c r="G220" s="10" t="s">
        <v>13</v>
      </c>
      <c r="H220" s="10" t="str">
        <f>VLOOKUP(D220,FXProd!$B$2:$F$310,2,)</f>
        <v>nonunique</v>
      </c>
      <c r="I220" s="10" t="str">
        <f t="shared" si="29"/>
        <v>OK</v>
      </c>
      <c r="J220" s="10" t="s">
        <v>14</v>
      </c>
      <c r="K220" s="10" t="str">
        <f>VLOOKUP(D220,FXProd!$B$2:$F$310,3,)</f>
        <v xml:space="preserve"> nonclustered </v>
      </c>
      <c r="L220" s="10" t="str">
        <f t="shared" si="30"/>
        <v>OK</v>
      </c>
      <c r="M220" s="10">
        <v>1</v>
      </c>
      <c r="N220" s="10">
        <f>VLOOKUP(D220,FXProd!$B$2:$F$310,4,)</f>
        <v>1</v>
      </c>
      <c r="O220" s="10" t="str">
        <f t="shared" si="31"/>
        <v>OK</v>
      </c>
      <c r="P220" s="10" t="s">
        <v>306</v>
      </c>
      <c r="Q220" s="10" t="str">
        <f>VLOOKUP(D220,FXProd!$B$2:$F$310,5,)</f>
        <v>CreateDate asc</v>
      </c>
      <c r="R220" s="10" t="str">
        <f t="shared" si="32"/>
        <v>OK</v>
      </c>
      <c r="S220" s="10" t="str">
        <f t="shared" si="33"/>
        <v>TRUE</v>
      </c>
      <c r="T220" s="10" t="str">
        <f t="shared" si="34"/>
        <v>TRUE</v>
      </c>
      <c r="U220" s="10" t="str">
        <f t="shared" si="35"/>
        <v>Yes</v>
      </c>
    </row>
    <row r="221" spans="1:21">
      <c r="A221" s="10" t="s">
        <v>459</v>
      </c>
      <c r="B221" s="10" t="str">
        <f>IF(ISERROR(MATCH(A221, FXProd!$A$2:$A$297,0)),"",A221)</f>
        <v>srf_main.SRFException</v>
      </c>
      <c r="C221" s="10" t="str">
        <f t="shared" si="27"/>
        <v>OK</v>
      </c>
      <c r="D221" s="10" t="s">
        <v>461</v>
      </c>
      <c r="E221" s="10" t="str">
        <f>VLOOKUP(D221,FXProd!$B$2:$F$310,1,)</f>
        <v>Idx_SRFException_ErrorBlotter1</v>
      </c>
      <c r="F221" s="10" t="str">
        <f t="shared" si="28"/>
        <v>OK</v>
      </c>
      <c r="G221" s="10" t="s">
        <v>13</v>
      </c>
      <c r="H221" s="10" t="str">
        <f>VLOOKUP(D221,FXProd!$B$2:$F$310,2,)</f>
        <v>nonunique</v>
      </c>
      <c r="I221" s="10" t="str">
        <f t="shared" si="29"/>
        <v>OK</v>
      </c>
      <c r="J221" s="10" t="s">
        <v>14</v>
      </c>
      <c r="K221" s="10" t="str">
        <f>VLOOKUP(D221,FXProd!$B$2:$F$310,3,)</f>
        <v xml:space="preserve"> nonclustered </v>
      </c>
      <c r="L221" s="10" t="str">
        <f t="shared" si="30"/>
        <v>OK</v>
      </c>
      <c r="M221" s="10">
        <v>3</v>
      </c>
      <c r="N221" s="10">
        <f>VLOOKUP(D221,FXProd!$B$2:$F$310,4,)</f>
        <v>3</v>
      </c>
      <c r="O221" s="10" t="str">
        <f t="shared" si="31"/>
        <v>OK</v>
      </c>
      <c r="P221" s="10" t="s">
        <v>462</v>
      </c>
      <c r="Q221" s="10" t="str">
        <f>VLOOKUP(D221,FXProd!$B$2:$F$310,5,)</f>
        <v>CreateDate asc,ErrorCategory asc,WorkFlowErrorCategory asc INCLUDE (TradeId,TradeMessageId)</v>
      </c>
      <c r="R221" s="10" t="str">
        <f t="shared" si="32"/>
        <v>OK</v>
      </c>
      <c r="S221" s="10" t="str">
        <f t="shared" si="33"/>
        <v>TRUE</v>
      </c>
      <c r="T221" s="10" t="str">
        <f t="shared" si="34"/>
        <v>TRUE</v>
      </c>
      <c r="U221" s="10" t="str">
        <f t="shared" si="35"/>
        <v>Yes</v>
      </c>
    </row>
    <row r="222" spans="1:21">
      <c r="A222" s="10" t="s">
        <v>459</v>
      </c>
      <c r="B222" s="10" t="str">
        <f>IF(ISERROR(MATCH(A222, FXProd!$A$2:$A$297,0)),"",A222)</f>
        <v>srf_main.SRFException</v>
      </c>
      <c r="C222" s="10" t="str">
        <f t="shared" si="27"/>
        <v>OK</v>
      </c>
      <c r="D222" s="10" t="s">
        <v>463</v>
      </c>
      <c r="E222" s="10" t="str">
        <f>VLOOKUP(D222,FXProd!$B$2:$F$310,1,)</f>
        <v>IDX_SRFException1</v>
      </c>
      <c r="F222" s="10" t="str">
        <f t="shared" si="28"/>
        <v>OK</v>
      </c>
      <c r="G222" s="10" t="s">
        <v>13</v>
      </c>
      <c r="H222" s="10" t="str">
        <f>VLOOKUP(D222,FXProd!$B$2:$F$310,2,)</f>
        <v>nonunique</v>
      </c>
      <c r="I222" s="10" t="str">
        <f t="shared" si="29"/>
        <v>OK</v>
      </c>
      <c r="J222" s="10" t="s">
        <v>14</v>
      </c>
      <c r="K222" s="10" t="str">
        <f>VLOOKUP(D222,FXProd!$B$2:$F$310,3,)</f>
        <v xml:space="preserve"> nonclustered </v>
      </c>
      <c r="L222" s="10" t="str">
        <f t="shared" si="30"/>
        <v>OK</v>
      </c>
      <c r="M222" s="10">
        <v>3</v>
      </c>
      <c r="N222" s="10">
        <f>VLOOKUP(D222,FXProd!$B$2:$F$310,4,)</f>
        <v>3</v>
      </c>
      <c r="O222" s="10" t="str">
        <f t="shared" si="31"/>
        <v>OK</v>
      </c>
      <c r="P222" s="10" t="s">
        <v>464</v>
      </c>
      <c r="Q222" s="10" t="str">
        <f>VLOOKUP(D222,FXProd!$B$2:$F$310,5,)</f>
        <v>MessageType asc,Jurisdiction asc,TradeMessageId asc</v>
      </c>
      <c r="R222" s="10" t="str">
        <f t="shared" si="32"/>
        <v>OK</v>
      </c>
      <c r="S222" s="10" t="str">
        <f t="shared" si="33"/>
        <v>TRUE</v>
      </c>
      <c r="T222" s="10" t="str">
        <f t="shared" si="34"/>
        <v>TRUE</v>
      </c>
      <c r="U222" s="10" t="str">
        <f t="shared" si="35"/>
        <v>Yes</v>
      </c>
    </row>
    <row r="223" spans="1:21">
      <c r="A223" s="10" t="s">
        <v>459</v>
      </c>
      <c r="B223" s="10" t="str">
        <f>IF(ISERROR(MATCH(A223, FXProd!$A$2:$A$297,0)),"",A223)</f>
        <v>srf_main.SRFException</v>
      </c>
      <c r="C223" s="10" t="str">
        <f t="shared" si="27"/>
        <v>OK</v>
      </c>
      <c r="D223" s="10" t="s">
        <v>465</v>
      </c>
      <c r="E223" s="10" t="str">
        <f>VLOOKUP(D223,FXProd!$B$2:$F$310,1,)</f>
        <v>IDX_SRFException2</v>
      </c>
      <c r="F223" s="10" t="str">
        <f t="shared" si="28"/>
        <v>OK</v>
      </c>
      <c r="G223" s="10" t="s">
        <v>13</v>
      </c>
      <c r="H223" s="10" t="str">
        <f>VLOOKUP(D223,FXProd!$B$2:$F$310,2,)</f>
        <v>nonunique</v>
      </c>
      <c r="I223" s="10" t="str">
        <f t="shared" si="29"/>
        <v>OK</v>
      </c>
      <c r="J223" s="10" t="s">
        <v>14</v>
      </c>
      <c r="K223" s="10" t="str">
        <f>VLOOKUP(D223,FXProd!$B$2:$F$310,3,)</f>
        <v xml:space="preserve"> nonclustered </v>
      </c>
      <c r="L223" s="10" t="str">
        <f t="shared" si="30"/>
        <v>OK</v>
      </c>
      <c r="M223" s="10">
        <v>2</v>
      </c>
      <c r="N223" s="10">
        <f>VLOOKUP(D223,FXProd!$B$2:$F$310,4,)</f>
        <v>2</v>
      </c>
      <c r="O223" s="10" t="str">
        <f t="shared" si="31"/>
        <v>OK</v>
      </c>
      <c r="P223" s="10" t="s">
        <v>466</v>
      </c>
      <c r="Q223" s="10" t="str">
        <f>VLOOKUP(D223,FXProd!$B$2:$F$310,5,)</f>
        <v>MessageType asc,TradeMessageId asc</v>
      </c>
      <c r="R223" s="10" t="str">
        <f t="shared" si="32"/>
        <v>OK</v>
      </c>
      <c r="S223" s="10" t="str">
        <f t="shared" si="33"/>
        <v>TRUE</v>
      </c>
      <c r="T223" s="10" t="str">
        <f t="shared" si="34"/>
        <v>TRUE</v>
      </c>
      <c r="U223" s="10" t="str">
        <f t="shared" si="35"/>
        <v>Yes</v>
      </c>
    </row>
    <row r="224" spans="1:21">
      <c r="A224" s="10" t="s">
        <v>459</v>
      </c>
      <c r="B224" s="10" t="str">
        <f>IF(ISERROR(MATCH(A224, FXProd!$A$2:$A$297,0)),"",A224)</f>
        <v>srf_main.SRFException</v>
      </c>
      <c r="C224" s="10" t="str">
        <f t="shared" si="27"/>
        <v>OK</v>
      </c>
      <c r="D224" s="10" t="s">
        <v>467</v>
      </c>
      <c r="E224" s="10" t="str">
        <f>VLOOKUP(D224,FXProd!$B$2:$F$310,1,)</f>
        <v>NC1_SRFException</v>
      </c>
      <c r="F224" s="10" t="str">
        <f t="shared" si="28"/>
        <v>OK</v>
      </c>
      <c r="G224" s="10" t="s">
        <v>13</v>
      </c>
      <c r="H224" s="10" t="str">
        <f>VLOOKUP(D224,FXProd!$B$2:$F$310,2,)</f>
        <v>nonunique</v>
      </c>
      <c r="I224" s="10" t="str">
        <f t="shared" si="29"/>
        <v>OK</v>
      </c>
      <c r="J224" s="10" t="s">
        <v>14</v>
      </c>
      <c r="K224" s="10" t="str">
        <f>VLOOKUP(D224,FXProd!$B$2:$F$310,3,)</f>
        <v xml:space="preserve"> nonclustered </v>
      </c>
      <c r="L224" s="10" t="str">
        <f t="shared" si="30"/>
        <v>OK</v>
      </c>
      <c r="M224" s="10">
        <v>4</v>
      </c>
      <c r="N224" s="10">
        <f>VLOOKUP(D224,FXProd!$B$2:$F$310,4,)</f>
        <v>4</v>
      </c>
      <c r="O224" s="10" t="str">
        <f t="shared" si="31"/>
        <v>OK</v>
      </c>
      <c r="P224" s="10" t="s">
        <v>468</v>
      </c>
      <c r="Q224" s="10" t="str">
        <f>VLOOKUP(D224,FXProd!$B$2:$F$310,5,)</f>
        <v>TradeId asc,TradeMessageId asc,Jurisdiction asc,ApplicationName asc</v>
      </c>
      <c r="R224" s="10" t="str">
        <f t="shared" si="32"/>
        <v>OK</v>
      </c>
      <c r="S224" s="10" t="str">
        <f t="shared" si="33"/>
        <v>TRUE</v>
      </c>
      <c r="T224" s="10" t="str">
        <f t="shared" si="34"/>
        <v>TRUE</v>
      </c>
      <c r="U224" s="10" t="str">
        <f t="shared" si="35"/>
        <v>Yes</v>
      </c>
    </row>
    <row r="225" spans="1:21">
      <c r="A225" s="10" t="s">
        <v>459</v>
      </c>
      <c r="B225" s="10" t="str">
        <f>IF(ISERROR(MATCH(A225, FXProd!$A$2:$A$297,0)),"",A225)</f>
        <v>srf_main.SRFException</v>
      </c>
      <c r="C225" s="10" t="str">
        <f t="shared" si="27"/>
        <v>OK</v>
      </c>
      <c r="D225" s="10" t="s">
        <v>469</v>
      </c>
      <c r="E225" s="10" t="str">
        <f>VLOOKUP(D225,FXProd!$B$2:$F$310,1,)</f>
        <v>IDX_TradeMessageId</v>
      </c>
      <c r="F225" s="10" t="str">
        <f t="shared" si="28"/>
        <v>OK</v>
      </c>
      <c r="G225" s="10" t="s">
        <v>13</v>
      </c>
      <c r="H225" s="10" t="str">
        <f>VLOOKUP(D225,FXProd!$B$2:$F$310,2,)</f>
        <v>nonunique</v>
      </c>
      <c r="I225" s="10" t="str">
        <f t="shared" si="29"/>
        <v>OK</v>
      </c>
      <c r="J225" s="10" t="s">
        <v>14</v>
      </c>
      <c r="K225" s="10" t="str">
        <f>VLOOKUP(D225,FXProd!$B$2:$F$310,3,)</f>
        <v xml:space="preserve"> nonclustered </v>
      </c>
      <c r="L225" s="10" t="str">
        <f t="shared" si="30"/>
        <v>OK</v>
      </c>
      <c r="M225" s="10">
        <v>2</v>
      </c>
      <c r="N225" s="10">
        <f>VLOOKUP(D225,FXProd!$B$2:$F$310,4,)</f>
        <v>2</v>
      </c>
      <c r="O225" s="10" t="str">
        <f t="shared" si="31"/>
        <v>OK</v>
      </c>
      <c r="P225" s="10" t="s">
        <v>470</v>
      </c>
      <c r="Q225" s="10" t="str">
        <f>VLOOKUP(D225,FXProd!$B$2:$F$310,5,)</f>
        <v>TradeMessageId asc,Jurisdiction asc</v>
      </c>
      <c r="R225" s="10" t="str">
        <f t="shared" si="32"/>
        <v>OK</v>
      </c>
      <c r="S225" s="10" t="str">
        <f t="shared" si="33"/>
        <v>TRUE</v>
      </c>
      <c r="T225" s="10" t="str">
        <f t="shared" si="34"/>
        <v>TRUE</v>
      </c>
      <c r="U225" s="10" t="str">
        <f t="shared" si="35"/>
        <v>Yes</v>
      </c>
    </row>
    <row r="226" spans="1:21">
      <c r="A226" s="10" t="s">
        <v>459</v>
      </c>
      <c r="B226" s="10" t="str">
        <f>IF(ISERROR(MATCH(A226, FXProd!$A$2:$A$297,0)),"",A226)</f>
        <v>srf_main.SRFException</v>
      </c>
      <c r="C226" s="10" t="str">
        <f t="shared" si="27"/>
        <v>OK</v>
      </c>
      <c r="D226" s="10" t="s">
        <v>471</v>
      </c>
      <c r="E226" s="10" t="str">
        <f>VLOOKUP(D226,FXProd!$B$2:$F$310,1,)</f>
        <v>IDX_TradeId</v>
      </c>
      <c r="F226" s="10" t="str">
        <f t="shared" si="28"/>
        <v>OK</v>
      </c>
      <c r="G226" s="10" t="s">
        <v>13</v>
      </c>
      <c r="H226" s="10" t="str">
        <f>VLOOKUP(D226,FXProd!$B$2:$F$310,2,)</f>
        <v>nonunique</v>
      </c>
      <c r="I226" s="10" t="str">
        <f t="shared" si="29"/>
        <v>OK</v>
      </c>
      <c r="J226" s="10" t="s">
        <v>14</v>
      </c>
      <c r="K226" s="10" t="str">
        <f>VLOOKUP(D226,FXProd!$B$2:$F$310,3,)</f>
        <v xml:space="preserve"> nonclustered </v>
      </c>
      <c r="L226" s="10" t="str">
        <f t="shared" si="30"/>
        <v>OK</v>
      </c>
      <c r="M226" s="10">
        <v>1</v>
      </c>
      <c r="N226" s="10">
        <f>VLOOKUP(D226,FXProd!$B$2:$F$310,4,)</f>
        <v>1</v>
      </c>
      <c r="O226" s="10" t="str">
        <f t="shared" si="31"/>
        <v>OK</v>
      </c>
      <c r="P226" s="10" t="s">
        <v>293</v>
      </c>
      <c r="Q226" s="10" t="str">
        <f>VLOOKUP(D226,FXProd!$B$2:$F$310,5,)</f>
        <v>TradeId asc INCLUDE (TradeVersion)</v>
      </c>
      <c r="R226" s="10" t="str">
        <f t="shared" si="32"/>
        <v>OK</v>
      </c>
      <c r="S226" s="10" t="str">
        <f t="shared" si="33"/>
        <v>TRUE</v>
      </c>
      <c r="T226" s="10" t="str">
        <f t="shared" si="34"/>
        <v>TRUE</v>
      </c>
      <c r="U226" s="10" t="str">
        <f t="shared" si="35"/>
        <v>Yes</v>
      </c>
    </row>
    <row r="227" spans="1:21">
      <c r="A227" s="10" t="s">
        <v>459</v>
      </c>
      <c r="B227" s="10" t="str">
        <f>IF(ISERROR(MATCH(A227, FXProd!$A$2:$A$297,0)),"",A227)</f>
        <v>srf_main.SRFException</v>
      </c>
      <c r="C227" s="10" t="str">
        <f t="shared" si="27"/>
        <v>OK</v>
      </c>
      <c r="D227" s="10" t="s">
        <v>472</v>
      </c>
      <c r="E227" s="10" t="str">
        <f>VLOOKUP(D227,FXProd!$B$2:$F$310,1,)</f>
        <v>IDX_EX_COBDate</v>
      </c>
      <c r="F227" s="10" t="str">
        <f t="shared" si="28"/>
        <v>OK</v>
      </c>
      <c r="G227" s="10" t="s">
        <v>13</v>
      </c>
      <c r="H227" s="10" t="str">
        <f>VLOOKUP(D227,FXProd!$B$2:$F$310,2,)</f>
        <v>nonunique</v>
      </c>
      <c r="I227" s="10" t="str">
        <f t="shared" si="29"/>
        <v>OK</v>
      </c>
      <c r="J227" s="10" t="s">
        <v>14</v>
      </c>
      <c r="K227" s="10" t="str">
        <f>VLOOKUP(D227,FXProd!$B$2:$F$310,3,)</f>
        <v xml:space="preserve"> nonclustered </v>
      </c>
      <c r="L227" s="10" t="str">
        <f t="shared" si="30"/>
        <v>OK</v>
      </c>
      <c r="M227" s="10">
        <v>1</v>
      </c>
      <c r="N227" s="10">
        <f>VLOOKUP(D227,FXProd!$B$2:$F$310,4,)</f>
        <v>1</v>
      </c>
      <c r="O227" s="10" t="str">
        <f t="shared" si="31"/>
        <v>OK</v>
      </c>
      <c r="P227" s="10" t="s">
        <v>80</v>
      </c>
      <c r="Q227" s="10" t="str">
        <f>VLOOKUP(D227,FXProd!$B$2:$F$310,5,)</f>
        <v>COBDate asc</v>
      </c>
      <c r="R227" s="10" t="str">
        <f t="shared" si="32"/>
        <v>OK</v>
      </c>
      <c r="S227" s="10" t="str">
        <f t="shared" si="33"/>
        <v>TRUE</v>
      </c>
      <c r="T227" s="10" t="str">
        <f t="shared" si="34"/>
        <v>TRUE</v>
      </c>
      <c r="U227" s="10" t="str">
        <f t="shared" si="35"/>
        <v>Yes</v>
      </c>
    </row>
    <row r="228" spans="1:21">
      <c r="A228" s="10" t="s">
        <v>459</v>
      </c>
      <c r="B228" s="10" t="str">
        <f>IF(ISERROR(MATCH(A228, FXProd!$A$2:$A$297,0)),"",A228)</f>
        <v>srf_main.SRFException</v>
      </c>
      <c r="C228" s="10" t="str">
        <f t="shared" si="27"/>
        <v>OK</v>
      </c>
      <c r="D228" s="10" t="s">
        <v>473</v>
      </c>
      <c r="E228" s="10" t="str">
        <f>VLOOKUP(D228,FXProd!$B$2:$F$310,1,)</f>
        <v>Idx_SRFException_ErrorBlotter3</v>
      </c>
      <c r="F228" s="10" t="str">
        <f t="shared" si="28"/>
        <v>OK</v>
      </c>
      <c r="G228" s="10" t="s">
        <v>13</v>
      </c>
      <c r="H228" s="10" t="str">
        <f>VLOOKUP(D228,FXProd!$B$2:$F$310,2,)</f>
        <v>nonunique</v>
      </c>
      <c r="I228" s="10" t="str">
        <f t="shared" si="29"/>
        <v>OK</v>
      </c>
      <c r="J228" s="10" t="s">
        <v>14</v>
      </c>
      <c r="K228" s="10" t="str">
        <f>VLOOKUP(D228,FXProd!$B$2:$F$310,3,)</f>
        <v xml:space="preserve"> nonclustered </v>
      </c>
      <c r="L228" s="10" t="str">
        <f t="shared" si="30"/>
        <v>OK</v>
      </c>
      <c r="M228" s="10">
        <v>6</v>
      </c>
      <c r="N228" s="10">
        <f>VLOOKUP(D228,FXProd!$B$2:$F$310,4,)</f>
        <v>6</v>
      </c>
      <c r="O228" s="10" t="str">
        <f t="shared" si="31"/>
        <v>OK</v>
      </c>
      <c r="P228" s="10" t="s">
        <v>474</v>
      </c>
      <c r="Q228" s="10" t="str">
        <f>VLOOKUP(D228,FXProd!$B$2:$F$310,5,)</f>
        <v>ApplicationName asc,TradeId asc,CreateDate asc,TradeMessageId asc,ErrorCategory asc,WorkFlowErrorCategory asc INCLUDE (SRFExceptionID,TradeVersion,Jurisdiction)</v>
      </c>
      <c r="R228" s="10" t="str">
        <f t="shared" si="32"/>
        <v>OK</v>
      </c>
      <c r="S228" s="10" t="str">
        <f t="shared" si="33"/>
        <v>TRUE</v>
      </c>
      <c r="T228" s="10" t="str">
        <f t="shared" si="34"/>
        <v>TRUE</v>
      </c>
      <c r="U228" s="10" t="str">
        <f t="shared" si="35"/>
        <v>Yes</v>
      </c>
    </row>
    <row r="229" spans="1:21">
      <c r="A229" s="10" t="s">
        <v>459</v>
      </c>
      <c r="B229" s="10" t="str">
        <f>IF(ISERROR(MATCH(A229, FXProd!$A$2:$A$297,0)),"",A229)</f>
        <v>srf_main.SRFException</v>
      </c>
      <c r="C229" s="10" t="str">
        <f t="shared" si="27"/>
        <v>OK</v>
      </c>
      <c r="D229" s="10" t="s">
        <v>475</v>
      </c>
      <c r="E229" s="10" t="str">
        <f>VLOOKUP(D229,FXProd!$B$2:$F$310,1,)</f>
        <v>Idx_SRFExcpn_MsgType</v>
      </c>
      <c r="F229" s="10" t="str">
        <f t="shared" si="28"/>
        <v>OK</v>
      </c>
      <c r="G229" s="10" t="s">
        <v>13</v>
      </c>
      <c r="H229" s="10" t="str">
        <f>VLOOKUP(D229,FXProd!$B$2:$F$310,2,)</f>
        <v>nonunique</v>
      </c>
      <c r="I229" s="10" t="str">
        <f t="shared" si="29"/>
        <v>OK</v>
      </c>
      <c r="J229" s="10" t="s">
        <v>14</v>
      </c>
      <c r="K229" s="10" t="str">
        <f>VLOOKUP(D229,FXProd!$B$2:$F$310,3,)</f>
        <v xml:space="preserve"> nonclustered </v>
      </c>
      <c r="L229" s="10" t="str">
        <f t="shared" si="30"/>
        <v>OK</v>
      </c>
      <c r="M229" s="10">
        <v>3</v>
      </c>
      <c r="N229" s="10">
        <f>VLOOKUP(D229,FXProd!$B$2:$F$310,4,)</f>
        <v>3</v>
      </c>
      <c r="O229" s="10" t="str">
        <f t="shared" si="31"/>
        <v>OK</v>
      </c>
      <c r="P229" s="10" t="s">
        <v>476</v>
      </c>
      <c r="Q229" s="10" t="str">
        <f>VLOOKUP(D229,FXProd!$B$2:$F$310,5,)</f>
        <v>TradeMessageId asc,Jurisdiction asc,MessageType asc</v>
      </c>
      <c r="R229" s="10" t="str">
        <f t="shared" si="32"/>
        <v>OK</v>
      </c>
      <c r="S229" s="10" t="str">
        <f t="shared" si="33"/>
        <v>TRUE</v>
      </c>
      <c r="T229" s="10" t="str">
        <f t="shared" si="34"/>
        <v>TRUE</v>
      </c>
      <c r="U229" s="10" t="str">
        <f t="shared" si="35"/>
        <v>Yes</v>
      </c>
    </row>
    <row r="230" spans="1:21">
      <c r="A230" s="10" t="s">
        <v>459</v>
      </c>
      <c r="B230" s="10" t="str">
        <f>IF(ISERROR(MATCH(A230, FXProd!$A$2:$A$297,0)),"",A230)</f>
        <v>srf_main.SRFException</v>
      </c>
      <c r="C230" s="10" t="str">
        <f t="shared" si="27"/>
        <v>OK</v>
      </c>
      <c r="D230" s="10" t="s">
        <v>477</v>
      </c>
      <c r="E230" s="10" t="str">
        <f>VLOOKUP(D230,FXProd!$B$2:$F$310,1,)</f>
        <v>PK_SRFExceptionID</v>
      </c>
      <c r="F230" s="10" t="str">
        <f t="shared" si="28"/>
        <v>OK</v>
      </c>
      <c r="G230" s="10" t="s">
        <v>8</v>
      </c>
      <c r="H230" s="10" t="str">
        <f>VLOOKUP(D230,FXProd!$B$2:$F$310,2,)</f>
        <v>unique</v>
      </c>
      <c r="I230" s="10" t="str">
        <f t="shared" si="29"/>
        <v>OK</v>
      </c>
      <c r="J230" s="10" t="s">
        <v>9</v>
      </c>
      <c r="K230" s="10" t="str">
        <f>VLOOKUP(D230,FXProd!$B$2:$F$310,3,)</f>
        <v xml:space="preserve"> clustered </v>
      </c>
      <c r="L230" s="10" t="str">
        <f t="shared" si="30"/>
        <v>OK</v>
      </c>
      <c r="M230" s="10">
        <v>1</v>
      </c>
      <c r="N230" s="10">
        <f>VLOOKUP(D230,FXProd!$B$2:$F$310,4,)</f>
        <v>1</v>
      </c>
      <c r="O230" s="10" t="str">
        <f t="shared" si="31"/>
        <v>OK</v>
      </c>
      <c r="P230" s="10" t="s">
        <v>478</v>
      </c>
      <c r="Q230" s="10" t="str">
        <f>VLOOKUP(D230,FXProd!$B$2:$F$310,5,)</f>
        <v>SRFExceptionID asc</v>
      </c>
      <c r="R230" s="10" t="str">
        <f t="shared" si="32"/>
        <v>OK</v>
      </c>
      <c r="S230" s="10" t="str">
        <f t="shared" si="33"/>
        <v>TRUE</v>
      </c>
      <c r="T230" s="10" t="str">
        <f t="shared" si="34"/>
        <v>TRUE</v>
      </c>
      <c r="U230" s="10" t="str">
        <f t="shared" si="35"/>
        <v>Yes</v>
      </c>
    </row>
    <row r="231" spans="1:21">
      <c r="A231" s="10" t="s">
        <v>479</v>
      </c>
      <c r="B231" s="10" t="str">
        <f>IF(ISERROR(MATCH(A231, FXProd!$A$2:$A$297,0)),"",A231)</f>
        <v/>
      </c>
      <c r="C231" s="10" t="str">
        <f t="shared" si="27"/>
        <v>NOTOK</v>
      </c>
      <c r="D231" s="10" t="s">
        <v>480</v>
      </c>
      <c r="E231" s="10" t="e">
        <f>VLOOKUP(D231,FXProd!$B$2:$F$310,1,)</f>
        <v>#N/A</v>
      </c>
      <c r="F231" s="10" t="e">
        <f t="shared" si="28"/>
        <v>#N/A</v>
      </c>
      <c r="G231" s="10" t="s">
        <v>8</v>
      </c>
      <c r="H231" s="10" t="e">
        <f>VLOOKUP(D231,FXProd!$B$2:$F$310,2,)</f>
        <v>#N/A</v>
      </c>
      <c r="I231" s="10" t="e">
        <f t="shared" si="29"/>
        <v>#N/A</v>
      </c>
      <c r="J231" s="10" t="s">
        <v>9</v>
      </c>
      <c r="K231" s="10" t="e">
        <f>VLOOKUP(D231,FXProd!$B$2:$F$310,3,)</f>
        <v>#N/A</v>
      </c>
      <c r="L231" s="10" t="e">
        <f t="shared" si="30"/>
        <v>#N/A</v>
      </c>
      <c r="M231" s="10">
        <v>6</v>
      </c>
      <c r="N231" s="10" t="e">
        <f>VLOOKUP(D231,FXProd!$B$2:$F$310,4,)</f>
        <v>#N/A</v>
      </c>
      <c r="O231" s="10" t="e">
        <f t="shared" si="31"/>
        <v>#N/A</v>
      </c>
      <c r="P231" s="10" t="s">
        <v>481</v>
      </c>
      <c r="Q231" s="10" t="e">
        <f>VLOOKUP(D231,FXProd!$B$2:$F$310,5,)</f>
        <v>#N/A</v>
      </c>
      <c r="R231" s="10" t="e">
        <f t="shared" si="32"/>
        <v>#N/A</v>
      </c>
      <c r="S231" s="10" t="e">
        <f t="shared" si="33"/>
        <v>#N/A</v>
      </c>
      <c r="T231" s="10" t="e">
        <f t="shared" si="34"/>
        <v>#N/A</v>
      </c>
      <c r="U231" s="10" t="e">
        <f t="shared" si="35"/>
        <v>#N/A</v>
      </c>
    </row>
    <row r="232" spans="1:21">
      <c r="A232" s="10" t="s">
        <v>482</v>
      </c>
      <c r="B232" s="10" t="str">
        <f>IF(ISERROR(MATCH(A232, FXProd!$A$2:$A$297,0)),"",A232)</f>
        <v>srf_main.SRFSystemParam</v>
      </c>
      <c r="C232" s="10" t="str">
        <f t="shared" si="27"/>
        <v>OK</v>
      </c>
      <c r="D232" s="10" t="s">
        <v>483</v>
      </c>
      <c r="E232" s="10" t="str">
        <f>VLOOKUP(D232,FXProd!$B$2:$F$310,1,)</f>
        <v>SRFSystemParamUniqueKey</v>
      </c>
      <c r="F232" s="10" t="str">
        <f t="shared" si="28"/>
        <v>OK</v>
      </c>
      <c r="G232" s="10" t="s">
        <v>8</v>
      </c>
      <c r="H232" s="10" t="str">
        <f>VLOOKUP(D232,FXProd!$B$2:$F$310,2,)</f>
        <v>unique</v>
      </c>
      <c r="I232" s="10" t="str">
        <f t="shared" si="29"/>
        <v>OK</v>
      </c>
      <c r="J232" s="10" t="s">
        <v>14</v>
      </c>
      <c r="K232" s="10" t="str">
        <f>VLOOKUP(D232,FXProd!$B$2:$F$310,3,)</f>
        <v xml:space="preserve"> nonclustered </v>
      </c>
      <c r="L232" s="10" t="str">
        <f t="shared" si="30"/>
        <v>OK</v>
      </c>
      <c r="M232" s="10">
        <v>4</v>
      </c>
      <c r="N232" s="10">
        <f>VLOOKUP(D232,FXProd!$B$2:$F$310,4,)</f>
        <v>4</v>
      </c>
      <c r="O232" s="10" t="str">
        <f t="shared" si="31"/>
        <v>OK</v>
      </c>
      <c r="P232" s="10" t="s">
        <v>484</v>
      </c>
      <c r="Q232" s="10" t="str">
        <f>VLOOKUP(D232,FXProd!$B$2:$F$310,5,)</f>
        <v>GroupId asc,GroupLevel asc,ParamId asc,SystemId asc</v>
      </c>
      <c r="R232" s="10" t="str">
        <f t="shared" si="32"/>
        <v>NOTOK</v>
      </c>
      <c r="S232" s="10" t="str">
        <f t="shared" si="33"/>
        <v>TRUE</v>
      </c>
      <c r="T232" s="10" t="str">
        <f t="shared" si="34"/>
        <v>FALSE</v>
      </c>
      <c r="U232" s="10" t="str">
        <f t="shared" si="35"/>
        <v>No</v>
      </c>
    </row>
    <row r="233" spans="1:21">
      <c r="A233" s="10" t="s">
        <v>482</v>
      </c>
      <c r="B233" s="10" t="str">
        <f>IF(ISERROR(MATCH(A233, FXProd!$A$2:$A$297,0)),"",A233)</f>
        <v>srf_main.SRFSystemParam</v>
      </c>
      <c r="C233" s="10" t="str">
        <f t="shared" si="27"/>
        <v>OK</v>
      </c>
      <c r="D233" s="10" t="s">
        <v>485</v>
      </c>
      <c r="E233" s="10" t="str">
        <f>VLOOKUP(D233,FXProd!$B$2:$F$310,1,)</f>
        <v>Idx_SysPar_ParVal</v>
      </c>
      <c r="F233" s="10" t="str">
        <f t="shared" si="28"/>
        <v>OK</v>
      </c>
      <c r="G233" s="10" t="s">
        <v>13</v>
      </c>
      <c r="H233" s="10" t="str">
        <f>VLOOKUP(D233,FXProd!$B$2:$F$310,2,)</f>
        <v>nonunique</v>
      </c>
      <c r="I233" s="10" t="str">
        <f t="shared" si="29"/>
        <v>OK</v>
      </c>
      <c r="J233" s="10" t="s">
        <v>14</v>
      </c>
      <c r="K233" s="10" t="str">
        <f>VLOOKUP(D233,FXProd!$B$2:$F$310,3,)</f>
        <v xml:space="preserve"> nonclustered </v>
      </c>
      <c r="L233" s="10" t="str">
        <f t="shared" si="30"/>
        <v>OK</v>
      </c>
      <c r="M233" s="10">
        <v>5</v>
      </c>
      <c r="N233" s="10">
        <f>VLOOKUP(D233,FXProd!$B$2:$F$310,4,)</f>
        <v>5</v>
      </c>
      <c r="O233" s="10" t="str">
        <f t="shared" si="31"/>
        <v>OK</v>
      </c>
      <c r="P233" s="10" t="s">
        <v>486</v>
      </c>
      <c r="Q233" s="10" t="str">
        <f>VLOOKUP(D233,FXProd!$B$2:$F$310,5,)</f>
        <v>ParamValue asc,SystemId asc,GroupId asc,GroupLevel asc,ParamId asc</v>
      </c>
      <c r="R233" s="10" t="str">
        <f t="shared" si="32"/>
        <v>OK</v>
      </c>
      <c r="S233" s="10" t="str">
        <f t="shared" si="33"/>
        <v>TRUE</v>
      </c>
      <c r="T233" s="10" t="str">
        <f t="shared" si="34"/>
        <v>TRUE</v>
      </c>
      <c r="U233" s="10" t="str">
        <f t="shared" si="35"/>
        <v>Yes</v>
      </c>
    </row>
    <row r="234" spans="1:21">
      <c r="A234" s="10" t="s">
        <v>482</v>
      </c>
      <c r="B234" s="10" t="str">
        <f>IF(ISERROR(MATCH(A234, FXProd!$A$2:$A$297,0)),"",A234)</f>
        <v>srf_main.SRFSystemParam</v>
      </c>
      <c r="C234" s="10" t="str">
        <f t="shared" si="27"/>
        <v>OK</v>
      </c>
      <c r="D234" s="10" t="s">
        <v>487</v>
      </c>
      <c r="E234" s="10" t="str">
        <f>VLOOKUP(D234,FXProd!$B$2:$F$310,1,)</f>
        <v>Idx_SysPar_ParVal2</v>
      </c>
      <c r="F234" s="10" t="str">
        <f t="shared" si="28"/>
        <v>OK</v>
      </c>
      <c r="G234" s="10" t="s">
        <v>13</v>
      </c>
      <c r="H234" s="10" t="str">
        <f>VLOOKUP(D234,FXProd!$B$2:$F$310,2,)</f>
        <v>nonunique</v>
      </c>
      <c r="I234" s="10" t="str">
        <f t="shared" si="29"/>
        <v>OK</v>
      </c>
      <c r="J234" s="10" t="s">
        <v>14</v>
      </c>
      <c r="K234" s="10" t="str">
        <f>VLOOKUP(D234,FXProd!$B$2:$F$310,3,)</f>
        <v xml:space="preserve"> nonclustered </v>
      </c>
      <c r="L234" s="10" t="str">
        <f t="shared" si="30"/>
        <v>OK</v>
      </c>
      <c r="M234" s="10">
        <v>1</v>
      </c>
      <c r="N234" s="10">
        <f>VLOOKUP(D234,FXProd!$B$2:$F$310,4,)</f>
        <v>1</v>
      </c>
      <c r="O234" s="10" t="str">
        <f t="shared" si="31"/>
        <v>OK</v>
      </c>
      <c r="P234" s="10" t="s">
        <v>488</v>
      </c>
      <c r="Q234" s="10" t="str">
        <f>VLOOKUP(D234,FXProd!$B$2:$F$310,5,)</f>
        <v>ParamValue asc</v>
      </c>
      <c r="R234" s="10" t="str">
        <f t="shared" si="32"/>
        <v>OK</v>
      </c>
      <c r="S234" s="10" t="str">
        <f t="shared" si="33"/>
        <v>TRUE</v>
      </c>
      <c r="T234" s="10" t="str">
        <f t="shared" si="34"/>
        <v>TRUE</v>
      </c>
      <c r="U234" s="10" t="str">
        <f t="shared" si="35"/>
        <v>Yes</v>
      </c>
    </row>
    <row r="235" spans="1:21">
      <c r="A235" s="10" t="s">
        <v>482</v>
      </c>
      <c r="B235" s="10" t="str">
        <f>IF(ISERROR(MATCH(A235, FXProd!$A$2:$A$297,0)),"",A235)</f>
        <v>srf_main.SRFSystemParam</v>
      </c>
      <c r="C235" s="10" t="str">
        <f t="shared" si="27"/>
        <v>OK</v>
      </c>
      <c r="D235" s="10" t="s">
        <v>489</v>
      </c>
      <c r="E235" s="10" t="e">
        <f>VLOOKUP(D235,FXProd!$B$2:$F$310,1,)</f>
        <v>#N/A</v>
      </c>
      <c r="F235" s="10" t="e">
        <f t="shared" si="28"/>
        <v>#N/A</v>
      </c>
      <c r="G235" s="10" t="s">
        <v>8</v>
      </c>
      <c r="H235" s="10" t="e">
        <f>VLOOKUP(D235,FXProd!$B$2:$F$310,2,)</f>
        <v>#N/A</v>
      </c>
      <c r="I235" s="10" t="e">
        <f t="shared" si="29"/>
        <v>#N/A</v>
      </c>
      <c r="J235" s="10" t="s">
        <v>9</v>
      </c>
      <c r="K235" s="10" t="e">
        <f>VLOOKUP(D235,FXProd!$B$2:$F$310,3,)</f>
        <v>#N/A</v>
      </c>
      <c r="L235" s="10" t="e">
        <f t="shared" si="30"/>
        <v>#N/A</v>
      </c>
      <c r="M235" s="10">
        <v>1</v>
      </c>
      <c r="N235" s="10" t="e">
        <f>VLOOKUP(D235,FXProd!$B$2:$F$310,4,)</f>
        <v>#N/A</v>
      </c>
      <c r="O235" s="10" t="e">
        <f t="shared" si="31"/>
        <v>#N/A</v>
      </c>
      <c r="P235" s="10" t="s">
        <v>490</v>
      </c>
      <c r="Q235" s="10" t="e">
        <f>VLOOKUP(D235,FXProd!$B$2:$F$310,5,)</f>
        <v>#N/A</v>
      </c>
      <c r="R235" s="10" t="e">
        <f t="shared" si="32"/>
        <v>#N/A</v>
      </c>
      <c r="S235" s="10" t="e">
        <f t="shared" si="33"/>
        <v>#N/A</v>
      </c>
      <c r="T235" s="10" t="e">
        <f t="shared" si="34"/>
        <v>#N/A</v>
      </c>
      <c r="U235" s="10" t="e">
        <f t="shared" si="35"/>
        <v>#N/A</v>
      </c>
    </row>
    <row r="236" spans="1:21">
      <c r="A236" s="10" t="s">
        <v>482</v>
      </c>
      <c r="B236" s="10" t="str">
        <f>IF(ISERROR(MATCH(A236, FXProd!$A$2:$A$297,0)),"",A236)</f>
        <v>srf_main.SRFSystemParam</v>
      </c>
      <c r="C236" s="10" t="str">
        <f t="shared" si="27"/>
        <v>OK</v>
      </c>
      <c r="D236" s="10" t="s">
        <v>491</v>
      </c>
      <c r="E236" s="10" t="str">
        <f>VLOOKUP(D236,FXProd!$B$2:$F$310,1,)</f>
        <v>idx2_SRFSystemParam</v>
      </c>
      <c r="F236" s="10" t="str">
        <f t="shared" si="28"/>
        <v>OK</v>
      </c>
      <c r="G236" s="10" t="s">
        <v>13</v>
      </c>
      <c r="H236" s="10" t="str">
        <f>VLOOKUP(D236,FXProd!$B$2:$F$310,2,)</f>
        <v>nonunique</v>
      </c>
      <c r="I236" s="10" t="str">
        <f t="shared" si="29"/>
        <v>OK</v>
      </c>
      <c r="J236" s="10" t="s">
        <v>14</v>
      </c>
      <c r="K236" s="10" t="str">
        <f>VLOOKUP(D236,FXProd!$B$2:$F$310,3,)</f>
        <v xml:space="preserve"> nonclustered </v>
      </c>
      <c r="L236" s="10" t="str">
        <f t="shared" si="30"/>
        <v>OK</v>
      </c>
      <c r="M236" s="10">
        <v>3</v>
      </c>
      <c r="N236" s="10">
        <f>VLOOKUP(D236,FXProd!$B$2:$F$310,4,)</f>
        <v>3</v>
      </c>
      <c r="O236" s="10" t="str">
        <f t="shared" si="31"/>
        <v>OK</v>
      </c>
      <c r="P236" s="10" t="s">
        <v>492</v>
      </c>
      <c r="Q236" s="10" t="str">
        <f>VLOOKUP(D236,FXProd!$B$2:$F$310,5,)</f>
        <v>GroupId asc,GroupLevel asc,ParamIdInt asc INCLUDE (ParamId)</v>
      </c>
      <c r="R236" s="10" t="str">
        <f t="shared" si="32"/>
        <v>OK</v>
      </c>
      <c r="S236" s="10" t="str">
        <f t="shared" si="33"/>
        <v>TRUE</v>
      </c>
      <c r="T236" s="10" t="str">
        <f t="shared" si="34"/>
        <v>TRUE</v>
      </c>
      <c r="U236" s="10" t="str">
        <f t="shared" si="35"/>
        <v>Yes</v>
      </c>
    </row>
    <row r="237" spans="1:21">
      <c r="A237" s="10" t="s">
        <v>482</v>
      </c>
      <c r="B237" s="10" t="str">
        <f>IF(ISERROR(MATCH(A237, FXProd!$A$2:$A$297,0)),"",A237)</f>
        <v>srf_main.SRFSystemParam</v>
      </c>
      <c r="C237" s="10" t="str">
        <f t="shared" si="27"/>
        <v>OK</v>
      </c>
      <c r="D237" s="10" t="s">
        <v>493</v>
      </c>
      <c r="E237" s="10" t="str">
        <f>VLOOKUP(D237,FXProd!$B$2:$F$310,1,)</f>
        <v>idx1_SRFSystemParam</v>
      </c>
      <c r="F237" s="10" t="str">
        <f t="shared" si="28"/>
        <v>OK</v>
      </c>
      <c r="G237" s="10" t="s">
        <v>13</v>
      </c>
      <c r="H237" s="10" t="str">
        <f>VLOOKUP(D237,FXProd!$B$2:$F$310,2,)</f>
        <v>nonunique</v>
      </c>
      <c r="I237" s="10" t="str">
        <f t="shared" si="29"/>
        <v>OK</v>
      </c>
      <c r="J237" s="10" t="s">
        <v>14</v>
      </c>
      <c r="K237" s="10" t="str">
        <f>VLOOKUP(D237,FXProd!$B$2:$F$310,3,)</f>
        <v xml:space="preserve"> nonclustered </v>
      </c>
      <c r="L237" s="10" t="str">
        <f t="shared" si="30"/>
        <v>OK</v>
      </c>
      <c r="M237" s="10">
        <v>3</v>
      </c>
      <c r="N237" s="10">
        <f>VLOOKUP(D237,FXProd!$B$2:$F$310,4,)</f>
        <v>3</v>
      </c>
      <c r="O237" s="10" t="str">
        <f t="shared" si="31"/>
        <v>OK</v>
      </c>
      <c r="P237" s="10" t="s">
        <v>494</v>
      </c>
      <c r="Q237" s="10" t="str">
        <f>VLOOKUP(D237,FXProd!$B$2:$F$310,5,)</f>
        <v>GroupId asc,GroupLevel asc,ParamId asc INCLUDE (ParamIdInt)</v>
      </c>
      <c r="R237" s="10" t="str">
        <f t="shared" si="32"/>
        <v>OK</v>
      </c>
      <c r="S237" s="10" t="str">
        <f t="shared" si="33"/>
        <v>TRUE</v>
      </c>
      <c r="T237" s="10" t="str">
        <f t="shared" si="34"/>
        <v>TRUE</v>
      </c>
      <c r="U237" s="10" t="str">
        <f t="shared" si="35"/>
        <v>Yes</v>
      </c>
    </row>
    <row r="238" spans="1:21">
      <c r="A238" s="10" t="s">
        <v>495</v>
      </c>
      <c r="B238" s="10" t="str">
        <f>IF(ISERROR(MATCH(A238, FXProd!$A$2:$A$297,0)),"",A238)</f>
        <v>srf_main.StaticClientGroup</v>
      </c>
      <c r="C238" s="10" t="str">
        <f t="shared" si="27"/>
        <v>OK</v>
      </c>
      <c r="D238" s="10" t="s">
        <v>496</v>
      </c>
      <c r="E238" s="10" t="e">
        <f>VLOOKUP(D238,FXProd!$B$2:$F$310,1,)</f>
        <v>#N/A</v>
      </c>
      <c r="F238" s="10" t="e">
        <f t="shared" si="28"/>
        <v>#N/A</v>
      </c>
      <c r="G238" s="10" t="s">
        <v>8</v>
      </c>
      <c r="H238" s="10" t="e">
        <f>VLOOKUP(D238,FXProd!$B$2:$F$310,2,)</f>
        <v>#N/A</v>
      </c>
      <c r="I238" s="10" t="e">
        <f t="shared" si="29"/>
        <v>#N/A</v>
      </c>
      <c r="J238" s="10" t="s">
        <v>9</v>
      </c>
      <c r="K238" s="10" t="e">
        <f>VLOOKUP(D238,FXProd!$B$2:$F$310,3,)</f>
        <v>#N/A</v>
      </c>
      <c r="L238" s="10" t="e">
        <f t="shared" si="30"/>
        <v>#N/A</v>
      </c>
      <c r="M238" s="10">
        <v>1</v>
      </c>
      <c r="N238" s="10" t="e">
        <f>VLOOKUP(D238,FXProd!$B$2:$F$310,4,)</f>
        <v>#N/A</v>
      </c>
      <c r="O238" s="10" t="e">
        <f t="shared" si="31"/>
        <v>#N/A</v>
      </c>
      <c r="P238" s="10" t="s">
        <v>497</v>
      </c>
      <c r="Q238" s="10" t="e">
        <f>VLOOKUP(D238,FXProd!$B$2:$F$310,5,)</f>
        <v>#N/A</v>
      </c>
      <c r="R238" s="10" t="e">
        <f t="shared" si="32"/>
        <v>#N/A</v>
      </c>
      <c r="S238" s="10" t="e">
        <f t="shared" si="33"/>
        <v>#N/A</v>
      </c>
      <c r="T238" s="10" t="e">
        <f t="shared" si="34"/>
        <v>#N/A</v>
      </c>
      <c r="U238" s="10" t="e">
        <f t="shared" si="35"/>
        <v>#N/A</v>
      </c>
    </row>
    <row r="239" spans="1:21">
      <c r="A239" s="10" t="s">
        <v>498</v>
      </c>
      <c r="B239" s="10" t="str">
        <f>IF(ISERROR(MATCH(A239, FXProd!$A$2:$A$297,0)),"",A239)</f>
        <v>srf_main.StaticClientMain</v>
      </c>
      <c r="C239" s="10" t="str">
        <f t="shared" si="27"/>
        <v>OK</v>
      </c>
      <c r="D239" s="10" t="s">
        <v>499</v>
      </c>
      <c r="E239" s="10" t="e">
        <f>VLOOKUP(D239,FXProd!$B$2:$F$310,1,)</f>
        <v>#N/A</v>
      </c>
      <c r="F239" s="10" t="e">
        <f t="shared" si="28"/>
        <v>#N/A</v>
      </c>
      <c r="G239" s="10" t="s">
        <v>8</v>
      </c>
      <c r="H239" s="10" t="e">
        <f>VLOOKUP(D239,FXProd!$B$2:$F$310,2,)</f>
        <v>#N/A</v>
      </c>
      <c r="I239" s="10" t="e">
        <f t="shared" si="29"/>
        <v>#N/A</v>
      </c>
      <c r="J239" s="10" t="s">
        <v>9</v>
      </c>
      <c r="K239" s="10" t="e">
        <f>VLOOKUP(D239,FXProd!$B$2:$F$310,3,)</f>
        <v>#N/A</v>
      </c>
      <c r="L239" s="10" t="e">
        <f t="shared" si="30"/>
        <v>#N/A</v>
      </c>
      <c r="M239" s="10">
        <v>1</v>
      </c>
      <c r="N239" s="10" t="e">
        <f>VLOOKUP(D239,FXProd!$B$2:$F$310,4,)</f>
        <v>#N/A</v>
      </c>
      <c r="O239" s="10" t="e">
        <f t="shared" si="31"/>
        <v>#N/A</v>
      </c>
      <c r="P239" s="10" t="s">
        <v>17</v>
      </c>
      <c r="Q239" s="10" t="e">
        <f>VLOOKUP(D239,FXProd!$B$2:$F$310,5,)</f>
        <v>#N/A</v>
      </c>
      <c r="R239" s="10" t="e">
        <f t="shared" si="32"/>
        <v>#N/A</v>
      </c>
      <c r="S239" s="10" t="e">
        <f t="shared" si="33"/>
        <v>#N/A</v>
      </c>
      <c r="T239" s="10" t="e">
        <f t="shared" si="34"/>
        <v>#N/A</v>
      </c>
      <c r="U239" s="10" t="e">
        <f t="shared" si="35"/>
        <v>#N/A</v>
      </c>
    </row>
    <row r="240" spans="1:21">
      <c r="A240" s="10" t="s">
        <v>500</v>
      </c>
      <c r="B240" s="10" t="str">
        <f>IF(ISERROR(MATCH(A240, FXProd!$A$2:$A$297,0)),"",A240)</f>
        <v>srf_main.TempEODLog</v>
      </c>
      <c r="C240" s="10" t="str">
        <f t="shared" si="27"/>
        <v>OK</v>
      </c>
      <c r="D240" s="10" t="s">
        <v>501</v>
      </c>
      <c r="E240" s="10" t="str">
        <f>VLOOKUP(D240,FXProd!$B$2:$F$310,1,)</f>
        <v>TempEODLogIndex</v>
      </c>
      <c r="F240" s="10" t="str">
        <f t="shared" si="28"/>
        <v>OK</v>
      </c>
      <c r="G240" s="10" t="s">
        <v>13</v>
      </c>
      <c r="H240" s="10" t="str">
        <f>VLOOKUP(D240,FXProd!$B$2:$F$310,2,)</f>
        <v>nonunique</v>
      </c>
      <c r="I240" s="10" t="str">
        <f t="shared" si="29"/>
        <v>OK</v>
      </c>
      <c r="J240" s="10" t="s">
        <v>14</v>
      </c>
      <c r="K240" s="10" t="str">
        <f>VLOOKUP(D240,FXProd!$B$2:$F$310,3,)</f>
        <v xml:space="preserve"> nonclustered </v>
      </c>
      <c r="L240" s="10" t="str">
        <f t="shared" si="30"/>
        <v>OK</v>
      </c>
      <c r="M240" s="10">
        <v>9</v>
      </c>
      <c r="N240" s="10">
        <f>VLOOKUP(D240,FXProd!$B$2:$F$310,4,)</f>
        <v>9</v>
      </c>
      <c r="O240" s="10" t="str">
        <f t="shared" si="31"/>
        <v>OK</v>
      </c>
      <c r="P240" s="10" t="s">
        <v>502</v>
      </c>
      <c r="Q240" s="10" t="str">
        <f>VLOOKUP(D240,FXProd!$B$2:$F$310,5,)</f>
        <v>SPName asc,COBDate asc,PublisherSystem asc,FeedType asc,FeedId asc,FeedIdVersion asc,FeedIdType asc,feedfilefragmentid asc,AssetClass asc</v>
      </c>
      <c r="R240" s="10" t="str">
        <f t="shared" si="32"/>
        <v>OK</v>
      </c>
      <c r="S240" s="10" t="str">
        <f t="shared" si="33"/>
        <v>TRUE</v>
      </c>
      <c r="T240" s="10" t="str">
        <f t="shared" si="34"/>
        <v>TRUE</v>
      </c>
      <c r="U240" s="10" t="str">
        <f t="shared" si="35"/>
        <v>Yes</v>
      </c>
    </row>
    <row r="241" spans="1:21">
      <c r="A241" s="10" t="s">
        <v>500</v>
      </c>
      <c r="B241" s="10" t="str">
        <f>IF(ISERROR(MATCH(A241, FXProd!$A$2:$A$297,0)),"",A241)</f>
        <v>srf_main.TempEODLog</v>
      </c>
      <c r="C241" s="10" t="str">
        <f t="shared" si="27"/>
        <v>OK</v>
      </c>
      <c r="D241" s="10" t="s">
        <v>503</v>
      </c>
      <c r="E241" s="10" t="str">
        <f>VLOOKUP(D241,FXProd!$B$2:$F$310,1,)</f>
        <v>CI_TempEODLog</v>
      </c>
      <c r="F241" s="10" t="str">
        <f t="shared" si="28"/>
        <v>OK</v>
      </c>
      <c r="G241" s="10" t="s">
        <v>13</v>
      </c>
      <c r="H241" s="10" t="str">
        <f>VLOOKUP(D241,FXProd!$B$2:$F$310,2,)</f>
        <v>nonunique</v>
      </c>
      <c r="I241" s="10" t="str">
        <f t="shared" si="29"/>
        <v>OK</v>
      </c>
      <c r="J241" s="10" t="s">
        <v>14</v>
      </c>
      <c r="K241" s="10" t="str">
        <f>VLOOKUP(D241,FXProd!$B$2:$F$310,3,)</f>
        <v xml:space="preserve"> nonclustered </v>
      </c>
      <c r="L241" s="10" t="str">
        <f t="shared" si="30"/>
        <v>OK</v>
      </c>
      <c r="M241" s="10">
        <v>1</v>
      </c>
      <c r="N241" s="10">
        <f>VLOOKUP(D241,FXProd!$B$2:$F$310,4,)</f>
        <v>1</v>
      </c>
      <c r="O241" s="10" t="str">
        <f t="shared" si="31"/>
        <v>OK</v>
      </c>
      <c r="P241" s="10" t="s">
        <v>80</v>
      </c>
      <c r="Q241" s="10" t="str">
        <f>VLOOKUP(D241,FXProd!$B$2:$F$310,5,)</f>
        <v>COBDate asc</v>
      </c>
      <c r="R241" s="10" t="str">
        <f t="shared" si="32"/>
        <v>OK</v>
      </c>
      <c r="S241" s="10" t="str">
        <f t="shared" si="33"/>
        <v>TRUE</v>
      </c>
      <c r="T241" s="10" t="str">
        <f t="shared" si="34"/>
        <v>TRUE</v>
      </c>
      <c r="U241" s="10" t="str">
        <f t="shared" si="35"/>
        <v>Yes</v>
      </c>
    </row>
    <row r="242" spans="1:21">
      <c r="A242" s="10" t="s">
        <v>500</v>
      </c>
      <c r="B242" s="10" t="str">
        <f>IF(ISERROR(MATCH(A242, FXProd!$A$2:$A$297,0)),"",A242)</f>
        <v>srf_main.TempEODLog</v>
      </c>
      <c r="C242" s="10" t="str">
        <f t="shared" si="27"/>
        <v>OK</v>
      </c>
      <c r="D242" s="10" t="s">
        <v>504</v>
      </c>
      <c r="E242" s="10" t="str">
        <f>VLOOKUP(D242,FXProd!$B$2:$F$310,1,)</f>
        <v>TempEODLogID</v>
      </c>
      <c r="F242" s="10" t="str">
        <f t="shared" si="28"/>
        <v>OK</v>
      </c>
      <c r="G242" s="10" t="s">
        <v>13</v>
      </c>
      <c r="H242" s="10" t="str">
        <f>VLOOKUP(D242,FXProd!$B$2:$F$310,2,)</f>
        <v>nonunique</v>
      </c>
      <c r="I242" s="10" t="str">
        <f t="shared" si="29"/>
        <v>OK</v>
      </c>
      <c r="J242" s="10" t="s">
        <v>14</v>
      </c>
      <c r="K242" s="10" t="str">
        <f>VLOOKUP(D242,FXProd!$B$2:$F$310,3,)</f>
        <v xml:space="preserve"> nonclustered </v>
      </c>
      <c r="L242" s="10" t="str">
        <f t="shared" si="30"/>
        <v>OK</v>
      </c>
      <c r="M242" s="10">
        <v>1</v>
      </c>
      <c r="N242" s="10">
        <f>VLOOKUP(D242,FXProd!$B$2:$F$310,4,)</f>
        <v>1</v>
      </c>
      <c r="O242" s="10" t="str">
        <f t="shared" si="31"/>
        <v>OK</v>
      </c>
      <c r="P242" s="10" t="s">
        <v>164</v>
      </c>
      <c r="Q242" s="10" t="str">
        <f>VLOOKUP(D242,FXProd!$B$2:$F$310,5,)</f>
        <v>id asc</v>
      </c>
      <c r="R242" s="10" t="str">
        <f t="shared" si="32"/>
        <v>OK</v>
      </c>
      <c r="S242" s="10" t="str">
        <f t="shared" si="33"/>
        <v>TRUE</v>
      </c>
      <c r="T242" s="10" t="str">
        <f t="shared" si="34"/>
        <v>TRUE</v>
      </c>
      <c r="U242" s="10" t="str">
        <f t="shared" si="35"/>
        <v>Yes</v>
      </c>
    </row>
    <row r="243" spans="1:21">
      <c r="A243" s="10" t="s">
        <v>505</v>
      </c>
      <c r="B243" s="10" t="str">
        <f>IF(ISERROR(MATCH(A243, FXProd!$A$2:$A$297,0)),"",A243)</f>
        <v>srf_main.Trade</v>
      </c>
      <c r="C243" s="10" t="str">
        <f t="shared" si="27"/>
        <v>OK</v>
      </c>
      <c r="D243" s="10" t="s">
        <v>506</v>
      </c>
      <c r="E243" s="10" t="str">
        <f>VLOOKUP(D243,FXProd!$B$2:$F$310,1,)</f>
        <v>IDX_TradeDate</v>
      </c>
      <c r="F243" s="10" t="str">
        <f t="shared" si="28"/>
        <v>OK</v>
      </c>
      <c r="G243" s="10" t="s">
        <v>13</v>
      </c>
      <c r="H243" s="10" t="str">
        <f>VLOOKUP(D243,FXProd!$B$2:$F$310,2,)</f>
        <v>nonunique</v>
      </c>
      <c r="I243" s="10" t="str">
        <f t="shared" si="29"/>
        <v>OK</v>
      </c>
      <c r="J243" s="10" t="s">
        <v>14</v>
      </c>
      <c r="K243" s="10" t="str">
        <f>VLOOKUP(D243,FXProd!$B$2:$F$310,3,)</f>
        <v xml:space="preserve"> nonclustered </v>
      </c>
      <c r="L243" s="10" t="str">
        <f t="shared" si="30"/>
        <v>OK</v>
      </c>
      <c r="M243" s="10">
        <v>1</v>
      </c>
      <c r="N243" s="10">
        <f>VLOOKUP(D243,FXProd!$B$2:$F$310,4,)</f>
        <v>1</v>
      </c>
      <c r="O243" s="10" t="str">
        <f t="shared" si="31"/>
        <v>OK</v>
      </c>
      <c r="P243" s="10" t="s">
        <v>507</v>
      </c>
      <c r="Q243" s="10" t="str">
        <f>VLOOKUP(D243,FXProd!$B$2:$F$310,5,)</f>
        <v>TradeDate asc INCLUDE (TradeId)</v>
      </c>
      <c r="R243" s="10" t="str">
        <f t="shared" si="32"/>
        <v>OK</v>
      </c>
      <c r="S243" s="10" t="str">
        <f t="shared" si="33"/>
        <v>TRUE</v>
      </c>
      <c r="T243" s="10" t="str">
        <f t="shared" si="34"/>
        <v>TRUE</v>
      </c>
      <c r="U243" s="10" t="str">
        <f t="shared" si="35"/>
        <v>Yes</v>
      </c>
    </row>
    <row r="244" spans="1:21">
      <c r="A244" s="10" t="s">
        <v>505</v>
      </c>
      <c r="B244" s="10" t="str">
        <f>IF(ISERROR(MATCH(A244, FXProd!$A$2:$A$297,0)),"",A244)</f>
        <v>srf_main.Trade</v>
      </c>
      <c r="C244" s="10" t="str">
        <f t="shared" si="27"/>
        <v>OK</v>
      </c>
      <c r="D244" s="10" t="s">
        <v>508</v>
      </c>
      <c r="E244" s="10" t="str">
        <f>VLOOKUP(D244,FXProd!$B$2:$F$310,1,)</f>
        <v>idx2_Trade</v>
      </c>
      <c r="F244" s="10" t="str">
        <f t="shared" si="28"/>
        <v>OK</v>
      </c>
      <c r="G244" s="10" t="s">
        <v>13</v>
      </c>
      <c r="H244" s="10" t="str">
        <f>VLOOKUP(D244,FXProd!$B$2:$F$310,2,)</f>
        <v>nonunique</v>
      </c>
      <c r="I244" s="10" t="str">
        <f t="shared" si="29"/>
        <v>OK</v>
      </c>
      <c r="J244" s="10" t="s">
        <v>14</v>
      </c>
      <c r="K244" s="10" t="str">
        <f>VLOOKUP(D244,FXProd!$B$2:$F$310,3,)</f>
        <v xml:space="preserve"> nonclustered </v>
      </c>
      <c r="L244" s="10" t="str">
        <f t="shared" si="30"/>
        <v>OK</v>
      </c>
      <c r="M244" s="10">
        <v>1</v>
      </c>
      <c r="N244" s="10">
        <f>VLOOKUP(D244,FXProd!$B$2:$F$310,4,)</f>
        <v>1</v>
      </c>
      <c r="O244" s="10" t="str">
        <f t="shared" si="31"/>
        <v>OK</v>
      </c>
      <c r="P244" s="10" t="s">
        <v>509</v>
      </c>
      <c r="Q244" s="10" t="str">
        <f>VLOOKUP(D244,FXProd!$B$2:$F$310,5,)</f>
        <v>ExecutionDateTime asc INCLUDE (TradeId)</v>
      </c>
      <c r="R244" s="10" t="str">
        <f t="shared" si="32"/>
        <v>OK</v>
      </c>
      <c r="S244" s="10" t="str">
        <f t="shared" si="33"/>
        <v>TRUE</v>
      </c>
      <c r="T244" s="10" t="str">
        <f t="shared" si="34"/>
        <v>TRUE</v>
      </c>
      <c r="U244" s="10" t="str">
        <f t="shared" si="35"/>
        <v>Yes</v>
      </c>
    </row>
    <row r="245" spans="1:21">
      <c r="A245" s="10" t="s">
        <v>505</v>
      </c>
      <c r="B245" s="10" t="str">
        <f>IF(ISERROR(MATCH(A245, FXProd!$A$2:$A$297,0)),"",A245)</f>
        <v>srf_main.Trade</v>
      </c>
      <c r="C245" s="10" t="str">
        <f t="shared" si="27"/>
        <v>OK</v>
      </c>
      <c r="D245" s="10" t="s">
        <v>243</v>
      </c>
      <c r="E245" s="10" t="str">
        <f>VLOOKUP(D245,FXProd!$B$2:$F$310,1,)</f>
        <v>idx_Book</v>
      </c>
      <c r="F245" s="10" t="str">
        <f t="shared" si="28"/>
        <v>OK</v>
      </c>
      <c r="G245" s="10" t="s">
        <v>13</v>
      </c>
      <c r="H245" s="10" t="str">
        <f>VLOOKUP(D245,FXProd!$B$2:$F$310,2,)</f>
        <v>unique</v>
      </c>
      <c r="I245" s="10" t="str">
        <f t="shared" si="29"/>
        <v>NOTOK</v>
      </c>
      <c r="J245" s="10" t="s">
        <v>14</v>
      </c>
      <c r="K245" s="10" t="str">
        <f>VLOOKUP(D245,FXProd!$B$2:$F$310,3,)</f>
        <v xml:space="preserve"> nonclustered </v>
      </c>
      <c r="L245" s="10" t="str">
        <f t="shared" si="30"/>
        <v>OK</v>
      </c>
      <c r="M245" s="10">
        <v>1</v>
      </c>
      <c r="N245" s="10">
        <f>VLOOKUP(D245,FXProd!$B$2:$F$310,4,)</f>
        <v>1</v>
      </c>
      <c r="O245" s="10" t="str">
        <f t="shared" si="31"/>
        <v>OK</v>
      </c>
      <c r="P245" s="10" t="s">
        <v>70</v>
      </c>
      <c r="Q245" s="10" t="str">
        <f>VLOOKUP(D245,FXProd!$B$2:$F$310,5,)</f>
        <v>Book asc</v>
      </c>
      <c r="R245" s="10" t="str">
        <f t="shared" si="32"/>
        <v>OK</v>
      </c>
      <c r="S245" s="10" t="str">
        <f t="shared" si="33"/>
        <v>FALSE</v>
      </c>
      <c r="T245" s="10" t="str">
        <f t="shared" si="34"/>
        <v>TRUE</v>
      </c>
      <c r="U245" s="10" t="str">
        <f t="shared" si="35"/>
        <v>No</v>
      </c>
    </row>
    <row r="246" spans="1:21">
      <c r="A246" s="10" t="s">
        <v>505</v>
      </c>
      <c r="B246" s="10" t="str">
        <f>IF(ISERROR(MATCH(A246, FXProd!$A$2:$A$297,0)),"",A246)</f>
        <v>srf_main.Trade</v>
      </c>
      <c r="C246" s="10" t="str">
        <f t="shared" si="27"/>
        <v>OK</v>
      </c>
      <c r="D246" s="10" t="s">
        <v>510</v>
      </c>
      <c r="E246" s="10" t="str">
        <f>VLOOKUP(D246,FXProd!$B$2:$F$310,1,)</f>
        <v>idx3_Trade</v>
      </c>
      <c r="F246" s="10" t="str">
        <f t="shared" si="28"/>
        <v>OK</v>
      </c>
      <c r="G246" s="10" t="s">
        <v>13</v>
      </c>
      <c r="H246" s="10" t="str">
        <f>VLOOKUP(D246,FXProd!$B$2:$F$310,2,)</f>
        <v>nonunique</v>
      </c>
      <c r="I246" s="10" t="str">
        <f t="shared" si="29"/>
        <v>OK</v>
      </c>
      <c r="J246" s="10" t="s">
        <v>14</v>
      </c>
      <c r="K246" s="10" t="str">
        <f>VLOOKUP(D246,FXProd!$B$2:$F$310,3,)</f>
        <v xml:space="preserve"> nonclustered </v>
      </c>
      <c r="L246" s="10" t="str">
        <f t="shared" si="30"/>
        <v>OK</v>
      </c>
      <c r="M246" s="10">
        <v>1</v>
      </c>
      <c r="N246" s="10">
        <f>VLOOKUP(D246,FXProd!$B$2:$F$310,4,)</f>
        <v>1</v>
      </c>
      <c r="O246" s="10" t="str">
        <f t="shared" si="31"/>
        <v>OK</v>
      </c>
      <c r="P246" s="10" t="s">
        <v>511</v>
      </c>
      <c r="Q246" s="10" t="str">
        <f>VLOOKUP(D246,FXProd!$B$2:$F$310,5,)</f>
        <v>TradeGroupId asc</v>
      </c>
      <c r="R246" s="10" t="str">
        <f t="shared" si="32"/>
        <v>OK</v>
      </c>
      <c r="S246" s="10" t="str">
        <f t="shared" si="33"/>
        <v>TRUE</v>
      </c>
      <c r="T246" s="10" t="str">
        <f t="shared" si="34"/>
        <v>TRUE</v>
      </c>
      <c r="U246" s="10" t="str">
        <f t="shared" si="35"/>
        <v>Yes</v>
      </c>
    </row>
    <row r="247" spans="1:21">
      <c r="A247" s="10" t="s">
        <v>505</v>
      </c>
      <c r="B247" s="10" t="str">
        <f>IF(ISERROR(MATCH(A247, FXProd!$A$2:$A$297,0)),"",A247)</f>
        <v>srf_main.Trade</v>
      </c>
      <c r="C247" s="10" t="str">
        <f t="shared" si="27"/>
        <v>OK</v>
      </c>
      <c r="D247" s="10" t="s">
        <v>512</v>
      </c>
      <c r="E247" s="10" t="str">
        <f>VLOOKUP(D247,FXProd!$B$2:$F$310,1,)</f>
        <v>Idx1_Book_GUI</v>
      </c>
      <c r="F247" s="10" t="str">
        <f t="shared" si="28"/>
        <v>OK</v>
      </c>
      <c r="G247" s="10" t="s">
        <v>13</v>
      </c>
      <c r="H247" s="10" t="str">
        <f>VLOOKUP(D247,FXProd!$B$2:$F$310,2,)</f>
        <v>nonunique</v>
      </c>
      <c r="I247" s="10" t="str">
        <f t="shared" si="29"/>
        <v>OK</v>
      </c>
      <c r="J247" s="10" t="s">
        <v>14</v>
      </c>
      <c r="K247" s="10" t="str">
        <f>VLOOKUP(D247,FXProd!$B$2:$F$310,3,)</f>
        <v xml:space="preserve"> nonclustered </v>
      </c>
      <c r="L247" s="10" t="str">
        <f t="shared" si="30"/>
        <v>OK</v>
      </c>
      <c r="M247" s="10">
        <v>1</v>
      </c>
      <c r="N247" s="10">
        <f>VLOOKUP(D247,FXProd!$B$2:$F$310,4,)</f>
        <v>1</v>
      </c>
      <c r="O247" s="10" t="str">
        <f t="shared" si="31"/>
        <v>OK</v>
      </c>
      <c r="P247" s="10" t="s">
        <v>513</v>
      </c>
      <c r="Q247" s="10" t="str">
        <f>VLOOKUP(D247,FXProd!$B$2:$F$310,5,)</f>
        <v>Book asc INCLUDE (Affiliation,CtyUCI,ExecutionDateTime,isLargeTrade,LegalEntityUCI,ProductType,Publisher,TradeDate,TradeId,Trader,UPI,USI,UTI)</v>
      </c>
      <c r="R247" s="10" t="str">
        <f t="shared" si="32"/>
        <v>OK</v>
      </c>
      <c r="S247" s="10" t="str">
        <f t="shared" si="33"/>
        <v>TRUE</v>
      </c>
      <c r="T247" s="10" t="str">
        <f t="shared" si="34"/>
        <v>TRUE</v>
      </c>
      <c r="U247" s="10" t="str">
        <f t="shared" si="35"/>
        <v>Yes</v>
      </c>
    </row>
    <row r="248" spans="1:21">
      <c r="A248" s="10" t="s">
        <v>505</v>
      </c>
      <c r="B248" s="10" t="str">
        <f>IF(ISERROR(MATCH(A248, FXProd!$A$2:$A$297,0)),"",A248)</f>
        <v>srf_main.Trade</v>
      </c>
      <c r="C248" s="10" t="str">
        <f t="shared" si="27"/>
        <v>OK</v>
      </c>
      <c r="D248" s="10" t="s">
        <v>514</v>
      </c>
      <c r="E248" s="10" t="str">
        <f>VLOOKUP(D248,FXProd!$B$2:$F$310,1,)</f>
        <v>idx4_Trade</v>
      </c>
      <c r="F248" s="10" t="str">
        <f t="shared" si="28"/>
        <v>OK</v>
      </c>
      <c r="G248" s="10" t="s">
        <v>13</v>
      </c>
      <c r="H248" s="10" t="str">
        <f>VLOOKUP(D248,FXProd!$B$2:$F$310,2,)</f>
        <v>nonunique</v>
      </c>
      <c r="I248" s="10" t="str">
        <f t="shared" si="29"/>
        <v>OK</v>
      </c>
      <c r="J248" s="10" t="s">
        <v>14</v>
      </c>
      <c r="K248" s="10" t="str">
        <f>VLOOKUP(D248,FXProd!$B$2:$F$310,3,)</f>
        <v xml:space="preserve"> nonclustered </v>
      </c>
      <c r="L248" s="10" t="str">
        <f t="shared" si="30"/>
        <v>OK</v>
      </c>
      <c r="M248" s="10">
        <v>1</v>
      </c>
      <c r="N248" s="10">
        <f>VLOOKUP(D248,FXProd!$B$2:$F$310,4,)</f>
        <v>1</v>
      </c>
      <c r="O248" s="10" t="str">
        <f t="shared" si="31"/>
        <v>OK</v>
      </c>
      <c r="P248" s="10" t="s">
        <v>515</v>
      </c>
      <c r="Q248" s="10" t="str">
        <f>VLOOKUP(D248,FXProd!$B$2:$F$310,5,)</f>
        <v>TradeId asc INCLUDE (Book)</v>
      </c>
      <c r="R248" s="10" t="str">
        <f t="shared" si="32"/>
        <v>OK</v>
      </c>
      <c r="S248" s="10" t="str">
        <f t="shared" si="33"/>
        <v>TRUE</v>
      </c>
      <c r="T248" s="10" t="str">
        <f t="shared" si="34"/>
        <v>TRUE</v>
      </c>
      <c r="U248" s="10" t="str">
        <f t="shared" si="35"/>
        <v>Yes</v>
      </c>
    </row>
    <row r="249" spans="1:21">
      <c r="A249" s="10" t="s">
        <v>505</v>
      </c>
      <c r="B249" s="10" t="str">
        <f>IF(ISERROR(MATCH(A249, FXProd!$A$2:$A$297,0)),"",A249)</f>
        <v>srf_main.Trade</v>
      </c>
      <c r="C249" s="10" t="str">
        <f t="shared" si="27"/>
        <v>OK</v>
      </c>
      <c r="D249" s="10" t="s">
        <v>516</v>
      </c>
      <c r="E249" s="10" t="str">
        <f>VLOOKUP(D249,FXProd!$B$2:$F$310,1,)</f>
        <v>idx1_Trade</v>
      </c>
      <c r="F249" s="10" t="str">
        <f t="shared" si="28"/>
        <v>OK</v>
      </c>
      <c r="G249" s="10" t="s">
        <v>13</v>
      </c>
      <c r="H249" s="10" t="str">
        <f>VLOOKUP(D249,FXProd!$B$2:$F$310,2,)</f>
        <v>nonunique</v>
      </c>
      <c r="I249" s="10" t="str">
        <f t="shared" si="29"/>
        <v>OK</v>
      </c>
      <c r="J249" s="10" t="s">
        <v>14</v>
      </c>
      <c r="K249" s="10" t="str">
        <f>VLOOKUP(D249,FXProd!$B$2:$F$310,3,)</f>
        <v xml:space="preserve"> nonclustered </v>
      </c>
      <c r="L249" s="10" t="str">
        <f t="shared" si="30"/>
        <v>OK</v>
      </c>
      <c r="M249" s="10">
        <v>2</v>
      </c>
      <c r="N249" s="10">
        <f>VLOOKUP(D249,FXProd!$B$2:$F$310,4,)</f>
        <v>2</v>
      </c>
      <c r="O249" s="10" t="str">
        <f t="shared" si="31"/>
        <v>OK</v>
      </c>
      <c r="P249" s="10" t="s">
        <v>517</v>
      </c>
      <c r="Q249" s="10" t="str">
        <f>VLOOKUP(D249,FXProd!$B$2:$F$310,5,)</f>
        <v>USI asc,PublisherTradeId asc INCLUDE (TradeId)</v>
      </c>
      <c r="R249" s="10" t="str">
        <f t="shared" si="32"/>
        <v>OK</v>
      </c>
      <c r="S249" s="10" t="str">
        <f t="shared" si="33"/>
        <v>TRUE</v>
      </c>
      <c r="T249" s="10" t="str">
        <f t="shared" si="34"/>
        <v>TRUE</v>
      </c>
      <c r="U249" s="10" t="str">
        <f t="shared" si="35"/>
        <v>Yes</v>
      </c>
    </row>
    <row r="250" spans="1:21">
      <c r="A250" s="10" t="s">
        <v>505</v>
      </c>
      <c r="B250" s="10" t="str">
        <f>IF(ISERROR(MATCH(A250, FXProd!$A$2:$A$297,0)),"",A250)</f>
        <v>srf_main.Trade</v>
      </c>
      <c r="C250" s="10" t="str">
        <f t="shared" si="27"/>
        <v>OK</v>
      </c>
      <c r="D250" s="10" t="s">
        <v>518</v>
      </c>
      <c r="E250" s="10" t="str">
        <f>VLOOKUP(D250,FXProd!$B$2:$F$310,1,)</f>
        <v>TradeIndex</v>
      </c>
      <c r="F250" s="10" t="str">
        <f t="shared" si="28"/>
        <v>OK</v>
      </c>
      <c r="G250" s="10" t="s">
        <v>13</v>
      </c>
      <c r="H250" s="10" t="str">
        <f>VLOOKUP(D250,FXProd!$B$2:$F$310,2,)</f>
        <v>nonunique</v>
      </c>
      <c r="I250" s="10" t="str">
        <f t="shared" si="29"/>
        <v>OK</v>
      </c>
      <c r="J250" s="10" t="s">
        <v>14</v>
      </c>
      <c r="K250" s="10" t="str">
        <f>VLOOKUP(D250,FXProd!$B$2:$F$310,3,)</f>
        <v xml:space="preserve"> nonclustered </v>
      </c>
      <c r="L250" s="10" t="str">
        <f t="shared" si="30"/>
        <v>OK</v>
      </c>
      <c r="M250" s="10">
        <v>3</v>
      </c>
      <c r="N250" s="10">
        <f>VLOOKUP(D250,FXProd!$B$2:$F$310,4,)</f>
        <v>3</v>
      </c>
      <c r="O250" s="10" t="str">
        <f t="shared" si="31"/>
        <v>OK</v>
      </c>
      <c r="P250" s="10" t="s">
        <v>519</v>
      </c>
      <c r="Q250" s="10" t="str">
        <f>VLOOKUP(D250,FXProd!$B$2:$F$310,5,)</f>
        <v>PublisherTradeId asc,PublisherTradeVersion asc,TradeIdType asc</v>
      </c>
      <c r="R250" s="10" t="str">
        <f t="shared" si="32"/>
        <v>OK</v>
      </c>
      <c r="S250" s="10" t="str">
        <f t="shared" si="33"/>
        <v>TRUE</v>
      </c>
      <c r="T250" s="10" t="str">
        <f t="shared" si="34"/>
        <v>TRUE</v>
      </c>
      <c r="U250" s="10" t="str">
        <f t="shared" si="35"/>
        <v>Yes</v>
      </c>
    </row>
    <row r="251" spans="1:21">
      <c r="A251" s="10" t="s">
        <v>505</v>
      </c>
      <c r="B251" s="10" t="str">
        <f>IF(ISERROR(MATCH(A251, FXProd!$A$2:$A$297,0)),"",A251)</f>
        <v>srf_main.Trade</v>
      </c>
      <c r="C251" s="10" t="str">
        <f t="shared" si="27"/>
        <v>OK</v>
      </c>
      <c r="D251" s="10" t="s">
        <v>520</v>
      </c>
      <c r="E251" s="10" t="e">
        <f>VLOOKUP(D251,FXProd!$B$2:$F$310,1,)</f>
        <v>#N/A</v>
      </c>
      <c r="F251" s="10" t="e">
        <f t="shared" si="28"/>
        <v>#N/A</v>
      </c>
      <c r="G251" s="10" t="s">
        <v>8</v>
      </c>
      <c r="H251" s="10" t="e">
        <f>VLOOKUP(D251,FXProd!$B$2:$F$310,2,)</f>
        <v>#N/A</v>
      </c>
      <c r="I251" s="10" t="e">
        <f t="shared" si="29"/>
        <v>#N/A</v>
      </c>
      <c r="J251" s="10" t="s">
        <v>9</v>
      </c>
      <c r="K251" s="10" t="e">
        <f>VLOOKUP(D251,FXProd!$B$2:$F$310,3,)</f>
        <v>#N/A</v>
      </c>
      <c r="L251" s="10" t="e">
        <f t="shared" si="30"/>
        <v>#N/A</v>
      </c>
      <c r="M251" s="10">
        <v>1</v>
      </c>
      <c r="N251" s="10" t="e">
        <f>VLOOKUP(D251,FXProd!$B$2:$F$310,4,)</f>
        <v>#N/A</v>
      </c>
      <c r="O251" s="10" t="e">
        <f t="shared" si="31"/>
        <v>#N/A</v>
      </c>
      <c r="P251" s="10" t="s">
        <v>36</v>
      </c>
      <c r="Q251" s="10" t="e">
        <f>VLOOKUP(D251,FXProd!$B$2:$F$310,5,)</f>
        <v>#N/A</v>
      </c>
      <c r="R251" s="10" t="e">
        <f t="shared" si="32"/>
        <v>#N/A</v>
      </c>
      <c r="S251" s="10" t="e">
        <f t="shared" si="33"/>
        <v>#N/A</v>
      </c>
      <c r="T251" s="10" t="e">
        <f t="shared" si="34"/>
        <v>#N/A</v>
      </c>
      <c r="U251" s="10" t="e">
        <f t="shared" si="35"/>
        <v>#N/A</v>
      </c>
    </row>
    <row r="252" spans="1:21">
      <c r="A252" s="10" t="s">
        <v>521</v>
      </c>
      <c r="B252" s="10" t="str">
        <f>IF(ISERROR(MATCH(A252, FXProd!$A$2:$A$297,0)),"",A252)</f>
        <v>srf_main.Trade_OFC</v>
      </c>
      <c r="C252" s="10" t="str">
        <f t="shared" si="27"/>
        <v>OK</v>
      </c>
      <c r="D252" s="10" t="s">
        <v>522</v>
      </c>
      <c r="E252" s="10" t="e">
        <f>VLOOKUP(D252,FXProd!$B$2:$F$310,1,)</f>
        <v>#N/A</v>
      </c>
      <c r="F252" s="10" t="e">
        <f t="shared" si="28"/>
        <v>#N/A</v>
      </c>
      <c r="G252" s="10" t="s">
        <v>8</v>
      </c>
      <c r="H252" s="10" t="e">
        <f>VLOOKUP(D252,FXProd!$B$2:$F$310,2,)</f>
        <v>#N/A</v>
      </c>
      <c r="I252" s="10" t="e">
        <f t="shared" si="29"/>
        <v>#N/A</v>
      </c>
      <c r="J252" s="10" t="s">
        <v>9</v>
      </c>
      <c r="K252" s="10" t="e">
        <f>VLOOKUP(D252,FXProd!$B$2:$F$310,3,)</f>
        <v>#N/A</v>
      </c>
      <c r="L252" s="10" t="e">
        <f t="shared" si="30"/>
        <v>#N/A</v>
      </c>
      <c r="M252" s="10">
        <v>1</v>
      </c>
      <c r="N252" s="10" t="e">
        <f>VLOOKUP(D252,FXProd!$B$2:$F$310,4,)</f>
        <v>#N/A</v>
      </c>
      <c r="O252" s="10" t="e">
        <f t="shared" si="31"/>
        <v>#N/A</v>
      </c>
      <c r="P252" s="10" t="s">
        <v>36</v>
      </c>
      <c r="Q252" s="10" t="e">
        <f>VLOOKUP(D252,FXProd!$B$2:$F$310,5,)</f>
        <v>#N/A</v>
      </c>
      <c r="R252" s="10" t="e">
        <f t="shared" si="32"/>
        <v>#N/A</v>
      </c>
      <c r="S252" s="10" t="e">
        <f t="shared" si="33"/>
        <v>#N/A</v>
      </c>
      <c r="T252" s="10" t="e">
        <f t="shared" si="34"/>
        <v>#N/A</v>
      </c>
      <c r="U252" s="10" t="e">
        <f t="shared" si="35"/>
        <v>#N/A</v>
      </c>
    </row>
    <row r="253" spans="1:21">
      <c r="A253" s="10" t="s">
        <v>523</v>
      </c>
      <c r="B253" s="10" t="str">
        <f>IF(ISERROR(MATCH(A253, FXProd!$A$2:$A$297,0)),"",A253)</f>
        <v>srf_main.TradeDashboardMatrix</v>
      </c>
      <c r="C253" s="10" t="str">
        <f t="shared" si="27"/>
        <v>OK</v>
      </c>
      <c r="D253" s="10" t="s">
        <v>524</v>
      </c>
      <c r="E253" s="10" t="str">
        <f>VLOOKUP(D253,FXProd!$B$2:$F$310,1,)</f>
        <v>PK_TradeDashboardMatrix</v>
      </c>
      <c r="F253" s="10" t="str">
        <f t="shared" si="28"/>
        <v>OK</v>
      </c>
      <c r="G253" s="10" t="s">
        <v>8</v>
      </c>
      <c r="H253" s="10" t="str">
        <f>VLOOKUP(D253,FXProd!$B$2:$F$310,2,)</f>
        <v>unique</v>
      </c>
      <c r="I253" s="10" t="str">
        <f t="shared" si="29"/>
        <v>OK</v>
      </c>
      <c r="J253" s="10" t="s">
        <v>9</v>
      </c>
      <c r="K253" s="10" t="str">
        <f>VLOOKUP(D253,FXProd!$B$2:$F$310,3,)</f>
        <v xml:space="preserve"> clustered </v>
      </c>
      <c r="L253" s="10" t="str">
        <f t="shared" si="30"/>
        <v>OK</v>
      </c>
      <c r="M253" s="10">
        <v>2</v>
      </c>
      <c r="N253" s="10">
        <f>VLOOKUP(D253,FXProd!$B$2:$F$310,4,)</f>
        <v>2</v>
      </c>
      <c r="O253" s="10" t="str">
        <f t="shared" si="31"/>
        <v>OK</v>
      </c>
      <c r="P253" s="10" t="s">
        <v>525</v>
      </c>
      <c r="Q253" s="10" t="str">
        <f>VLOOKUP(D253,FXProd!$B$2:$F$310,5,)</f>
        <v>SRFMsgState asc,ValidationStatus asc</v>
      </c>
      <c r="R253" s="10" t="str">
        <f t="shared" si="32"/>
        <v>OK</v>
      </c>
      <c r="S253" s="10" t="str">
        <f t="shared" si="33"/>
        <v>TRUE</v>
      </c>
      <c r="T253" s="10" t="str">
        <f t="shared" si="34"/>
        <v>TRUE</v>
      </c>
      <c r="U253" s="10" t="str">
        <f t="shared" si="35"/>
        <v>Yes</v>
      </c>
    </row>
    <row r="254" spans="1:21">
      <c r="A254" s="10" t="s">
        <v>526</v>
      </c>
      <c r="B254" s="10" t="str">
        <f>IF(ISERROR(MATCH(A254, FXProd!$A$2:$A$297,0)),"",A254)</f>
        <v>srf_main.TradeMask</v>
      </c>
      <c r="C254" s="10" t="str">
        <f t="shared" si="27"/>
        <v>OK</v>
      </c>
      <c r="D254" s="10" t="s">
        <v>527</v>
      </c>
      <c r="E254" s="10" t="e">
        <f>VLOOKUP(D254,FXProd!$B$2:$F$310,1,)</f>
        <v>#N/A</v>
      </c>
      <c r="F254" s="10" t="e">
        <f t="shared" si="28"/>
        <v>#N/A</v>
      </c>
      <c r="G254" s="10" t="s">
        <v>8</v>
      </c>
      <c r="H254" s="10" t="e">
        <f>VLOOKUP(D254,FXProd!$B$2:$F$310,2,)</f>
        <v>#N/A</v>
      </c>
      <c r="I254" s="10" t="e">
        <f t="shared" si="29"/>
        <v>#N/A</v>
      </c>
      <c r="J254" s="10" t="s">
        <v>9</v>
      </c>
      <c r="K254" s="10" t="e">
        <f>VLOOKUP(D254,FXProd!$B$2:$F$310,3,)</f>
        <v>#N/A</v>
      </c>
      <c r="L254" s="10" t="e">
        <f t="shared" si="30"/>
        <v>#N/A</v>
      </c>
      <c r="M254" s="10">
        <v>1</v>
      </c>
      <c r="N254" s="10" t="e">
        <f>VLOOKUP(D254,FXProd!$B$2:$F$310,4,)</f>
        <v>#N/A</v>
      </c>
      <c r="O254" s="10" t="e">
        <f t="shared" si="31"/>
        <v>#N/A</v>
      </c>
      <c r="P254" s="10" t="s">
        <v>36</v>
      </c>
      <c r="Q254" s="10" t="e">
        <f>VLOOKUP(D254,FXProd!$B$2:$F$310,5,)</f>
        <v>#N/A</v>
      </c>
      <c r="R254" s="10" t="e">
        <f t="shared" si="32"/>
        <v>#N/A</v>
      </c>
      <c r="S254" s="10" t="e">
        <f t="shared" si="33"/>
        <v>#N/A</v>
      </c>
      <c r="T254" s="10" t="e">
        <f t="shared" si="34"/>
        <v>#N/A</v>
      </c>
      <c r="U254" s="10" t="e">
        <f t="shared" si="35"/>
        <v>#N/A</v>
      </c>
    </row>
    <row r="255" spans="1:21">
      <c r="A255" s="10" t="s">
        <v>528</v>
      </c>
      <c r="B255" s="10" t="str">
        <f>IF(ISERROR(MATCH(A255, FXProd!$A$2:$A$297,0)),"",A255)</f>
        <v>srf_main.TradeMessage</v>
      </c>
      <c r="C255" s="10" t="str">
        <f t="shared" si="27"/>
        <v>OK</v>
      </c>
      <c r="D255" s="10" t="s">
        <v>529</v>
      </c>
      <c r="E255" s="10" t="str">
        <f>VLOOKUP(D255,FXProd!$B$2:$F$310,1,)</f>
        <v>idx1_TradeMessage</v>
      </c>
      <c r="F255" s="10" t="str">
        <f t="shared" si="28"/>
        <v>OK</v>
      </c>
      <c r="G255" s="10" t="s">
        <v>13</v>
      </c>
      <c r="H255" s="10" t="str">
        <f>VLOOKUP(D255,FXProd!$B$2:$F$310,2,)</f>
        <v>nonunique</v>
      </c>
      <c r="I255" s="10" t="str">
        <f t="shared" si="29"/>
        <v>OK</v>
      </c>
      <c r="J255" s="10" t="s">
        <v>14</v>
      </c>
      <c r="K255" s="10" t="str">
        <f>VLOOKUP(D255,FXProd!$B$2:$F$310,3,)</f>
        <v xml:space="preserve"> nonclustered </v>
      </c>
      <c r="L255" s="10" t="str">
        <f t="shared" si="30"/>
        <v>OK</v>
      </c>
      <c r="M255" s="10">
        <v>2</v>
      </c>
      <c r="N255" s="10">
        <f>VLOOKUP(D255,FXProd!$B$2:$F$310,4,)</f>
        <v>2</v>
      </c>
      <c r="O255" s="10" t="str">
        <f t="shared" si="31"/>
        <v>OK</v>
      </c>
      <c r="P255" s="10" t="s">
        <v>530</v>
      </c>
      <c r="Q255" s="10" t="str">
        <f>VLOOKUP(D255,FXProd!$B$2:$F$310,5,)</f>
        <v>GTRMsgStatus asc,SubmissionDateTime asc</v>
      </c>
      <c r="R255" s="10" t="str">
        <f t="shared" si="32"/>
        <v>OK</v>
      </c>
      <c r="S255" s="10" t="str">
        <f t="shared" si="33"/>
        <v>TRUE</v>
      </c>
      <c r="T255" s="10" t="str">
        <f t="shared" si="34"/>
        <v>TRUE</v>
      </c>
      <c r="U255" s="10" t="str">
        <f t="shared" si="35"/>
        <v>Yes</v>
      </c>
    </row>
    <row r="256" spans="1:21">
      <c r="A256" s="10" t="s">
        <v>528</v>
      </c>
      <c r="B256" s="10" t="str">
        <f>IF(ISERROR(MATCH(A256, FXProd!$A$2:$A$297,0)),"",A256)</f>
        <v>srf_main.TradeMessage</v>
      </c>
      <c r="C256" s="10" t="str">
        <f t="shared" si="27"/>
        <v>OK</v>
      </c>
      <c r="D256" s="10" t="s">
        <v>531</v>
      </c>
      <c r="E256" s="10" t="str">
        <f>VLOOKUP(D256,FXProd!$B$2:$F$310,1,)</f>
        <v>TradeMessageMsgType</v>
      </c>
      <c r="F256" s="10" t="str">
        <f t="shared" si="28"/>
        <v>OK</v>
      </c>
      <c r="G256" s="10" t="s">
        <v>13</v>
      </c>
      <c r="H256" s="10" t="str">
        <f>VLOOKUP(D256,FXProd!$B$2:$F$310,2,)</f>
        <v>nonunique</v>
      </c>
      <c r="I256" s="10" t="str">
        <f t="shared" si="29"/>
        <v>OK</v>
      </c>
      <c r="J256" s="10" t="s">
        <v>14</v>
      </c>
      <c r="K256" s="10" t="str">
        <f>VLOOKUP(D256,FXProd!$B$2:$F$310,3,)</f>
        <v xml:space="preserve"> nonclustered </v>
      </c>
      <c r="L256" s="10" t="str">
        <f t="shared" si="30"/>
        <v>OK</v>
      </c>
      <c r="M256" s="10">
        <v>1</v>
      </c>
      <c r="N256" s="10">
        <f>VLOOKUP(D256,FXProd!$B$2:$F$310,4,)</f>
        <v>1</v>
      </c>
      <c r="O256" s="10" t="str">
        <f t="shared" si="31"/>
        <v>OK</v>
      </c>
      <c r="P256" s="10" t="s">
        <v>532</v>
      </c>
      <c r="Q256" s="10" t="str">
        <f>VLOOKUP(D256,FXProd!$B$2:$F$310,5,)</f>
        <v>MsgType asc INCLUDE (TradeMessageId,TradeId,ArrivalDateTime)</v>
      </c>
      <c r="R256" s="10" t="str">
        <f t="shared" si="32"/>
        <v>OK</v>
      </c>
      <c r="S256" s="10" t="str">
        <f t="shared" si="33"/>
        <v>TRUE</v>
      </c>
      <c r="T256" s="10" t="str">
        <f t="shared" si="34"/>
        <v>TRUE</v>
      </c>
      <c r="U256" s="10" t="str">
        <f t="shared" si="35"/>
        <v>Yes</v>
      </c>
    </row>
    <row r="257" spans="1:21">
      <c r="A257" s="10" t="s">
        <v>528</v>
      </c>
      <c r="B257" s="10" t="str">
        <f>IF(ISERROR(MATCH(A257, FXProd!$A$2:$A$297,0)),"",A257)</f>
        <v>srf_main.TradeMessage</v>
      </c>
      <c r="C257" s="10" t="str">
        <f t="shared" si="27"/>
        <v>OK</v>
      </c>
      <c r="D257" s="10" t="s">
        <v>533</v>
      </c>
      <c r="E257" s="10" t="str">
        <f>VLOOKUP(D257,FXProd!$B$2:$F$310,1,)</f>
        <v>Idx_Trademsg_GTRMsgStatus</v>
      </c>
      <c r="F257" s="10" t="str">
        <f t="shared" si="28"/>
        <v>OK</v>
      </c>
      <c r="G257" s="10" t="s">
        <v>13</v>
      </c>
      <c r="H257" s="10" t="str">
        <f>VLOOKUP(D257,FXProd!$B$2:$F$310,2,)</f>
        <v>nonunique</v>
      </c>
      <c r="I257" s="10" t="str">
        <f t="shared" si="29"/>
        <v>OK</v>
      </c>
      <c r="J257" s="10" t="s">
        <v>14</v>
      </c>
      <c r="K257" s="10" t="str">
        <f>VLOOKUP(D257,FXProd!$B$2:$F$310,3,)</f>
        <v xml:space="preserve"> nonclustered </v>
      </c>
      <c r="L257" s="10" t="str">
        <f t="shared" si="30"/>
        <v>OK</v>
      </c>
      <c r="M257" s="10">
        <v>1</v>
      </c>
      <c r="N257" s="10">
        <f>VLOOKUP(D257,FXProd!$B$2:$F$310,4,)</f>
        <v>1</v>
      </c>
      <c r="O257" s="10" t="str">
        <f t="shared" si="31"/>
        <v>OK</v>
      </c>
      <c r="P257" s="10" t="s">
        <v>534</v>
      </c>
      <c r="Q257" s="10" t="str">
        <f>VLOOKUP(D257,FXProd!$B$2:$F$310,5,)</f>
        <v>GTRMsgStatus asc INCLUDE (TradeMessageId,TradeId,MsgType)</v>
      </c>
      <c r="R257" s="10" t="str">
        <f t="shared" si="32"/>
        <v>OK</v>
      </c>
      <c r="S257" s="10" t="str">
        <f t="shared" si="33"/>
        <v>TRUE</v>
      </c>
      <c r="T257" s="10" t="str">
        <f t="shared" si="34"/>
        <v>TRUE</v>
      </c>
      <c r="U257" s="10" t="str">
        <f t="shared" si="35"/>
        <v>Yes</v>
      </c>
    </row>
    <row r="258" spans="1:21">
      <c r="A258" s="10" t="s">
        <v>528</v>
      </c>
      <c r="B258" s="10" t="str">
        <f>IF(ISERROR(MATCH(A258, FXProd!$A$2:$A$297,0)),"",A258)</f>
        <v>srf_main.TradeMessage</v>
      </c>
      <c r="C258" s="10" t="str">
        <f t="shared" si="27"/>
        <v>OK</v>
      </c>
      <c r="D258" s="10" t="s">
        <v>535</v>
      </c>
      <c r="E258" s="10" t="str">
        <f>VLOOKUP(D258,FXProd!$B$2:$F$310,1,)</f>
        <v>idx3_TradeMessage</v>
      </c>
      <c r="F258" s="10" t="str">
        <f t="shared" si="28"/>
        <v>OK</v>
      </c>
      <c r="G258" s="10" t="s">
        <v>13</v>
      </c>
      <c r="H258" s="10" t="str">
        <f>VLOOKUP(D258,FXProd!$B$2:$F$310,2,)</f>
        <v>nonunique</v>
      </c>
      <c r="I258" s="10" t="str">
        <f t="shared" si="29"/>
        <v>OK</v>
      </c>
      <c r="J258" s="10" t="s">
        <v>14</v>
      </c>
      <c r="K258" s="10" t="str">
        <f>VLOOKUP(D258,FXProd!$B$2:$F$310,3,)</f>
        <v xml:space="preserve"> nonclustered </v>
      </c>
      <c r="L258" s="10" t="str">
        <f t="shared" si="30"/>
        <v>OK</v>
      </c>
      <c r="M258" s="10">
        <v>2</v>
      </c>
      <c r="N258" s="10">
        <f>VLOOKUP(D258,FXProd!$B$2:$F$310,4,)</f>
        <v>2</v>
      </c>
      <c r="O258" s="10" t="str">
        <f t="shared" si="31"/>
        <v>OK</v>
      </c>
      <c r="P258" s="10" t="s">
        <v>536</v>
      </c>
      <c r="Q258" s="10" t="str">
        <f>VLOOKUP(D258,FXProd!$B$2:$F$310,5,)</f>
        <v>GTRMsgStatus asc,ArrivalDateTime asc INCLUDE (TradeMessageId,TradeId,MsgType)</v>
      </c>
      <c r="R258" s="10" t="str">
        <f t="shared" si="32"/>
        <v>OK</v>
      </c>
      <c r="S258" s="10" t="str">
        <f t="shared" si="33"/>
        <v>TRUE</v>
      </c>
      <c r="T258" s="10" t="str">
        <f t="shared" si="34"/>
        <v>TRUE</v>
      </c>
      <c r="U258" s="10" t="str">
        <f t="shared" si="35"/>
        <v>Yes</v>
      </c>
    </row>
    <row r="259" spans="1:21">
      <c r="A259" s="10" t="s">
        <v>528</v>
      </c>
      <c r="B259" s="10" t="str">
        <f>IF(ISERROR(MATCH(A259, FXProd!$A$2:$A$297,0)),"",A259)</f>
        <v>srf_main.TradeMessage</v>
      </c>
      <c r="C259" s="10" t="str">
        <f t="shared" ref="C259:C299" si="36">IF(A259=B259,"OK","NOTOK")</f>
        <v>OK</v>
      </c>
      <c r="D259" s="10" t="s">
        <v>537</v>
      </c>
      <c r="E259" s="10" t="str">
        <f>VLOOKUP(D259,FXProd!$B$2:$F$310,1,)</f>
        <v>TradeMessageIndex</v>
      </c>
      <c r="F259" s="10" t="str">
        <f t="shared" ref="F259:F299" si="37">IF(D259=E259,"OK","NOTOK")</f>
        <v>OK</v>
      </c>
      <c r="G259" s="10" t="s">
        <v>13</v>
      </c>
      <c r="H259" s="10" t="str">
        <f>VLOOKUP(D259,FXProd!$B$2:$F$310,2,)</f>
        <v>nonunique</v>
      </c>
      <c r="I259" s="10" t="str">
        <f t="shared" ref="I259:I299" si="38">IF(G259=H259,"OK","NOTOK")</f>
        <v>OK</v>
      </c>
      <c r="J259" s="10" t="s">
        <v>14</v>
      </c>
      <c r="K259" s="10" t="str">
        <f>VLOOKUP(D259,FXProd!$B$2:$F$310,3,)</f>
        <v xml:space="preserve"> nonclustered </v>
      </c>
      <c r="L259" s="10" t="str">
        <f t="shared" ref="L259:L299" si="39">IF(J259=K259,"OK","NOTOK")</f>
        <v>OK</v>
      </c>
      <c r="M259" s="10">
        <v>1</v>
      </c>
      <c r="N259" s="10">
        <f>VLOOKUP(D259,FXProd!$B$2:$F$310,4,)</f>
        <v>1</v>
      </c>
      <c r="O259" s="10" t="str">
        <f t="shared" ref="O259:O299" si="40">IF(M259=N259,"OK","NOTOK")</f>
        <v>OK</v>
      </c>
      <c r="P259" s="10" t="s">
        <v>538</v>
      </c>
      <c r="Q259" s="10" t="str">
        <f>VLOOKUP(D259,FXProd!$B$2:$F$310,5,)</f>
        <v>ArrivalDateTime asc INCLUDE (TradeMessageId,TradeId,MsgType,GTRMsgStatus,AssetClass)</v>
      </c>
      <c r="R259" s="10" t="str">
        <f t="shared" ref="R259:R299" si="41">IF(P259=Q259,"OK","NOTOK")</f>
        <v>OK</v>
      </c>
      <c r="S259" s="10" t="str">
        <f t="shared" ref="S259:S299" si="42">IF(AND(C259="OK", F259="OK",I259="OK"),"TRUE", "FALSE" )</f>
        <v>TRUE</v>
      </c>
      <c r="T259" s="10" t="str">
        <f t="shared" ref="T259:T299" si="43">IF(AND(L259="OK", O259="OK",R259="OK"),"TRUE", "FALSE" )</f>
        <v>TRUE</v>
      </c>
      <c r="U259" s="10" t="str">
        <f t="shared" ref="U259:U299" si="44">IF(OR(S259="False", T259="False"),"No", "Yes")</f>
        <v>Yes</v>
      </c>
    </row>
    <row r="260" spans="1:21">
      <c r="A260" s="10" t="s">
        <v>528</v>
      </c>
      <c r="B260" s="10" t="str">
        <f>IF(ISERROR(MATCH(A260, FXProd!$A$2:$A$297,0)),"",A260)</f>
        <v>srf_main.TradeMessage</v>
      </c>
      <c r="C260" s="10" t="str">
        <f t="shared" si="36"/>
        <v>OK</v>
      </c>
      <c r="D260" s="10" t="s">
        <v>539</v>
      </c>
      <c r="E260" s="10" t="str">
        <f>VLOOKUP(D260,FXProd!$B$2:$F$310,1,)</f>
        <v>TradeMessageCombinedIndex</v>
      </c>
      <c r="F260" s="10" t="str">
        <f t="shared" si="37"/>
        <v>OK</v>
      </c>
      <c r="G260" s="10" t="s">
        <v>13</v>
      </c>
      <c r="H260" s="10" t="str">
        <f>VLOOKUP(D260,FXProd!$B$2:$F$310,2,)</f>
        <v>nonunique</v>
      </c>
      <c r="I260" s="10" t="str">
        <f t="shared" si="38"/>
        <v>OK</v>
      </c>
      <c r="J260" s="10" t="s">
        <v>14</v>
      </c>
      <c r="K260" s="10" t="str">
        <f>VLOOKUP(D260,FXProd!$B$2:$F$310,3,)</f>
        <v xml:space="preserve"> nonclustered </v>
      </c>
      <c r="L260" s="10" t="str">
        <f t="shared" si="39"/>
        <v>OK</v>
      </c>
      <c r="M260" s="10">
        <v>3</v>
      </c>
      <c r="N260" s="10">
        <f>VLOOKUP(D260,FXProd!$B$2:$F$310,4,)</f>
        <v>3</v>
      </c>
      <c r="O260" s="10" t="str">
        <f t="shared" si="40"/>
        <v>OK</v>
      </c>
      <c r="P260" s="10" t="s">
        <v>540</v>
      </c>
      <c r="Q260" s="10" t="str">
        <f>VLOOKUP(D260,FXProd!$B$2:$F$310,5,)</f>
        <v>TradeId asc,MsgType asc,GTRMsgStatus asc INCLUDE (TradeMessageId)</v>
      </c>
      <c r="R260" s="10" t="str">
        <f t="shared" si="41"/>
        <v>OK</v>
      </c>
      <c r="S260" s="10" t="str">
        <f t="shared" si="42"/>
        <v>TRUE</v>
      </c>
      <c r="T260" s="10" t="str">
        <f t="shared" si="43"/>
        <v>TRUE</v>
      </c>
      <c r="U260" s="10" t="str">
        <f t="shared" si="44"/>
        <v>Yes</v>
      </c>
    </row>
    <row r="261" spans="1:21">
      <c r="A261" s="10" t="s">
        <v>528</v>
      </c>
      <c r="B261" s="10" t="str">
        <f>IF(ISERROR(MATCH(A261, FXProd!$A$2:$A$297,0)),"",A261)</f>
        <v>srf_main.TradeMessage</v>
      </c>
      <c r="C261" s="10" t="str">
        <f t="shared" si="36"/>
        <v>OK</v>
      </c>
      <c r="D261" s="10" t="s">
        <v>541</v>
      </c>
      <c r="E261" s="10" t="str">
        <f>VLOOKUP(D261,FXProd!$B$2:$F$310,1,)</f>
        <v>idx2_TradeMessage</v>
      </c>
      <c r="F261" s="10" t="str">
        <f t="shared" si="37"/>
        <v>OK</v>
      </c>
      <c r="G261" s="10" t="s">
        <v>8</v>
      </c>
      <c r="H261" s="10" t="str">
        <f>VLOOKUP(D261,FXProd!$B$2:$F$310,2,)</f>
        <v>unique</v>
      </c>
      <c r="I261" s="10" t="str">
        <f t="shared" si="38"/>
        <v>OK</v>
      </c>
      <c r="J261" s="10" t="s">
        <v>14</v>
      </c>
      <c r="K261" s="10" t="str">
        <f>VLOOKUP(D261,FXProd!$B$2:$F$310,3,)</f>
        <v xml:space="preserve"> nonclustered </v>
      </c>
      <c r="L261" s="10" t="str">
        <f t="shared" si="39"/>
        <v>OK</v>
      </c>
      <c r="M261" s="10">
        <v>2</v>
      </c>
      <c r="N261" s="10">
        <f>VLOOKUP(D261,FXProd!$B$2:$F$310,4,)</f>
        <v>2</v>
      </c>
      <c r="O261" s="10" t="str">
        <f t="shared" si="40"/>
        <v>OK</v>
      </c>
      <c r="P261" s="10" t="s">
        <v>542</v>
      </c>
      <c r="Q261" s="10" t="str">
        <f>VLOOKUP(D261,FXProd!$B$2:$F$310,5,)</f>
        <v>TradeId asc,TradeMessageId asc</v>
      </c>
      <c r="R261" s="10" t="str">
        <f t="shared" si="41"/>
        <v>OK</v>
      </c>
      <c r="S261" s="10" t="str">
        <f t="shared" si="42"/>
        <v>TRUE</v>
      </c>
      <c r="T261" s="10" t="str">
        <f t="shared" si="43"/>
        <v>TRUE</v>
      </c>
      <c r="U261" s="10" t="str">
        <f t="shared" si="44"/>
        <v>Yes</v>
      </c>
    </row>
    <row r="262" spans="1:21">
      <c r="A262" s="10" t="s">
        <v>528</v>
      </c>
      <c r="B262" s="10" t="str">
        <f>IF(ISERROR(MATCH(A262, FXProd!$A$2:$A$297,0)),"",A262)</f>
        <v>srf_main.TradeMessage</v>
      </c>
      <c r="C262" s="10" t="str">
        <f t="shared" si="36"/>
        <v>OK</v>
      </c>
      <c r="D262" s="10" t="s">
        <v>543</v>
      </c>
      <c r="E262" s="10" t="e">
        <f>VLOOKUP(D262,FXProd!$B$2:$F$310,1,)</f>
        <v>#N/A</v>
      </c>
      <c r="F262" s="10" t="e">
        <f t="shared" si="37"/>
        <v>#N/A</v>
      </c>
      <c r="G262" s="10" t="s">
        <v>8</v>
      </c>
      <c r="H262" s="10" t="e">
        <f>VLOOKUP(D262,FXProd!$B$2:$F$310,2,)</f>
        <v>#N/A</v>
      </c>
      <c r="I262" s="10" t="e">
        <f t="shared" si="38"/>
        <v>#N/A</v>
      </c>
      <c r="J262" s="10" t="s">
        <v>9</v>
      </c>
      <c r="K262" s="10" t="e">
        <f>VLOOKUP(D262,FXProd!$B$2:$F$310,3,)</f>
        <v>#N/A</v>
      </c>
      <c r="L262" s="10" t="e">
        <f t="shared" si="39"/>
        <v>#N/A</v>
      </c>
      <c r="M262" s="10">
        <v>1</v>
      </c>
      <c r="N262" s="10" t="e">
        <f>VLOOKUP(D262,FXProd!$B$2:$F$310,4,)</f>
        <v>#N/A</v>
      </c>
      <c r="O262" s="10" t="e">
        <f t="shared" si="40"/>
        <v>#N/A</v>
      </c>
      <c r="P262" s="10" t="s">
        <v>198</v>
      </c>
      <c r="Q262" s="10" t="e">
        <f>VLOOKUP(D262,FXProd!$B$2:$F$310,5,)</f>
        <v>#N/A</v>
      </c>
      <c r="R262" s="10" t="e">
        <f t="shared" si="41"/>
        <v>#N/A</v>
      </c>
      <c r="S262" s="10" t="e">
        <f t="shared" si="42"/>
        <v>#N/A</v>
      </c>
      <c r="T262" s="10" t="e">
        <f t="shared" si="43"/>
        <v>#N/A</v>
      </c>
      <c r="U262" s="10" t="e">
        <f t="shared" si="44"/>
        <v>#N/A</v>
      </c>
    </row>
    <row r="263" spans="1:21">
      <c r="A263" s="10" t="s">
        <v>544</v>
      </c>
      <c r="B263" s="10" t="str">
        <f>IF(ISERROR(MATCH(A263, FXProd!$A$2:$A$297,0)),"",A263)</f>
        <v>srf_main.TradeMessage_OFC</v>
      </c>
      <c r="C263" s="10" t="str">
        <f t="shared" si="36"/>
        <v>OK</v>
      </c>
      <c r="D263" s="10" t="s">
        <v>545</v>
      </c>
      <c r="E263" s="10" t="e">
        <f>VLOOKUP(D263,FXProd!$B$2:$F$310,1,)</f>
        <v>#N/A</v>
      </c>
      <c r="F263" s="10" t="e">
        <f t="shared" si="37"/>
        <v>#N/A</v>
      </c>
      <c r="G263" s="10" t="s">
        <v>8</v>
      </c>
      <c r="H263" s="10" t="e">
        <f>VLOOKUP(D263,FXProd!$B$2:$F$310,2,)</f>
        <v>#N/A</v>
      </c>
      <c r="I263" s="10" t="e">
        <f t="shared" si="38"/>
        <v>#N/A</v>
      </c>
      <c r="J263" s="10" t="s">
        <v>9</v>
      </c>
      <c r="K263" s="10" t="e">
        <f>VLOOKUP(D263,FXProd!$B$2:$F$310,3,)</f>
        <v>#N/A</v>
      </c>
      <c r="L263" s="10" t="e">
        <f t="shared" si="39"/>
        <v>#N/A</v>
      </c>
      <c r="M263" s="10">
        <v>1</v>
      </c>
      <c r="N263" s="10" t="e">
        <f>VLOOKUP(D263,FXProd!$B$2:$F$310,4,)</f>
        <v>#N/A</v>
      </c>
      <c r="O263" s="10" t="e">
        <f t="shared" si="40"/>
        <v>#N/A</v>
      </c>
      <c r="P263" s="10" t="s">
        <v>198</v>
      </c>
      <c r="Q263" s="10" t="e">
        <f>VLOOKUP(D263,FXProd!$B$2:$F$310,5,)</f>
        <v>#N/A</v>
      </c>
      <c r="R263" s="10" t="e">
        <f t="shared" si="41"/>
        <v>#N/A</v>
      </c>
      <c r="S263" s="10" t="e">
        <f t="shared" si="42"/>
        <v>#N/A</v>
      </c>
      <c r="T263" s="10" t="e">
        <f t="shared" si="43"/>
        <v>#N/A</v>
      </c>
      <c r="U263" s="10" t="e">
        <f t="shared" si="44"/>
        <v>#N/A</v>
      </c>
    </row>
    <row r="264" spans="1:21">
      <c r="A264" s="10" t="s">
        <v>546</v>
      </c>
      <c r="B264" s="10" t="str">
        <f>IF(ISERROR(MATCH(A264, FXProd!$A$2:$A$297,0)),"",A264)</f>
        <v>srf_main.TradeMessageAllege</v>
      </c>
      <c r="C264" s="10" t="str">
        <f t="shared" si="36"/>
        <v>OK</v>
      </c>
      <c r="D264" s="10" t="s">
        <v>547</v>
      </c>
      <c r="E264" s="10" t="str">
        <f>VLOOKUP(D264,FXProd!$B$2:$F$310,1,)</f>
        <v>idx1_TradeMessageAllege</v>
      </c>
      <c r="F264" s="10" t="str">
        <f t="shared" si="37"/>
        <v>OK</v>
      </c>
      <c r="G264" s="10" t="s">
        <v>13</v>
      </c>
      <c r="H264" s="10" t="str">
        <f>VLOOKUP(D264,FXProd!$B$2:$F$310,2,)</f>
        <v>nonunique</v>
      </c>
      <c r="I264" s="10" t="str">
        <f t="shared" si="38"/>
        <v>OK</v>
      </c>
      <c r="J264" s="10" t="s">
        <v>9</v>
      </c>
      <c r="K264" s="10" t="str">
        <f>VLOOKUP(D264,FXProd!$B$2:$F$310,3,)</f>
        <v xml:space="preserve"> clustered </v>
      </c>
      <c r="L264" s="10" t="str">
        <f t="shared" si="39"/>
        <v>OK</v>
      </c>
      <c r="M264" s="10">
        <v>2</v>
      </c>
      <c r="N264" s="10">
        <f>VLOOKUP(D264,FXProd!$B$2:$F$310,4,)</f>
        <v>2</v>
      </c>
      <c r="O264" s="10" t="str">
        <f t="shared" si="40"/>
        <v>OK</v>
      </c>
      <c r="P264" s="10" t="s">
        <v>548</v>
      </c>
      <c r="Q264" s="10" t="str">
        <f>VLOOKUP(D264,FXProd!$B$2:$F$310,5,)</f>
        <v>Id asc,TradeMessageId asc</v>
      </c>
      <c r="R264" s="10" t="str">
        <f t="shared" si="41"/>
        <v>OK</v>
      </c>
      <c r="S264" s="10" t="str">
        <f t="shared" si="42"/>
        <v>TRUE</v>
      </c>
      <c r="T264" s="10" t="str">
        <f t="shared" si="43"/>
        <v>TRUE</v>
      </c>
      <c r="U264" s="10" t="str">
        <f t="shared" si="44"/>
        <v>Yes</v>
      </c>
    </row>
    <row r="265" spans="1:21">
      <c r="A265" s="10" t="s">
        <v>546</v>
      </c>
      <c r="B265" s="10" t="str">
        <f>IF(ISERROR(MATCH(A265, FXProd!$A$2:$A$297,0)),"",A265)</f>
        <v>srf_main.TradeMessageAllege</v>
      </c>
      <c r="C265" s="10" t="str">
        <f t="shared" si="36"/>
        <v>OK</v>
      </c>
      <c r="D265" s="10" t="s">
        <v>549</v>
      </c>
      <c r="E265" s="10" t="str">
        <f>VLOOKUP(D265,FXProd!$B$2:$F$310,1,)</f>
        <v>PK_TradeMessageAllege</v>
      </c>
      <c r="F265" s="10" t="str">
        <f t="shared" si="37"/>
        <v>OK</v>
      </c>
      <c r="G265" s="10" t="s">
        <v>8</v>
      </c>
      <c r="H265" s="10" t="str">
        <f>VLOOKUP(D265,FXProd!$B$2:$F$310,2,)</f>
        <v>unique</v>
      </c>
      <c r="I265" s="10" t="str">
        <f t="shared" si="38"/>
        <v>OK</v>
      </c>
      <c r="J265" s="10" t="s">
        <v>14</v>
      </c>
      <c r="K265" s="10" t="str">
        <f>VLOOKUP(D265,FXProd!$B$2:$F$310,3,)</f>
        <v xml:space="preserve"> nonclustered </v>
      </c>
      <c r="L265" s="10" t="str">
        <f t="shared" si="39"/>
        <v>OK</v>
      </c>
      <c r="M265" s="10">
        <v>1</v>
      </c>
      <c r="N265" s="10">
        <f>VLOOKUP(D265,FXProd!$B$2:$F$310,4,)</f>
        <v>1</v>
      </c>
      <c r="O265" s="10" t="str">
        <f t="shared" si="40"/>
        <v>OK</v>
      </c>
      <c r="P265" s="10" t="s">
        <v>17</v>
      </c>
      <c r="Q265" s="10" t="str">
        <f>VLOOKUP(D265,FXProd!$B$2:$F$310,5,)</f>
        <v>Id asc</v>
      </c>
      <c r="R265" s="10" t="str">
        <f t="shared" si="41"/>
        <v>OK</v>
      </c>
      <c r="S265" s="10" t="str">
        <f t="shared" si="42"/>
        <v>TRUE</v>
      </c>
      <c r="T265" s="10" t="str">
        <f t="shared" si="43"/>
        <v>TRUE</v>
      </c>
      <c r="U265" s="10" t="str">
        <f t="shared" si="44"/>
        <v>Yes</v>
      </c>
    </row>
    <row r="266" spans="1:21">
      <c r="A266" s="10" t="s">
        <v>546</v>
      </c>
      <c r="B266" s="10" t="str">
        <f>IF(ISERROR(MATCH(A266, FXProd!$A$2:$A$297,0)),"",A266)</f>
        <v>srf_main.TradeMessageAllege</v>
      </c>
      <c r="C266" s="10" t="str">
        <f t="shared" si="36"/>
        <v>OK</v>
      </c>
      <c r="D266" s="10" t="s">
        <v>550</v>
      </c>
      <c r="E266" s="10" t="str">
        <f>VLOOKUP(D266,FXProd!$B$2:$F$310,1,)</f>
        <v>idx2_TradeMessageAllege</v>
      </c>
      <c r="F266" s="10" t="str">
        <f t="shared" si="37"/>
        <v>OK</v>
      </c>
      <c r="G266" s="10" t="s">
        <v>13</v>
      </c>
      <c r="H266" s="10" t="str">
        <f>VLOOKUP(D266,FXProd!$B$2:$F$310,2,)</f>
        <v>nonunique</v>
      </c>
      <c r="I266" s="10" t="str">
        <f t="shared" si="38"/>
        <v>OK</v>
      </c>
      <c r="J266" s="10" t="s">
        <v>14</v>
      </c>
      <c r="K266" s="10" t="str">
        <f>VLOOKUP(D266,FXProd!$B$2:$F$310,3,)</f>
        <v xml:space="preserve"> nonclustered </v>
      </c>
      <c r="L266" s="10" t="str">
        <f t="shared" si="39"/>
        <v>OK</v>
      </c>
      <c r="M266" s="10">
        <v>1</v>
      </c>
      <c r="N266" s="10">
        <f>VLOOKUP(D266,FXProd!$B$2:$F$310,4,)</f>
        <v>1</v>
      </c>
      <c r="O266" s="10" t="str">
        <f t="shared" si="40"/>
        <v>OK</v>
      </c>
      <c r="P266" s="10" t="s">
        <v>551</v>
      </c>
      <c r="Q266" s="10" t="str">
        <f>VLOOKUP(D266,FXProd!$B$2:$F$310,5,)</f>
        <v>AllegeTradeId asc</v>
      </c>
      <c r="R266" s="10" t="str">
        <f t="shared" si="41"/>
        <v>OK</v>
      </c>
      <c r="S266" s="10" t="str">
        <f t="shared" si="42"/>
        <v>TRUE</v>
      </c>
      <c r="T266" s="10" t="str">
        <f t="shared" si="43"/>
        <v>TRUE</v>
      </c>
      <c r="U266" s="10" t="str">
        <f t="shared" si="44"/>
        <v>Yes</v>
      </c>
    </row>
    <row r="267" spans="1:21">
      <c r="A267" s="10" t="s">
        <v>552</v>
      </c>
      <c r="B267" s="10" t="str">
        <f>IF(ISERROR(MATCH(A267, FXProd!$A$2:$A$297,0)),"",A267)</f>
        <v>srf_main.TradeMessagePayload</v>
      </c>
      <c r="C267" s="10" t="str">
        <f t="shared" si="36"/>
        <v>OK</v>
      </c>
      <c r="D267" s="10" t="s">
        <v>553</v>
      </c>
      <c r="E267" s="10" t="str">
        <f>VLOOKUP(D267,FXProd!$B$2:$F$310,1,)</f>
        <v>PK_TradeMessagePayload</v>
      </c>
      <c r="F267" s="10" t="str">
        <f t="shared" si="37"/>
        <v>OK</v>
      </c>
      <c r="G267" s="10" t="s">
        <v>8</v>
      </c>
      <c r="H267" s="10" t="str">
        <f>VLOOKUP(D267,FXProd!$B$2:$F$310,2,)</f>
        <v>unique</v>
      </c>
      <c r="I267" s="10" t="str">
        <f t="shared" si="38"/>
        <v>OK</v>
      </c>
      <c r="J267" s="10" t="s">
        <v>14</v>
      </c>
      <c r="K267" s="10" t="str">
        <f>VLOOKUP(D267,FXProd!$B$2:$F$310,3,)</f>
        <v xml:space="preserve"> nonclustered </v>
      </c>
      <c r="L267" s="10" t="str">
        <f t="shared" si="39"/>
        <v>OK</v>
      </c>
      <c r="M267" s="10">
        <v>1</v>
      </c>
      <c r="N267" s="10">
        <f>VLOOKUP(D267,FXProd!$B$2:$F$310,4,)</f>
        <v>1</v>
      </c>
      <c r="O267" s="10" t="str">
        <f t="shared" si="40"/>
        <v>OK</v>
      </c>
      <c r="P267" s="10" t="s">
        <v>26</v>
      </c>
      <c r="Q267" s="10" t="str">
        <f>VLOOKUP(D267,FXProd!$B$2:$F$310,5,)</f>
        <v>PayloadId asc</v>
      </c>
      <c r="R267" s="10" t="str">
        <f t="shared" si="41"/>
        <v>OK</v>
      </c>
      <c r="S267" s="10" t="str">
        <f t="shared" si="42"/>
        <v>TRUE</v>
      </c>
      <c r="T267" s="10" t="str">
        <f t="shared" si="43"/>
        <v>TRUE</v>
      </c>
      <c r="U267" s="10" t="str">
        <f t="shared" si="44"/>
        <v>Yes</v>
      </c>
    </row>
    <row r="268" spans="1:21">
      <c r="A268" s="10" t="s">
        <v>552</v>
      </c>
      <c r="B268" s="10" t="str">
        <f>IF(ISERROR(MATCH(A268, FXProd!$A$2:$A$297,0)),"",A268)</f>
        <v>srf_main.TradeMessagePayload</v>
      </c>
      <c r="C268" s="10" t="str">
        <f t="shared" si="36"/>
        <v>OK</v>
      </c>
      <c r="D268" s="10" t="s">
        <v>554</v>
      </c>
      <c r="E268" s="10" t="str">
        <f>VLOOKUP(D268,FXProd!$B$2:$F$310,1,)</f>
        <v>TradeMessagePayloadTradeMessageId</v>
      </c>
      <c r="F268" s="10" t="str">
        <f t="shared" si="37"/>
        <v>OK</v>
      </c>
      <c r="G268" s="10" t="s">
        <v>13</v>
      </c>
      <c r="H268" s="10" t="str">
        <f>VLOOKUP(D268,FXProd!$B$2:$F$310,2,)</f>
        <v>nonunique</v>
      </c>
      <c r="I268" s="10" t="str">
        <f t="shared" si="38"/>
        <v>OK</v>
      </c>
      <c r="J268" s="10" t="s">
        <v>9</v>
      </c>
      <c r="K268" s="10" t="str">
        <f>VLOOKUP(D268,FXProd!$B$2:$F$310,3,)</f>
        <v xml:space="preserve"> clustered </v>
      </c>
      <c r="L268" s="10" t="str">
        <f t="shared" si="39"/>
        <v>OK</v>
      </c>
      <c r="M268" s="10">
        <v>1</v>
      </c>
      <c r="N268" s="10">
        <f>VLOOKUP(D268,FXProd!$B$2:$F$310,4,)</f>
        <v>1</v>
      </c>
      <c r="O268" s="10" t="str">
        <f t="shared" si="40"/>
        <v>OK</v>
      </c>
      <c r="P268" s="10" t="s">
        <v>198</v>
      </c>
      <c r="Q268" s="10" t="str">
        <f>VLOOKUP(D268,FXProd!$B$2:$F$310,5,)</f>
        <v>TradeMessageId asc</v>
      </c>
      <c r="R268" s="10" t="str">
        <f t="shared" si="41"/>
        <v>OK</v>
      </c>
      <c r="S268" s="10" t="str">
        <f t="shared" si="42"/>
        <v>TRUE</v>
      </c>
      <c r="T268" s="10" t="str">
        <f t="shared" si="43"/>
        <v>TRUE</v>
      </c>
      <c r="U268" s="10" t="str">
        <f t="shared" si="44"/>
        <v>Yes</v>
      </c>
    </row>
    <row r="269" spans="1:21">
      <c r="A269" s="10" t="s">
        <v>555</v>
      </c>
      <c r="B269" s="10" t="str">
        <f>IF(ISERROR(MATCH(A269, FXProd!$A$2:$A$297,0)),"",A269)</f>
        <v>srf_main.TradeMessagePayload_OFC</v>
      </c>
      <c r="C269" s="10" t="str">
        <f t="shared" si="36"/>
        <v>OK</v>
      </c>
      <c r="D269" s="10" t="s">
        <v>556</v>
      </c>
      <c r="E269" s="10" t="e">
        <f>VLOOKUP(D269,FXProd!$B$2:$F$310,1,)</f>
        <v>#N/A</v>
      </c>
      <c r="F269" s="10" t="e">
        <f t="shared" si="37"/>
        <v>#N/A</v>
      </c>
      <c r="G269" s="10" t="s">
        <v>8</v>
      </c>
      <c r="H269" s="10" t="e">
        <f>VLOOKUP(D269,FXProd!$B$2:$F$310,2,)</f>
        <v>#N/A</v>
      </c>
      <c r="I269" s="10" t="e">
        <f t="shared" si="38"/>
        <v>#N/A</v>
      </c>
      <c r="J269" s="10" t="s">
        <v>9</v>
      </c>
      <c r="K269" s="10" t="e">
        <f>VLOOKUP(D269,FXProd!$B$2:$F$310,3,)</f>
        <v>#N/A</v>
      </c>
      <c r="L269" s="10" t="e">
        <f t="shared" si="39"/>
        <v>#N/A</v>
      </c>
      <c r="M269" s="10">
        <v>1</v>
      </c>
      <c r="N269" s="10" t="e">
        <f>VLOOKUP(D269,FXProd!$B$2:$F$310,4,)</f>
        <v>#N/A</v>
      </c>
      <c r="O269" s="10" t="e">
        <f t="shared" si="40"/>
        <v>#N/A</v>
      </c>
      <c r="P269" s="10" t="s">
        <v>26</v>
      </c>
      <c r="Q269" s="10" t="e">
        <f>VLOOKUP(D269,FXProd!$B$2:$F$310,5,)</f>
        <v>#N/A</v>
      </c>
      <c r="R269" s="10" t="e">
        <f t="shared" si="41"/>
        <v>#N/A</v>
      </c>
      <c r="S269" s="10" t="e">
        <f t="shared" si="42"/>
        <v>#N/A</v>
      </c>
      <c r="T269" s="10" t="e">
        <f t="shared" si="43"/>
        <v>#N/A</v>
      </c>
      <c r="U269" s="10" t="e">
        <f t="shared" si="44"/>
        <v>#N/A</v>
      </c>
    </row>
    <row r="270" spans="1:21">
      <c r="A270" s="10" t="s">
        <v>557</v>
      </c>
      <c r="B270" s="10" t="str">
        <f>IF(ISERROR(MATCH(A270, FXProd!$A$2:$A$297,0)),"",A270)</f>
        <v>srf_main.TradeMessagePayloadTrident</v>
      </c>
      <c r="C270" s="10" t="str">
        <f t="shared" si="36"/>
        <v>OK</v>
      </c>
      <c r="D270" s="10" t="s">
        <v>558</v>
      </c>
      <c r="E270" s="10" t="e">
        <f>VLOOKUP(D270,FXProd!$B$2:$F$310,1,)</f>
        <v>#N/A</v>
      </c>
      <c r="F270" s="10" t="e">
        <f t="shared" si="37"/>
        <v>#N/A</v>
      </c>
      <c r="G270" s="10" t="s">
        <v>8</v>
      </c>
      <c r="H270" s="10" t="e">
        <f>VLOOKUP(D270,FXProd!$B$2:$F$310,2,)</f>
        <v>#N/A</v>
      </c>
      <c r="I270" s="10" t="e">
        <f t="shared" si="38"/>
        <v>#N/A</v>
      </c>
      <c r="J270" s="10" t="s">
        <v>9</v>
      </c>
      <c r="K270" s="10" t="e">
        <f>VLOOKUP(D270,FXProd!$B$2:$F$310,3,)</f>
        <v>#N/A</v>
      </c>
      <c r="L270" s="10" t="e">
        <f t="shared" si="39"/>
        <v>#N/A</v>
      </c>
      <c r="M270" s="10">
        <v>1</v>
      </c>
      <c r="N270" s="10" t="e">
        <f>VLOOKUP(D270,FXProd!$B$2:$F$310,4,)</f>
        <v>#N/A</v>
      </c>
      <c r="O270" s="10" t="e">
        <f t="shared" si="40"/>
        <v>#N/A</v>
      </c>
      <c r="P270" s="10" t="s">
        <v>26</v>
      </c>
      <c r="Q270" s="10" t="e">
        <f>VLOOKUP(D270,FXProd!$B$2:$F$310,5,)</f>
        <v>#N/A</v>
      </c>
      <c r="R270" s="10" t="e">
        <f t="shared" si="41"/>
        <v>#N/A</v>
      </c>
      <c r="S270" s="10" t="e">
        <f t="shared" si="42"/>
        <v>#N/A</v>
      </c>
      <c r="T270" s="10" t="e">
        <f t="shared" si="43"/>
        <v>#N/A</v>
      </c>
      <c r="U270" s="10" t="e">
        <f t="shared" si="44"/>
        <v>#N/A</v>
      </c>
    </row>
    <row r="271" spans="1:21">
      <c r="A271" s="10" t="s">
        <v>557</v>
      </c>
      <c r="B271" s="10" t="str">
        <f>IF(ISERROR(MATCH(A271, FXProd!$A$2:$A$297,0)),"",A271)</f>
        <v>srf_main.TradeMessagePayloadTrident</v>
      </c>
      <c r="C271" s="10" t="str">
        <f t="shared" si="36"/>
        <v>OK</v>
      </c>
      <c r="D271" s="10" t="s">
        <v>559</v>
      </c>
      <c r="E271" s="10" t="str">
        <f>VLOOKUP(D271,FXProd!$B$2:$F$310,1,)</f>
        <v>NCI_TradeMessagePayloadTrident</v>
      </c>
      <c r="F271" s="10" t="str">
        <f t="shared" si="37"/>
        <v>OK</v>
      </c>
      <c r="G271" s="10" t="s">
        <v>13</v>
      </c>
      <c r="H271" s="10" t="str">
        <f>VLOOKUP(D271,FXProd!$B$2:$F$310,2,)</f>
        <v>nonunique</v>
      </c>
      <c r="I271" s="10" t="str">
        <f t="shared" si="38"/>
        <v>OK</v>
      </c>
      <c r="J271" s="10" t="s">
        <v>14</v>
      </c>
      <c r="K271" s="10" t="str">
        <f>VLOOKUP(D271,FXProd!$B$2:$F$310,3,)</f>
        <v xml:space="preserve"> nonclustered </v>
      </c>
      <c r="L271" s="10" t="str">
        <f t="shared" si="39"/>
        <v>OK</v>
      </c>
      <c r="M271" s="10">
        <v>1</v>
      </c>
      <c r="N271" s="10">
        <f>VLOOKUP(D271,FXProd!$B$2:$F$310,4,)</f>
        <v>1</v>
      </c>
      <c r="O271" s="10" t="str">
        <f t="shared" si="40"/>
        <v>OK</v>
      </c>
      <c r="P271" s="10" t="s">
        <v>198</v>
      </c>
      <c r="Q271" s="10" t="str">
        <f>VLOOKUP(D271,FXProd!$B$2:$F$310,5,)</f>
        <v>TradeMessageId asc</v>
      </c>
      <c r="R271" s="10" t="str">
        <f t="shared" si="41"/>
        <v>OK</v>
      </c>
      <c r="S271" s="10" t="str">
        <f t="shared" si="42"/>
        <v>TRUE</v>
      </c>
      <c r="T271" s="10" t="str">
        <f t="shared" si="43"/>
        <v>TRUE</v>
      </c>
      <c r="U271" s="10" t="str">
        <f t="shared" si="44"/>
        <v>Yes</v>
      </c>
    </row>
    <row r="272" spans="1:21">
      <c r="A272" s="10" t="s">
        <v>560</v>
      </c>
      <c r="B272" s="10" t="str">
        <f>IF(ISERROR(MATCH(A272, FXProd!$A$2:$A$297,0)),"",A272)</f>
        <v>srf_main.TradeMessageRptJurisdiction</v>
      </c>
      <c r="C272" s="10" t="str">
        <f t="shared" si="36"/>
        <v>OK</v>
      </c>
      <c r="D272" s="10" t="s">
        <v>561</v>
      </c>
      <c r="E272" s="10" t="str">
        <f>VLOOKUP(D272,FXProd!$B$2:$F$310,1,)</f>
        <v>Idx_TMJ_ValidationStatus2</v>
      </c>
      <c r="F272" s="10" t="str">
        <f t="shared" si="37"/>
        <v>OK</v>
      </c>
      <c r="G272" s="10" t="s">
        <v>13</v>
      </c>
      <c r="H272" s="10" t="str">
        <f>VLOOKUP(D272,FXProd!$B$2:$F$310,2,)</f>
        <v>nonunique</v>
      </c>
      <c r="I272" s="10" t="str">
        <f t="shared" si="38"/>
        <v>OK</v>
      </c>
      <c r="J272" s="10" t="s">
        <v>14</v>
      </c>
      <c r="K272" s="10" t="str">
        <f>VLOOKUP(D272,FXProd!$B$2:$F$310,3,)</f>
        <v xml:space="preserve"> nonclustered </v>
      </c>
      <c r="L272" s="10" t="str">
        <f t="shared" si="39"/>
        <v>OK</v>
      </c>
      <c r="M272" s="10">
        <v>1</v>
      </c>
      <c r="N272" s="10">
        <f>VLOOKUP(D272,FXProd!$B$2:$F$310,4,)</f>
        <v>1</v>
      </c>
      <c r="O272" s="10" t="str">
        <f t="shared" si="40"/>
        <v>OK</v>
      </c>
      <c r="P272" s="10" t="s">
        <v>562</v>
      </c>
      <c r="Q272" s="10" t="str">
        <f>VLOOKUP(D272,FXProd!$B$2:$F$310,5,)</f>
        <v>ValidationStatus asc</v>
      </c>
      <c r="R272" s="10" t="str">
        <f t="shared" si="41"/>
        <v>OK</v>
      </c>
      <c r="S272" s="10" t="str">
        <f t="shared" si="42"/>
        <v>TRUE</v>
      </c>
      <c r="T272" s="10" t="str">
        <f t="shared" si="43"/>
        <v>TRUE</v>
      </c>
      <c r="U272" s="10" t="str">
        <f t="shared" si="44"/>
        <v>Yes</v>
      </c>
    </row>
    <row r="273" spans="1:21">
      <c r="A273" s="10" t="s">
        <v>560</v>
      </c>
      <c r="B273" s="10" t="str">
        <f>IF(ISERROR(MATCH(A273, FXProd!$A$2:$A$297,0)),"",A273)</f>
        <v>srf_main.TradeMessageRptJurisdiction</v>
      </c>
      <c r="C273" s="10" t="str">
        <f t="shared" si="36"/>
        <v>OK</v>
      </c>
      <c r="D273" s="10" t="s">
        <v>563</v>
      </c>
      <c r="E273" s="10" t="str">
        <f>VLOOKUP(D273,FXProd!$B$2:$F$310,1,)</f>
        <v>idx1_TradeMessageRptJurisdiction</v>
      </c>
      <c r="F273" s="10" t="str">
        <f t="shared" si="37"/>
        <v>OK</v>
      </c>
      <c r="G273" s="10" t="s">
        <v>13</v>
      </c>
      <c r="H273" s="10" t="str">
        <f>VLOOKUP(D273,FXProd!$B$2:$F$310,2,)</f>
        <v>nonunique</v>
      </c>
      <c r="I273" s="10" t="str">
        <f t="shared" si="38"/>
        <v>OK</v>
      </c>
      <c r="J273" s="10" t="s">
        <v>14</v>
      </c>
      <c r="K273" s="10" t="str">
        <f>VLOOKUP(D273,FXProd!$B$2:$F$310,3,)</f>
        <v xml:space="preserve"> nonclustered </v>
      </c>
      <c r="L273" s="10" t="str">
        <f t="shared" si="39"/>
        <v>OK</v>
      </c>
      <c r="M273" s="10">
        <v>1</v>
      </c>
      <c r="N273" s="10">
        <f>VLOOKUP(D273,FXProd!$B$2:$F$310,4,)</f>
        <v>1</v>
      </c>
      <c r="O273" s="10" t="str">
        <f t="shared" si="40"/>
        <v>OK</v>
      </c>
      <c r="P273" s="10" t="s">
        <v>564</v>
      </c>
      <c r="Q273" s="10" t="str">
        <f>VLOOKUP(D273,FXProd!$B$2:$F$310,5,)</f>
        <v>SRFMsgStatus asc</v>
      </c>
      <c r="R273" s="10" t="str">
        <f t="shared" si="41"/>
        <v>OK</v>
      </c>
      <c r="S273" s="10" t="str">
        <f t="shared" si="42"/>
        <v>TRUE</v>
      </c>
      <c r="T273" s="10" t="str">
        <f t="shared" si="43"/>
        <v>TRUE</v>
      </c>
      <c r="U273" s="10" t="str">
        <f t="shared" si="44"/>
        <v>Yes</v>
      </c>
    </row>
    <row r="274" spans="1:21">
      <c r="A274" s="10" t="s">
        <v>560</v>
      </c>
      <c r="B274" s="10" t="str">
        <f>IF(ISERROR(MATCH(A274, FXProd!$A$2:$A$297,0)),"",A274)</f>
        <v>srf_main.TradeMessageRptJurisdiction</v>
      </c>
      <c r="C274" s="10" t="str">
        <f t="shared" si="36"/>
        <v>OK</v>
      </c>
      <c r="D274" s="10" t="s">
        <v>565</v>
      </c>
      <c r="E274" s="10" t="str">
        <f>VLOOKUP(D274,FXProd!$B$2:$F$310,1,)</f>
        <v>idx2_TradeMessageRptJurisdiction</v>
      </c>
      <c r="F274" s="10" t="str">
        <f t="shared" si="37"/>
        <v>OK</v>
      </c>
      <c r="G274" s="10" t="s">
        <v>13</v>
      </c>
      <c r="H274" s="10" t="str">
        <f>VLOOKUP(D274,FXProd!$B$2:$F$310,2,)</f>
        <v>nonunique</v>
      </c>
      <c r="I274" s="10" t="str">
        <f t="shared" si="38"/>
        <v>OK</v>
      </c>
      <c r="J274" s="10" t="s">
        <v>14</v>
      </c>
      <c r="K274" s="10" t="str">
        <f>VLOOKUP(D274,FXProd!$B$2:$F$310,3,)</f>
        <v xml:space="preserve"> nonclustered </v>
      </c>
      <c r="L274" s="10" t="str">
        <f t="shared" si="39"/>
        <v>OK</v>
      </c>
      <c r="M274" s="10">
        <v>1</v>
      </c>
      <c r="N274" s="10">
        <f>VLOOKUP(D274,FXProd!$B$2:$F$310,4,)</f>
        <v>1</v>
      </c>
      <c r="O274" s="10" t="str">
        <f t="shared" si="40"/>
        <v>OK</v>
      </c>
      <c r="P274" s="10" t="s">
        <v>566</v>
      </c>
      <c r="Q274" s="10" t="str">
        <f>VLOOKUP(D274,FXProd!$B$2:$F$310,5,)</f>
        <v>SRFMsgState asc</v>
      </c>
      <c r="R274" s="10" t="str">
        <f t="shared" si="41"/>
        <v>OK</v>
      </c>
      <c r="S274" s="10" t="str">
        <f t="shared" si="42"/>
        <v>TRUE</v>
      </c>
      <c r="T274" s="10" t="str">
        <f t="shared" si="43"/>
        <v>TRUE</v>
      </c>
      <c r="U274" s="10" t="str">
        <f t="shared" si="44"/>
        <v>Yes</v>
      </c>
    </row>
    <row r="275" spans="1:21">
      <c r="A275" s="10" t="s">
        <v>560</v>
      </c>
      <c r="B275" s="10" t="str">
        <f>IF(ISERROR(MATCH(A275, FXProd!$A$2:$A$297,0)),"",A275)</f>
        <v>srf_main.TradeMessageRptJurisdiction</v>
      </c>
      <c r="C275" s="10" t="str">
        <f t="shared" si="36"/>
        <v>OK</v>
      </c>
      <c r="D275" s="10" t="s">
        <v>567</v>
      </c>
      <c r="E275" s="10" t="str">
        <f>VLOOKUP(D275,FXProd!$B$2:$F$310,1,)</f>
        <v>Idx_TMJ_Jurisdiction</v>
      </c>
      <c r="F275" s="10" t="str">
        <f t="shared" si="37"/>
        <v>OK</v>
      </c>
      <c r="G275" s="10" t="s">
        <v>8</v>
      </c>
      <c r="H275" s="10" t="str">
        <f>VLOOKUP(D275,FXProd!$B$2:$F$310,2,)</f>
        <v>unique</v>
      </c>
      <c r="I275" s="10" t="str">
        <f t="shared" si="38"/>
        <v>OK</v>
      </c>
      <c r="J275" s="10" t="s">
        <v>14</v>
      </c>
      <c r="K275" s="10" t="str">
        <f>VLOOKUP(D275,FXProd!$B$2:$F$310,3,)</f>
        <v xml:space="preserve"> nonclustered </v>
      </c>
      <c r="L275" s="10" t="str">
        <f t="shared" si="39"/>
        <v>OK</v>
      </c>
      <c r="M275" s="10">
        <v>2</v>
      </c>
      <c r="N275" s="10">
        <f>VLOOKUP(D275,FXProd!$B$2:$F$310,4,)</f>
        <v>2</v>
      </c>
      <c r="O275" s="10" t="str">
        <f t="shared" si="40"/>
        <v>OK</v>
      </c>
      <c r="P275" s="10" t="s">
        <v>568</v>
      </c>
      <c r="Q275" s="10" t="str">
        <f>VLOOKUP(D275,FXProd!$B$2:$F$310,5,)</f>
        <v>Jurisdiction asc,TradeMessageId asc</v>
      </c>
      <c r="R275" s="10" t="str">
        <f t="shared" si="41"/>
        <v>OK</v>
      </c>
      <c r="S275" s="10" t="str">
        <f t="shared" si="42"/>
        <v>TRUE</v>
      </c>
      <c r="T275" s="10" t="str">
        <f t="shared" si="43"/>
        <v>TRUE</v>
      </c>
      <c r="U275" s="10" t="str">
        <f t="shared" si="44"/>
        <v>Yes</v>
      </c>
    </row>
    <row r="276" spans="1:21">
      <c r="A276" s="10" t="s">
        <v>560</v>
      </c>
      <c r="B276" s="10" t="str">
        <f>IF(ISERROR(MATCH(A276, FXProd!$A$2:$A$297,0)),"",A276)</f>
        <v>srf_main.TradeMessageRptJurisdiction</v>
      </c>
      <c r="C276" s="10" t="str">
        <f t="shared" si="36"/>
        <v>OK</v>
      </c>
      <c r="D276" s="10" t="s">
        <v>569</v>
      </c>
      <c r="E276" s="10" t="str">
        <f>VLOOKUP(D276,FXProd!$B$2:$F$310,1,)</f>
        <v>Idx_TMJ_ValidationStatus</v>
      </c>
      <c r="F276" s="10" t="str">
        <f t="shared" si="37"/>
        <v>OK</v>
      </c>
      <c r="G276" s="10" t="s">
        <v>13</v>
      </c>
      <c r="H276" s="10" t="str">
        <f>VLOOKUP(D276,FXProd!$B$2:$F$310,2,)</f>
        <v>nonunique</v>
      </c>
      <c r="I276" s="10" t="str">
        <f t="shared" si="38"/>
        <v>OK</v>
      </c>
      <c r="J276" s="10" t="s">
        <v>14</v>
      </c>
      <c r="K276" s="10" t="str">
        <f>VLOOKUP(D276,FXProd!$B$2:$F$310,3,)</f>
        <v xml:space="preserve"> nonclustered </v>
      </c>
      <c r="L276" s="10" t="str">
        <f t="shared" si="39"/>
        <v>OK</v>
      </c>
      <c r="M276" s="10">
        <v>3</v>
      </c>
      <c r="N276" s="10">
        <f>VLOOKUP(D276,FXProd!$B$2:$F$310,4,)</f>
        <v>3</v>
      </c>
      <c r="O276" s="10" t="str">
        <f t="shared" si="40"/>
        <v>OK</v>
      </c>
      <c r="P276" s="10" t="s">
        <v>570</v>
      </c>
      <c r="Q276" s="10" t="str">
        <f>VLOOKUP(D276,FXProd!$B$2:$F$310,5,)</f>
        <v>TradeMessageId asc,Jurisdiction asc,ValidationStatus asc</v>
      </c>
      <c r="R276" s="10" t="str">
        <f t="shared" si="41"/>
        <v>OK</v>
      </c>
      <c r="S276" s="10" t="str">
        <f t="shared" si="42"/>
        <v>TRUE</v>
      </c>
      <c r="T276" s="10" t="str">
        <f t="shared" si="43"/>
        <v>TRUE</v>
      </c>
      <c r="U276" s="10" t="str">
        <f t="shared" si="44"/>
        <v>Yes</v>
      </c>
    </row>
    <row r="277" spans="1:21">
      <c r="A277" s="10" t="s">
        <v>560</v>
      </c>
      <c r="B277" s="10" t="str">
        <f>IF(ISERROR(MATCH(A277, FXProd!$A$2:$A$297,0)),"",A277)</f>
        <v>srf_main.TradeMessageRptJurisdiction</v>
      </c>
      <c r="C277" s="10" t="str">
        <f t="shared" si="36"/>
        <v>OK</v>
      </c>
      <c r="D277" s="10" t="s">
        <v>571</v>
      </c>
      <c r="E277" s="10" t="str">
        <f>VLOOKUP(D277,FXProd!$B$2:$F$310,1,)</f>
        <v>IDX_TMJ_TradeMessageId</v>
      </c>
      <c r="F277" s="10" t="str">
        <f t="shared" si="37"/>
        <v>OK</v>
      </c>
      <c r="G277" s="10" t="s">
        <v>13</v>
      </c>
      <c r="H277" s="10" t="str">
        <f>VLOOKUP(D277,FXProd!$B$2:$F$310,2,)</f>
        <v>nonunique</v>
      </c>
      <c r="I277" s="10" t="str">
        <f t="shared" si="38"/>
        <v>OK</v>
      </c>
      <c r="J277" s="10" t="s">
        <v>14</v>
      </c>
      <c r="K277" s="10" t="str">
        <f>VLOOKUP(D277,FXProd!$B$2:$F$310,3,)</f>
        <v xml:space="preserve"> nonclustered </v>
      </c>
      <c r="L277" s="10" t="str">
        <f t="shared" si="39"/>
        <v>OK</v>
      </c>
      <c r="M277" s="10">
        <v>2</v>
      </c>
      <c r="N277" s="10">
        <f>VLOOKUP(D277,FXProd!$B$2:$F$310,4,)</f>
        <v>2</v>
      </c>
      <c r="O277" s="10" t="str">
        <f t="shared" si="40"/>
        <v>OK</v>
      </c>
      <c r="P277" s="10" t="s">
        <v>470</v>
      </c>
      <c r="Q277" s="10" t="str">
        <f>VLOOKUP(D277,FXProd!$B$2:$F$310,5,)</f>
        <v>TradeMessageId asc,Jurisdiction asc</v>
      </c>
      <c r="R277" s="10" t="str">
        <f t="shared" si="41"/>
        <v>OK</v>
      </c>
      <c r="S277" s="10" t="str">
        <f t="shared" si="42"/>
        <v>TRUE</v>
      </c>
      <c r="T277" s="10" t="str">
        <f t="shared" si="43"/>
        <v>TRUE</v>
      </c>
      <c r="U277" s="10" t="str">
        <f t="shared" si="44"/>
        <v>Yes</v>
      </c>
    </row>
    <row r="278" spans="1:21">
      <c r="A278" s="10" t="s">
        <v>560</v>
      </c>
      <c r="B278" s="10" t="str">
        <f>IF(ISERROR(MATCH(A278, FXProd!$A$2:$A$297,0)),"",A278)</f>
        <v>srf_main.TradeMessageRptJurisdiction</v>
      </c>
      <c r="C278" s="10" t="str">
        <f t="shared" si="36"/>
        <v>OK</v>
      </c>
      <c r="D278" s="10" t="s">
        <v>572</v>
      </c>
      <c r="E278" s="10" t="str">
        <f>VLOOKUP(D278,FXProd!$B$2:$F$310,1,)</f>
        <v>PK_TradeMessageRptJurisdiction</v>
      </c>
      <c r="F278" s="10" t="str">
        <f t="shared" si="37"/>
        <v>OK</v>
      </c>
      <c r="G278" s="10" t="s">
        <v>8</v>
      </c>
      <c r="H278" s="10" t="str">
        <f>VLOOKUP(D278,FXProd!$B$2:$F$310,2,)</f>
        <v>unique</v>
      </c>
      <c r="I278" s="10" t="str">
        <f t="shared" si="38"/>
        <v>OK</v>
      </c>
      <c r="J278" s="10" t="s">
        <v>9</v>
      </c>
      <c r="K278" s="10" t="str">
        <f>VLOOKUP(D278,FXProd!$B$2:$F$310,3,)</f>
        <v xml:space="preserve"> clustered </v>
      </c>
      <c r="L278" s="10" t="str">
        <f t="shared" si="39"/>
        <v>OK</v>
      </c>
      <c r="M278" s="10">
        <v>1</v>
      </c>
      <c r="N278" s="10">
        <f>VLOOKUP(D278,FXProd!$B$2:$F$310,4,)</f>
        <v>1</v>
      </c>
      <c r="O278" s="10" t="str">
        <f t="shared" si="40"/>
        <v>OK</v>
      </c>
      <c r="P278" s="10" t="s">
        <v>573</v>
      </c>
      <c r="Q278" s="10" t="str">
        <f>VLOOKUP(D278,FXProd!$B$2:$F$310,5,)</f>
        <v>TmjId asc</v>
      </c>
      <c r="R278" s="10" t="str">
        <f t="shared" si="41"/>
        <v>OK</v>
      </c>
      <c r="S278" s="10" t="str">
        <f t="shared" si="42"/>
        <v>TRUE</v>
      </c>
      <c r="T278" s="10" t="str">
        <f t="shared" si="43"/>
        <v>TRUE</v>
      </c>
      <c r="U278" s="10" t="str">
        <f t="shared" si="44"/>
        <v>Yes</v>
      </c>
    </row>
    <row r="279" spans="1:21">
      <c r="A279" s="10" t="s">
        <v>574</v>
      </c>
      <c r="B279" s="10" t="str">
        <f>IF(ISERROR(MATCH(A279, FXProd!$A$2:$A$297,0)),"",A279)</f>
        <v>srf_main.TradeMessageRptJurisdictionActivity</v>
      </c>
      <c r="C279" s="10" t="str">
        <f t="shared" si="36"/>
        <v>OK</v>
      </c>
      <c r="D279" s="10" t="s">
        <v>575</v>
      </c>
      <c r="E279" s="10" t="str">
        <f>VLOOKUP(D279,FXProd!$B$2:$F$310,1,)</f>
        <v>PK_TradeMessageRptJurisdictionActivity</v>
      </c>
      <c r="F279" s="10" t="str">
        <f t="shared" si="37"/>
        <v>OK</v>
      </c>
      <c r="G279" s="10" t="s">
        <v>8</v>
      </c>
      <c r="H279" s="10" t="str">
        <f>VLOOKUP(D279,FXProd!$B$2:$F$310,2,)</f>
        <v>unique</v>
      </c>
      <c r="I279" s="10" t="str">
        <f t="shared" si="38"/>
        <v>OK</v>
      </c>
      <c r="J279" s="10" t="s">
        <v>9</v>
      </c>
      <c r="K279" s="10" t="str">
        <f>VLOOKUP(D279,FXProd!$B$2:$F$310,3,)</f>
        <v xml:space="preserve"> clustered </v>
      </c>
      <c r="L279" s="10" t="str">
        <f t="shared" si="39"/>
        <v>OK</v>
      </c>
      <c r="M279" s="10">
        <v>1</v>
      </c>
      <c r="N279" s="10">
        <f>VLOOKUP(D279,FXProd!$B$2:$F$310,4,)</f>
        <v>1</v>
      </c>
      <c r="O279" s="10" t="str">
        <f t="shared" si="40"/>
        <v>OK</v>
      </c>
      <c r="P279" s="10" t="s">
        <v>576</v>
      </c>
      <c r="Q279" s="10" t="str">
        <f>VLOOKUP(D279,FXProd!$B$2:$F$310,5,)</f>
        <v>AuditId asc</v>
      </c>
      <c r="R279" s="10" t="str">
        <f t="shared" si="41"/>
        <v>OK</v>
      </c>
      <c r="S279" s="10" t="str">
        <f t="shared" si="42"/>
        <v>TRUE</v>
      </c>
      <c r="T279" s="10" t="str">
        <f t="shared" si="43"/>
        <v>TRUE</v>
      </c>
      <c r="U279" s="10" t="str">
        <f t="shared" si="44"/>
        <v>Yes</v>
      </c>
    </row>
    <row r="280" spans="1:21">
      <c r="A280" s="10" t="s">
        <v>574</v>
      </c>
      <c r="B280" s="10" t="str">
        <f>IF(ISERROR(MATCH(A280, FXProd!$A$2:$A$297,0)),"",A280)</f>
        <v>srf_main.TradeMessageRptJurisdictionActivity</v>
      </c>
      <c r="C280" s="10" t="str">
        <f t="shared" si="36"/>
        <v>OK</v>
      </c>
      <c r="D280" s="10" t="s">
        <v>577</v>
      </c>
      <c r="E280" s="10" t="str">
        <f>VLOOKUP(D280,FXProd!$B$2:$F$310,1,)</f>
        <v>idx1_TradeMessageRptJurisdictionActivity</v>
      </c>
      <c r="F280" s="10" t="str">
        <f t="shared" si="37"/>
        <v>OK</v>
      </c>
      <c r="G280" s="10" t="s">
        <v>13</v>
      </c>
      <c r="H280" s="10" t="str">
        <f>VLOOKUP(D280,FXProd!$B$2:$F$310,2,)</f>
        <v>nonunique</v>
      </c>
      <c r="I280" s="10" t="str">
        <f t="shared" si="38"/>
        <v>OK</v>
      </c>
      <c r="J280" s="10" t="s">
        <v>14</v>
      </c>
      <c r="K280" s="10" t="str">
        <f>VLOOKUP(D280,FXProd!$B$2:$F$310,3,)</f>
        <v xml:space="preserve"> nonclustered </v>
      </c>
      <c r="L280" s="10" t="str">
        <f t="shared" si="39"/>
        <v>OK</v>
      </c>
      <c r="M280" s="10">
        <v>1</v>
      </c>
      <c r="N280" s="10">
        <f>VLOOKUP(D280,FXProd!$B$2:$F$310,4,)</f>
        <v>1</v>
      </c>
      <c r="O280" s="10" t="str">
        <f t="shared" si="40"/>
        <v>OK</v>
      </c>
      <c r="P280" s="10" t="s">
        <v>573</v>
      </c>
      <c r="Q280" s="10" t="str">
        <f>VLOOKUP(D280,FXProd!$B$2:$F$310,5,)</f>
        <v>TmjId asc</v>
      </c>
      <c r="R280" s="10" t="str">
        <f t="shared" si="41"/>
        <v>OK</v>
      </c>
      <c r="S280" s="10" t="str">
        <f t="shared" si="42"/>
        <v>TRUE</v>
      </c>
      <c r="T280" s="10" t="str">
        <f t="shared" si="43"/>
        <v>TRUE</v>
      </c>
      <c r="U280" s="10" t="str">
        <f t="shared" si="44"/>
        <v>Yes</v>
      </c>
    </row>
    <row r="281" spans="1:21">
      <c r="A281" s="10" t="s">
        <v>578</v>
      </c>
      <c r="B281" s="10" t="str">
        <f>IF(ISERROR(MATCH(A281, FXProd!$A$2:$A$297,0)),"",A281)</f>
        <v>srf_main.TradeMessageRptJurisdictionPayload</v>
      </c>
      <c r="C281" s="10" t="str">
        <f t="shared" si="36"/>
        <v>OK</v>
      </c>
      <c r="D281" s="10" t="s">
        <v>579</v>
      </c>
      <c r="E281" s="10" t="str">
        <f>VLOOKUP(D281,FXProd!$B$2:$F$310,1,)</f>
        <v>PK_TradeMessageRptJurisdictionPayload</v>
      </c>
      <c r="F281" s="10" t="str">
        <f t="shared" si="37"/>
        <v>OK</v>
      </c>
      <c r="G281" s="10" t="s">
        <v>8</v>
      </c>
      <c r="H281" s="10" t="str">
        <f>VLOOKUP(D281,FXProd!$B$2:$F$310,2,)</f>
        <v>unique</v>
      </c>
      <c r="I281" s="10" t="str">
        <f t="shared" si="38"/>
        <v>OK</v>
      </c>
      <c r="J281" s="10" t="s">
        <v>9</v>
      </c>
      <c r="K281" s="10" t="str">
        <f>VLOOKUP(D281,FXProd!$B$2:$F$310,3,)</f>
        <v xml:space="preserve"> clustered </v>
      </c>
      <c r="L281" s="10" t="str">
        <f t="shared" si="39"/>
        <v>OK</v>
      </c>
      <c r="M281" s="10">
        <v>1</v>
      </c>
      <c r="N281" s="10">
        <f>VLOOKUP(D281,FXProd!$B$2:$F$310,4,)</f>
        <v>1</v>
      </c>
      <c r="O281" s="10" t="str">
        <f t="shared" si="40"/>
        <v>OK</v>
      </c>
      <c r="P281" s="10" t="s">
        <v>26</v>
      </c>
      <c r="Q281" s="10" t="str">
        <f>VLOOKUP(D281,FXProd!$B$2:$F$310,5,)</f>
        <v>PayloadId asc</v>
      </c>
      <c r="R281" s="10" t="str">
        <f t="shared" si="41"/>
        <v>OK</v>
      </c>
      <c r="S281" s="10" t="str">
        <f t="shared" si="42"/>
        <v>TRUE</v>
      </c>
      <c r="T281" s="10" t="str">
        <f t="shared" si="43"/>
        <v>TRUE</v>
      </c>
      <c r="U281" s="10" t="str">
        <f t="shared" si="44"/>
        <v>Yes</v>
      </c>
    </row>
    <row r="282" spans="1:21">
      <c r="A282" s="10" t="s">
        <v>578</v>
      </c>
      <c r="B282" s="10" t="str">
        <f>IF(ISERROR(MATCH(A282, FXProd!$A$2:$A$297,0)),"",A282)</f>
        <v>srf_main.TradeMessageRptJurisdictionPayload</v>
      </c>
      <c r="C282" s="10" t="str">
        <f t="shared" si="36"/>
        <v>OK</v>
      </c>
      <c r="D282" s="10" t="s">
        <v>580</v>
      </c>
      <c r="E282" s="10" t="str">
        <f>VLOOKUP(D282,FXProd!$B$2:$F$310,1,)</f>
        <v>idx1_TradeMessageRptJurisdictionPayload</v>
      </c>
      <c r="F282" s="10" t="str">
        <f t="shared" si="37"/>
        <v>OK</v>
      </c>
      <c r="G282" s="10" t="s">
        <v>13</v>
      </c>
      <c r="H282" s="10" t="str">
        <f>VLOOKUP(D282,FXProd!$B$2:$F$310,2,)</f>
        <v>nonunique</v>
      </c>
      <c r="I282" s="10" t="str">
        <f t="shared" si="38"/>
        <v>OK</v>
      </c>
      <c r="J282" s="10" t="s">
        <v>14</v>
      </c>
      <c r="K282" s="10" t="str">
        <f>VLOOKUP(D282,FXProd!$B$2:$F$310,3,)</f>
        <v xml:space="preserve"> nonclustered </v>
      </c>
      <c r="L282" s="10" t="str">
        <f t="shared" si="39"/>
        <v>OK</v>
      </c>
      <c r="M282" s="10">
        <v>1</v>
      </c>
      <c r="N282" s="10">
        <f>VLOOKUP(D282,FXProd!$B$2:$F$310,4,)</f>
        <v>1</v>
      </c>
      <c r="O282" s="10" t="str">
        <f t="shared" si="40"/>
        <v>OK</v>
      </c>
      <c r="P282" s="10" t="s">
        <v>573</v>
      </c>
      <c r="Q282" s="10" t="str">
        <f>VLOOKUP(D282,FXProd!$B$2:$F$310,5,)</f>
        <v>TmjId asc</v>
      </c>
      <c r="R282" s="10" t="str">
        <f t="shared" si="41"/>
        <v>OK</v>
      </c>
      <c r="S282" s="10" t="str">
        <f t="shared" si="42"/>
        <v>TRUE</v>
      </c>
      <c r="T282" s="10" t="str">
        <f t="shared" si="43"/>
        <v>TRUE</v>
      </c>
      <c r="U282" s="10" t="str">
        <f t="shared" si="44"/>
        <v>Yes</v>
      </c>
    </row>
    <row r="283" spans="1:21">
      <c r="A283" s="10" t="s">
        <v>581</v>
      </c>
      <c r="B283" s="10" t="str">
        <f>IF(ISERROR(MATCH(A283, FXProd!$A$2:$A$297,0)),"",A283)</f>
        <v>srf_main.TradeMessageTrident</v>
      </c>
      <c r="C283" s="10" t="str">
        <f t="shared" si="36"/>
        <v>OK</v>
      </c>
      <c r="D283" s="10" t="s">
        <v>582</v>
      </c>
      <c r="E283" s="10" t="str">
        <f>VLOOKUP(D283,FXProd!$B$2:$F$310,1,)</f>
        <v>idx1_TradeMessageTrident</v>
      </c>
      <c r="F283" s="10" t="str">
        <f t="shared" si="37"/>
        <v>OK</v>
      </c>
      <c r="G283" s="10" t="s">
        <v>13</v>
      </c>
      <c r="H283" s="10" t="str">
        <f>VLOOKUP(D283,FXProd!$B$2:$F$310,2,)</f>
        <v>nonunique</v>
      </c>
      <c r="I283" s="10" t="str">
        <f t="shared" si="38"/>
        <v>OK</v>
      </c>
      <c r="J283" s="10" t="s">
        <v>14</v>
      </c>
      <c r="K283" s="10" t="str">
        <f>VLOOKUP(D283,FXProd!$B$2:$F$310,3,)</f>
        <v xml:space="preserve"> nonclustered </v>
      </c>
      <c r="L283" s="10" t="str">
        <f t="shared" si="39"/>
        <v>OK</v>
      </c>
      <c r="M283" s="10">
        <v>2</v>
      </c>
      <c r="N283" s="10">
        <f>VLOOKUP(D283,FXProd!$B$2:$F$310,4,)</f>
        <v>2</v>
      </c>
      <c r="O283" s="10" t="str">
        <f t="shared" si="40"/>
        <v>OK</v>
      </c>
      <c r="P283" s="10" t="s">
        <v>583</v>
      </c>
      <c r="Q283" s="10" t="str">
        <f>VLOOKUP(D283,FXProd!$B$2:$F$310,5,)</f>
        <v>PublisherTradeId asc,PublisherTradeVersion asc</v>
      </c>
      <c r="R283" s="10" t="str">
        <f t="shared" si="41"/>
        <v>OK</v>
      </c>
      <c r="S283" s="10" t="str">
        <f t="shared" si="42"/>
        <v>TRUE</v>
      </c>
      <c r="T283" s="10" t="str">
        <f t="shared" si="43"/>
        <v>TRUE</v>
      </c>
      <c r="U283" s="10" t="str">
        <f t="shared" si="44"/>
        <v>Yes</v>
      </c>
    </row>
    <row r="284" spans="1:21">
      <c r="A284" s="10" t="s">
        <v>581</v>
      </c>
      <c r="B284" s="10" t="str">
        <f>IF(ISERROR(MATCH(A284, FXProd!$A$2:$A$297,0)),"",A284)</f>
        <v>srf_main.TradeMessageTrident</v>
      </c>
      <c r="C284" s="10" t="str">
        <f t="shared" si="36"/>
        <v>OK</v>
      </c>
      <c r="D284" s="10" t="s">
        <v>584</v>
      </c>
      <c r="E284" s="10" t="e">
        <f>VLOOKUP(D284,FXProd!$B$2:$F$310,1,)</f>
        <v>#N/A</v>
      </c>
      <c r="F284" s="10" t="e">
        <f t="shared" si="37"/>
        <v>#N/A</v>
      </c>
      <c r="G284" s="10" t="s">
        <v>8</v>
      </c>
      <c r="H284" s="10" t="e">
        <f>VLOOKUP(D284,FXProd!$B$2:$F$310,2,)</f>
        <v>#N/A</v>
      </c>
      <c r="I284" s="10" t="e">
        <f t="shared" si="38"/>
        <v>#N/A</v>
      </c>
      <c r="J284" s="10" t="s">
        <v>9</v>
      </c>
      <c r="K284" s="10" t="e">
        <f>VLOOKUP(D284,FXProd!$B$2:$F$310,3,)</f>
        <v>#N/A</v>
      </c>
      <c r="L284" s="10" t="e">
        <f t="shared" si="39"/>
        <v>#N/A</v>
      </c>
      <c r="M284" s="10">
        <v>1</v>
      </c>
      <c r="N284" s="10" t="e">
        <f>VLOOKUP(D284,FXProd!$B$2:$F$310,4,)</f>
        <v>#N/A</v>
      </c>
      <c r="O284" s="10" t="e">
        <f t="shared" si="40"/>
        <v>#N/A</v>
      </c>
      <c r="P284" s="10" t="s">
        <v>198</v>
      </c>
      <c r="Q284" s="10" t="e">
        <f>VLOOKUP(D284,FXProd!$B$2:$F$310,5,)</f>
        <v>#N/A</v>
      </c>
      <c r="R284" s="10" t="e">
        <f t="shared" si="41"/>
        <v>#N/A</v>
      </c>
      <c r="S284" s="10" t="e">
        <f t="shared" si="42"/>
        <v>#N/A</v>
      </c>
      <c r="T284" s="10" t="e">
        <f t="shared" si="43"/>
        <v>#N/A</v>
      </c>
      <c r="U284" s="10" t="e">
        <f t="shared" si="44"/>
        <v>#N/A</v>
      </c>
    </row>
    <row r="285" spans="1:21">
      <c r="A285" s="10" t="s">
        <v>585</v>
      </c>
      <c r="B285" s="10" t="str">
        <f>IF(ISERROR(MATCH(A285, FXProd!$A$2:$A$297,0)),"",A285)</f>
        <v>srf_main.TradeRptJurisdiction</v>
      </c>
      <c r="C285" s="10" t="str">
        <f t="shared" si="36"/>
        <v>OK</v>
      </c>
      <c r="D285" s="10" t="s">
        <v>586</v>
      </c>
      <c r="E285" s="10" t="e">
        <f>VLOOKUP(D285,FXProd!$B$2:$F$310,1,)</f>
        <v>#N/A</v>
      </c>
      <c r="F285" s="10" t="e">
        <f t="shared" si="37"/>
        <v>#N/A</v>
      </c>
      <c r="G285" s="10" t="s">
        <v>8</v>
      </c>
      <c r="H285" s="10" t="e">
        <f>VLOOKUP(D285,FXProd!$B$2:$F$310,2,)</f>
        <v>#N/A</v>
      </c>
      <c r="I285" s="10" t="e">
        <f t="shared" si="38"/>
        <v>#N/A</v>
      </c>
      <c r="J285" s="10" t="s">
        <v>9</v>
      </c>
      <c r="K285" s="10" t="e">
        <f>VLOOKUP(D285,FXProd!$B$2:$F$310,3,)</f>
        <v>#N/A</v>
      </c>
      <c r="L285" s="10" t="e">
        <f t="shared" si="39"/>
        <v>#N/A</v>
      </c>
      <c r="M285" s="10">
        <v>1</v>
      </c>
      <c r="N285" s="10" t="e">
        <f>VLOOKUP(D285,FXProd!$B$2:$F$310,4,)</f>
        <v>#N/A</v>
      </c>
      <c r="O285" s="10" t="e">
        <f t="shared" si="40"/>
        <v>#N/A</v>
      </c>
      <c r="P285" s="10" t="s">
        <v>587</v>
      </c>
      <c r="Q285" s="10" t="e">
        <f>VLOOKUP(D285,FXProd!$B$2:$F$310,5,)</f>
        <v>#N/A</v>
      </c>
      <c r="R285" s="10" t="e">
        <f t="shared" si="41"/>
        <v>#N/A</v>
      </c>
      <c r="S285" s="10" t="e">
        <f t="shared" si="42"/>
        <v>#N/A</v>
      </c>
      <c r="T285" s="10" t="e">
        <f t="shared" si="43"/>
        <v>#N/A</v>
      </c>
      <c r="U285" s="10" t="e">
        <f t="shared" si="44"/>
        <v>#N/A</v>
      </c>
    </row>
    <row r="286" spans="1:21">
      <c r="A286" s="10" t="s">
        <v>585</v>
      </c>
      <c r="B286" s="10" t="str">
        <f>IF(ISERROR(MATCH(A286, FXProd!$A$2:$A$297,0)),"",A286)</f>
        <v>srf_main.TradeRptJurisdiction</v>
      </c>
      <c r="C286" s="10" t="str">
        <f t="shared" si="36"/>
        <v>OK</v>
      </c>
      <c r="D286" s="10" t="s">
        <v>588</v>
      </c>
      <c r="E286" s="10" t="str">
        <f>VLOOKUP(D286,FXProd!$B$2:$F$310,1,)</f>
        <v>idx1_TradeRptJurisdiction</v>
      </c>
      <c r="F286" s="10" t="str">
        <f t="shared" si="37"/>
        <v>OK</v>
      </c>
      <c r="G286" s="10" t="s">
        <v>13</v>
      </c>
      <c r="H286" s="10" t="str">
        <f>VLOOKUP(D286,FXProd!$B$2:$F$310,2,)</f>
        <v>nonunique</v>
      </c>
      <c r="I286" s="10" t="str">
        <f t="shared" si="38"/>
        <v>OK</v>
      </c>
      <c r="J286" s="10" t="s">
        <v>14</v>
      </c>
      <c r="K286" s="10" t="str">
        <f>VLOOKUP(D286,FXProd!$B$2:$F$310,3,)</f>
        <v xml:space="preserve"> nonclustered </v>
      </c>
      <c r="L286" s="10" t="str">
        <f t="shared" si="39"/>
        <v>OK</v>
      </c>
      <c r="M286" s="10">
        <v>2</v>
      </c>
      <c r="N286" s="10">
        <f>VLOOKUP(D286,FXProd!$B$2:$F$310,4,)</f>
        <v>2</v>
      </c>
      <c r="O286" s="10" t="str">
        <f t="shared" si="40"/>
        <v>OK</v>
      </c>
      <c r="P286" s="10" t="s">
        <v>589</v>
      </c>
      <c r="Q286" s="10" t="str">
        <f>VLOOKUP(D286,FXProd!$B$2:$F$310,5,)</f>
        <v>TradeId asc,Jurisdiction asc</v>
      </c>
      <c r="R286" s="10" t="str">
        <f t="shared" si="41"/>
        <v>OK</v>
      </c>
      <c r="S286" s="10" t="str">
        <f t="shared" si="42"/>
        <v>TRUE</v>
      </c>
      <c r="T286" s="10" t="str">
        <f t="shared" si="43"/>
        <v>TRUE</v>
      </c>
      <c r="U286" s="10" t="str">
        <f t="shared" si="44"/>
        <v>Yes</v>
      </c>
    </row>
    <row r="287" spans="1:21">
      <c r="A287" s="10" t="s">
        <v>590</v>
      </c>
      <c r="B287" s="10" t="str">
        <f>IF(ISERROR(MATCH(A287, FXProd!$A$2:$A$297,0)),"",A287)</f>
        <v>srf_main.TridentConfirmationDetails</v>
      </c>
      <c r="C287" s="10" t="str">
        <f t="shared" si="36"/>
        <v>OK</v>
      </c>
      <c r="D287" s="10" t="s">
        <v>591</v>
      </c>
      <c r="E287" s="10" t="str">
        <f>VLOOKUP(D287,FXProd!$B$2:$F$310,1,)</f>
        <v>idx1_TridentConfirmationDetails</v>
      </c>
      <c r="F287" s="10" t="str">
        <f t="shared" si="37"/>
        <v>OK</v>
      </c>
      <c r="G287" s="10" t="s">
        <v>13</v>
      </c>
      <c r="H287" s="10" t="str">
        <f>VLOOKUP(D287,FXProd!$B$2:$F$310,2,)</f>
        <v>nonunique</v>
      </c>
      <c r="I287" s="10" t="str">
        <f t="shared" si="38"/>
        <v>OK</v>
      </c>
      <c r="J287" s="10" t="s">
        <v>9</v>
      </c>
      <c r="K287" s="10" t="str">
        <f>VLOOKUP(D287,FXProd!$B$2:$F$310,3,)</f>
        <v xml:space="preserve"> clustered </v>
      </c>
      <c r="L287" s="10" t="str">
        <f t="shared" si="39"/>
        <v>OK</v>
      </c>
      <c r="M287" s="10">
        <v>1</v>
      </c>
      <c r="N287" s="10">
        <f>VLOOKUP(D287,FXProd!$B$2:$F$310,4,)</f>
        <v>1</v>
      </c>
      <c r="O287" s="10" t="str">
        <f t="shared" si="40"/>
        <v>OK</v>
      </c>
      <c r="P287" s="10" t="s">
        <v>36</v>
      </c>
      <c r="Q287" s="10" t="str">
        <f>VLOOKUP(D287,FXProd!$B$2:$F$310,5,)</f>
        <v>TradeId asc</v>
      </c>
      <c r="R287" s="10" t="str">
        <f t="shared" si="41"/>
        <v>OK</v>
      </c>
      <c r="S287" s="10" t="str">
        <f t="shared" si="42"/>
        <v>TRUE</v>
      </c>
      <c r="T287" s="10" t="str">
        <f t="shared" si="43"/>
        <v>TRUE</v>
      </c>
      <c r="U287" s="10" t="str">
        <f t="shared" si="44"/>
        <v>Yes</v>
      </c>
    </row>
    <row r="288" spans="1:21">
      <c r="A288" s="10" t="s">
        <v>592</v>
      </c>
      <c r="B288" s="10" t="str">
        <f>IF(ISERROR(MATCH(A288, FXProd!$A$2:$A$297,0)),"",A288)</f>
        <v>srf_main.TRJurisdiction</v>
      </c>
      <c r="C288" s="10" t="str">
        <f t="shared" si="36"/>
        <v>OK</v>
      </c>
      <c r="D288" s="10" t="s">
        <v>593</v>
      </c>
      <c r="E288" s="10" t="str">
        <f>VLOOKUP(D288,FXProd!$B$2:$F$310,1,)</f>
        <v>PK_TRJurisdiction</v>
      </c>
      <c r="F288" s="10" t="str">
        <f t="shared" si="37"/>
        <v>OK</v>
      </c>
      <c r="G288" s="10" t="s">
        <v>8</v>
      </c>
      <c r="H288" s="10" t="str">
        <f>VLOOKUP(D288,FXProd!$B$2:$F$310,2,)</f>
        <v>unique</v>
      </c>
      <c r="I288" s="10" t="str">
        <f t="shared" si="38"/>
        <v>OK</v>
      </c>
      <c r="J288" s="10" t="s">
        <v>14</v>
      </c>
      <c r="K288" s="10" t="str">
        <f>VLOOKUP(D288,FXProd!$B$2:$F$310,3,)</f>
        <v xml:space="preserve"> nonclustered </v>
      </c>
      <c r="L288" s="10" t="str">
        <f t="shared" si="39"/>
        <v>OK</v>
      </c>
      <c r="M288" s="10">
        <v>1</v>
      </c>
      <c r="N288" s="10">
        <f>VLOOKUP(D288,FXProd!$B$2:$F$310,4,)</f>
        <v>1</v>
      </c>
      <c r="O288" s="10" t="str">
        <f t="shared" si="40"/>
        <v>OK</v>
      </c>
      <c r="P288" s="10" t="s">
        <v>594</v>
      </c>
      <c r="Q288" s="10" t="str">
        <f>VLOOKUP(D288,FXProd!$B$2:$F$310,5,)</f>
        <v>TRJurisdictionId asc</v>
      </c>
      <c r="R288" s="10" t="str">
        <f t="shared" si="41"/>
        <v>OK</v>
      </c>
      <c r="S288" s="10" t="str">
        <f t="shared" si="42"/>
        <v>TRUE</v>
      </c>
      <c r="T288" s="10" t="str">
        <f t="shared" si="43"/>
        <v>TRUE</v>
      </c>
      <c r="U288" s="10" t="str">
        <f t="shared" si="44"/>
        <v>Yes</v>
      </c>
    </row>
    <row r="289" spans="1:21">
      <c r="A289" s="10" t="s">
        <v>592</v>
      </c>
      <c r="B289" s="10" t="str">
        <f>IF(ISERROR(MATCH(A289, FXProd!$A$2:$A$297,0)),"",A289)</f>
        <v>srf_main.TRJurisdiction</v>
      </c>
      <c r="C289" s="10" t="str">
        <f t="shared" si="36"/>
        <v>OK</v>
      </c>
      <c r="D289" s="10" t="s">
        <v>595</v>
      </c>
      <c r="E289" s="10" t="str">
        <f>VLOOKUP(D289,FXProd!$B$2:$F$310,1,)</f>
        <v>idx1_TRJurisdiction</v>
      </c>
      <c r="F289" s="10" t="str">
        <f t="shared" si="37"/>
        <v>OK</v>
      </c>
      <c r="G289" s="10" t="s">
        <v>13</v>
      </c>
      <c r="H289" s="10" t="str">
        <f>VLOOKUP(D289,FXProd!$B$2:$F$310,2,)</f>
        <v>nonunique</v>
      </c>
      <c r="I289" s="10" t="str">
        <f t="shared" si="38"/>
        <v>OK</v>
      </c>
      <c r="J289" s="10" t="s">
        <v>9</v>
      </c>
      <c r="K289" s="10" t="str">
        <f>VLOOKUP(D289,FXProd!$B$2:$F$310,3,)</f>
        <v xml:space="preserve"> clustered </v>
      </c>
      <c r="L289" s="10" t="str">
        <f t="shared" si="39"/>
        <v>OK</v>
      </c>
      <c r="M289" s="10">
        <v>2</v>
      </c>
      <c r="N289" s="10">
        <f>VLOOKUP(D289,FXProd!$B$2:$F$310,4,)</f>
        <v>2</v>
      </c>
      <c r="O289" s="10" t="str">
        <f t="shared" si="40"/>
        <v>OK</v>
      </c>
      <c r="P289" s="10" t="s">
        <v>596</v>
      </c>
      <c r="Q289" s="10" t="str">
        <f>VLOOKUP(D289,FXProd!$B$2:$F$310,5,)</f>
        <v>Jurisdiction asc,MessageTypeId asc</v>
      </c>
      <c r="R289" s="10" t="str">
        <f t="shared" si="41"/>
        <v>OK</v>
      </c>
      <c r="S289" s="10" t="str">
        <f t="shared" si="42"/>
        <v>TRUE</v>
      </c>
      <c r="T289" s="10" t="str">
        <f t="shared" si="43"/>
        <v>TRUE</v>
      </c>
      <c r="U289" s="10" t="str">
        <f t="shared" si="44"/>
        <v>Yes</v>
      </c>
    </row>
    <row r="290" spans="1:21">
      <c r="A290" s="10" t="s">
        <v>597</v>
      </c>
      <c r="B290" s="10" t="str">
        <f>IF(ISERROR(MATCH(A290, FXProd!$A$2:$A$297,0)),"",A290)</f>
        <v>srf_main.UnevaluatedCollateralData</v>
      </c>
      <c r="C290" s="10" t="str">
        <f t="shared" si="36"/>
        <v>OK</v>
      </c>
      <c r="D290" s="10" t="s">
        <v>598</v>
      </c>
      <c r="E290" s="10" t="e">
        <f>VLOOKUP(D290,FXProd!$B$2:$F$310,1,)</f>
        <v>#N/A</v>
      </c>
      <c r="F290" s="10" t="e">
        <f t="shared" si="37"/>
        <v>#N/A</v>
      </c>
      <c r="G290" s="10" t="s">
        <v>8</v>
      </c>
      <c r="H290" s="10" t="e">
        <f>VLOOKUP(D290,FXProd!$B$2:$F$310,2,)</f>
        <v>#N/A</v>
      </c>
      <c r="I290" s="10" t="e">
        <f t="shared" si="38"/>
        <v>#N/A</v>
      </c>
      <c r="J290" s="10" t="s">
        <v>14</v>
      </c>
      <c r="K290" s="10" t="e">
        <f>VLOOKUP(D290,FXProd!$B$2:$F$310,3,)</f>
        <v>#N/A</v>
      </c>
      <c r="L290" s="10" t="e">
        <f t="shared" si="39"/>
        <v>#N/A</v>
      </c>
      <c r="M290" s="10">
        <v>1</v>
      </c>
      <c r="N290" s="10" t="e">
        <f>VLOOKUP(D290,FXProd!$B$2:$F$310,4,)</f>
        <v>#N/A</v>
      </c>
      <c r="O290" s="10" t="e">
        <f t="shared" si="40"/>
        <v>#N/A</v>
      </c>
      <c r="P290" s="10" t="s">
        <v>17</v>
      </c>
      <c r="Q290" s="10" t="e">
        <f>VLOOKUP(D290,FXProd!$B$2:$F$310,5,)</f>
        <v>#N/A</v>
      </c>
      <c r="R290" s="10" t="e">
        <f t="shared" si="41"/>
        <v>#N/A</v>
      </c>
      <c r="S290" s="10" t="e">
        <f t="shared" si="42"/>
        <v>#N/A</v>
      </c>
      <c r="T290" s="10" t="e">
        <f t="shared" si="43"/>
        <v>#N/A</v>
      </c>
      <c r="U290" s="10" t="e">
        <f t="shared" si="44"/>
        <v>#N/A</v>
      </c>
    </row>
    <row r="291" spans="1:21">
      <c r="A291" s="10" t="s">
        <v>599</v>
      </c>
      <c r="B291" s="10" t="str">
        <f>IF(ISERROR(MATCH(A291, FXProd!$A$2:$A$297,0)),"",A291)</f>
        <v>srf_main.USPersonClientCatMatrix</v>
      </c>
      <c r="C291" s="10" t="str">
        <f t="shared" si="36"/>
        <v>OK</v>
      </c>
      <c r="D291" s="10" t="s">
        <v>600</v>
      </c>
      <c r="E291" s="10" t="str">
        <f>VLOOKUP(D291,FXProd!$B$2:$F$310,1,)</f>
        <v>idx1_USPersonClientCatMatrix</v>
      </c>
      <c r="F291" s="10" t="str">
        <f t="shared" si="37"/>
        <v>OK</v>
      </c>
      <c r="G291" s="10" t="s">
        <v>13</v>
      </c>
      <c r="H291" s="10" t="str">
        <f>VLOOKUP(D291,FXProd!$B$2:$F$310,2,)</f>
        <v>nonunique</v>
      </c>
      <c r="I291" s="10" t="str">
        <f t="shared" si="38"/>
        <v>OK</v>
      </c>
      <c r="J291" s="10" t="s">
        <v>9</v>
      </c>
      <c r="K291" s="10" t="str">
        <f>VLOOKUP(D291,FXProd!$B$2:$F$310,3,)</f>
        <v xml:space="preserve"> clustered </v>
      </c>
      <c r="L291" s="10" t="str">
        <f t="shared" si="39"/>
        <v>OK</v>
      </c>
      <c r="M291" s="10">
        <v>4</v>
      </c>
      <c r="N291" s="10">
        <f>VLOOKUP(D291,FXProd!$B$2:$F$310,4,)</f>
        <v>4</v>
      </c>
      <c r="O291" s="10" t="str">
        <f t="shared" si="40"/>
        <v>OK</v>
      </c>
      <c r="P291" s="10" t="s">
        <v>601</v>
      </c>
      <c r="Q291" s="10" t="str">
        <f>VLOOKUP(D291,FXProd!$B$2:$F$310,5,)</f>
        <v>categoryCode_Barclays asc,Party1USPersonFlag asc,categoryCode_Cty asc,Party2USPersonFlag asc</v>
      </c>
      <c r="R291" s="10" t="str">
        <f t="shared" si="41"/>
        <v>OK</v>
      </c>
      <c r="S291" s="10" t="str">
        <f t="shared" si="42"/>
        <v>TRUE</v>
      </c>
      <c r="T291" s="10" t="str">
        <f t="shared" si="43"/>
        <v>TRUE</v>
      </c>
      <c r="U291" s="10" t="str">
        <f t="shared" si="44"/>
        <v>Yes</v>
      </c>
    </row>
    <row r="292" spans="1:21">
      <c r="A292" s="10" t="s">
        <v>602</v>
      </c>
      <c r="B292" s="10" t="str">
        <f>IF(ISERROR(MATCH(A292, FXProd!$A$2:$A$297,0)),"",A292)</f>
        <v>srf_main.UTIMapping</v>
      </c>
      <c r="C292" s="10" t="str">
        <f t="shared" si="36"/>
        <v>OK</v>
      </c>
      <c r="D292" s="10" t="s">
        <v>603</v>
      </c>
      <c r="E292" s="10" t="str">
        <f>VLOOKUP(D292,FXProd!$B$2:$F$310,1,)</f>
        <v>PK_UTIMapping</v>
      </c>
      <c r="F292" s="10" t="str">
        <f t="shared" si="37"/>
        <v>OK</v>
      </c>
      <c r="G292" s="10" t="s">
        <v>8</v>
      </c>
      <c r="H292" s="10" t="str">
        <f>VLOOKUP(D292,FXProd!$B$2:$F$310,2,)</f>
        <v>unique</v>
      </c>
      <c r="I292" s="10" t="str">
        <f t="shared" si="38"/>
        <v>OK</v>
      </c>
      <c r="J292" s="10" t="s">
        <v>9</v>
      </c>
      <c r="K292" s="10" t="str">
        <f>VLOOKUP(D292,FXProd!$B$2:$F$310,3,)</f>
        <v xml:space="preserve"> clustered </v>
      </c>
      <c r="L292" s="10" t="str">
        <f t="shared" si="39"/>
        <v>OK</v>
      </c>
      <c r="M292" s="10">
        <v>2</v>
      </c>
      <c r="N292" s="10">
        <f>VLOOKUP(D292,FXProd!$B$2:$F$310,4,)</f>
        <v>2</v>
      </c>
      <c r="O292" s="10" t="str">
        <f t="shared" si="40"/>
        <v>OK</v>
      </c>
      <c r="P292" s="10" t="s">
        <v>397</v>
      </c>
      <c r="Q292" s="10" t="str">
        <f>VLOOKUP(D292,FXProd!$B$2:$F$310,5,)</f>
        <v>PublisherTradeId asc,TradeIdType asc</v>
      </c>
      <c r="R292" s="10" t="str">
        <f t="shared" si="41"/>
        <v>OK</v>
      </c>
      <c r="S292" s="10" t="str">
        <f t="shared" si="42"/>
        <v>TRUE</v>
      </c>
      <c r="T292" s="10" t="str">
        <f t="shared" si="43"/>
        <v>TRUE</v>
      </c>
      <c r="U292" s="10" t="str">
        <f t="shared" si="44"/>
        <v>Yes</v>
      </c>
    </row>
    <row r="293" spans="1:21">
      <c r="A293" s="10" t="s">
        <v>604</v>
      </c>
      <c r="B293" s="10" t="str">
        <f>IF(ISERROR(MATCH(A293, FXProd!$A$2:$A$297,0)),"",A293)</f>
        <v/>
      </c>
      <c r="C293" s="10" t="str">
        <f t="shared" si="36"/>
        <v>NOTOK</v>
      </c>
      <c r="D293" s="10" t="s">
        <v>605</v>
      </c>
      <c r="E293" s="10" t="str">
        <f>VLOOKUP(D293,FXProd!$B$2:$F$310,1,)</f>
        <v>idx1_ValuationOverrideLookup</v>
      </c>
      <c r="F293" s="10" t="str">
        <f t="shared" si="37"/>
        <v>OK</v>
      </c>
      <c r="G293" s="10" t="s">
        <v>8</v>
      </c>
      <c r="H293" s="10" t="str">
        <f>VLOOKUP(D293,FXProd!$B$2:$F$310,2,)</f>
        <v>unique</v>
      </c>
      <c r="I293" s="10" t="str">
        <f t="shared" si="38"/>
        <v>OK</v>
      </c>
      <c r="J293" s="10" t="s">
        <v>14</v>
      </c>
      <c r="K293" s="10" t="str">
        <f>VLOOKUP(D293,FXProd!$B$2:$F$310,3,)</f>
        <v xml:space="preserve"> nonclustered </v>
      </c>
      <c r="L293" s="10" t="str">
        <f t="shared" si="39"/>
        <v>OK</v>
      </c>
      <c r="M293" s="10">
        <v>1</v>
      </c>
      <c r="N293" s="10">
        <f>VLOOKUP(D293,FXProd!$B$2:$F$310,4,)</f>
        <v>1</v>
      </c>
      <c r="O293" s="10" t="str">
        <f t="shared" si="40"/>
        <v>OK</v>
      </c>
      <c r="P293" s="10" t="s">
        <v>606</v>
      </c>
      <c r="Q293" s="10" t="str">
        <f>VLOOKUP(D293,FXProd!$B$2:$F$310,5,)</f>
        <v>ValuationOverrideLookupId asc</v>
      </c>
      <c r="R293" s="10" t="str">
        <f t="shared" si="41"/>
        <v>OK</v>
      </c>
      <c r="S293" s="10" t="str">
        <f t="shared" si="42"/>
        <v>FALSE</v>
      </c>
      <c r="T293" s="10" t="str">
        <f t="shared" si="43"/>
        <v>TRUE</v>
      </c>
      <c r="U293" s="10" t="str">
        <f t="shared" si="44"/>
        <v>No</v>
      </c>
    </row>
    <row r="294" spans="1:21">
      <c r="A294" s="10" t="s">
        <v>604</v>
      </c>
      <c r="B294" s="10" t="str">
        <f>IF(ISERROR(MATCH(A294, FXProd!$A$2:$A$297,0)),"",A294)</f>
        <v/>
      </c>
      <c r="C294" s="10" t="str">
        <f t="shared" si="36"/>
        <v>NOTOK</v>
      </c>
      <c r="D294" s="10" t="s">
        <v>607</v>
      </c>
      <c r="E294" s="10" t="str">
        <f>VLOOKUP(D294,FXProd!$B$2:$F$310,1,)</f>
        <v>idx2_ValuationOverrideLookup</v>
      </c>
      <c r="F294" s="10" t="str">
        <f t="shared" si="37"/>
        <v>OK</v>
      </c>
      <c r="G294" s="10" t="s">
        <v>13</v>
      </c>
      <c r="H294" s="10" t="str">
        <f>VLOOKUP(D294,FXProd!$B$2:$F$310,2,)</f>
        <v>nonunique</v>
      </c>
      <c r="I294" s="10" t="str">
        <f t="shared" si="38"/>
        <v>OK</v>
      </c>
      <c r="J294" s="10" t="s">
        <v>14</v>
      </c>
      <c r="K294" s="10" t="str">
        <f>VLOOKUP(D294,FXProd!$B$2:$F$310,3,)</f>
        <v xml:space="preserve"> nonclustered </v>
      </c>
      <c r="L294" s="10" t="str">
        <f t="shared" si="39"/>
        <v>OK</v>
      </c>
      <c r="M294" s="10">
        <v>2</v>
      </c>
      <c r="N294" s="10">
        <f>VLOOKUP(D294,FXProd!$B$2:$F$310,4,)</f>
        <v>2</v>
      </c>
      <c r="O294" s="10" t="str">
        <f t="shared" si="40"/>
        <v>OK</v>
      </c>
      <c r="P294" s="10" t="s">
        <v>608</v>
      </c>
      <c r="Q294" s="10" t="str">
        <f>VLOOKUP(D294,FXProd!$B$2:$F$310,5,)</f>
        <v>AssetClass asc,Feed asc INCLUDE (TradeIdType)</v>
      </c>
      <c r="R294" s="10" t="str">
        <f t="shared" si="41"/>
        <v>OK</v>
      </c>
      <c r="S294" s="10" t="str">
        <f t="shared" si="42"/>
        <v>FALSE</v>
      </c>
      <c r="T294" s="10" t="str">
        <f t="shared" si="43"/>
        <v>TRUE</v>
      </c>
      <c r="U294" s="10" t="str">
        <f t="shared" si="44"/>
        <v>No</v>
      </c>
    </row>
    <row r="295" spans="1:21">
      <c r="A295" s="10" t="s">
        <v>609</v>
      </c>
      <c r="B295" s="10" t="str">
        <f>IF(ISERROR(MATCH(A295, FXProd!$A$2:$A$297,0)),"",A295)</f>
        <v/>
      </c>
      <c r="C295" s="10" t="str">
        <f t="shared" si="36"/>
        <v>NOTOK</v>
      </c>
      <c r="D295" s="10" t="s">
        <v>610</v>
      </c>
      <c r="E295" s="10" t="str">
        <f>VLOOKUP(D295,FXProd!$B$2:$F$310,1,)</f>
        <v>idx1_ValuationOverrideTradeStage</v>
      </c>
      <c r="F295" s="10" t="str">
        <f t="shared" si="37"/>
        <v>OK</v>
      </c>
      <c r="G295" s="10" t="s">
        <v>8</v>
      </c>
      <c r="H295" s="10" t="str">
        <f>VLOOKUP(D295,FXProd!$B$2:$F$310,2,)</f>
        <v>unique</v>
      </c>
      <c r="I295" s="10" t="str">
        <f t="shared" si="38"/>
        <v>OK</v>
      </c>
      <c r="J295" s="10" t="s">
        <v>14</v>
      </c>
      <c r="K295" s="10" t="str">
        <f>VLOOKUP(D295,FXProd!$B$2:$F$310,3,)</f>
        <v xml:space="preserve"> nonclustered </v>
      </c>
      <c r="L295" s="10" t="str">
        <f t="shared" si="39"/>
        <v>OK</v>
      </c>
      <c r="M295" s="10">
        <v>1</v>
      </c>
      <c r="N295" s="10">
        <f>VLOOKUP(D295,FXProd!$B$2:$F$310,4,)</f>
        <v>1</v>
      </c>
      <c r="O295" s="10" t="str">
        <f t="shared" si="40"/>
        <v>OK</v>
      </c>
      <c r="P295" s="10" t="s">
        <v>611</v>
      </c>
      <c r="Q295" s="10" t="str">
        <f>VLOOKUP(D295,FXProd!$B$2:$F$310,5,)</f>
        <v>ValuationOverrideTradeStageId asc</v>
      </c>
      <c r="R295" s="10" t="str">
        <f t="shared" si="41"/>
        <v>OK</v>
      </c>
      <c r="S295" s="10" t="str">
        <f t="shared" si="42"/>
        <v>FALSE</v>
      </c>
      <c r="T295" s="10" t="str">
        <f t="shared" si="43"/>
        <v>TRUE</v>
      </c>
      <c r="U295" s="10" t="str">
        <f t="shared" si="44"/>
        <v>No</v>
      </c>
    </row>
    <row r="296" spans="1:21">
      <c r="A296" s="10" t="s">
        <v>609</v>
      </c>
      <c r="B296" s="10" t="str">
        <f>IF(ISERROR(MATCH(A296, FXProd!$A$2:$A$297,0)),"",A296)</f>
        <v/>
      </c>
      <c r="C296" s="10" t="str">
        <f t="shared" si="36"/>
        <v>NOTOK</v>
      </c>
      <c r="D296" s="10" t="s">
        <v>612</v>
      </c>
      <c r="E296" s="10" t="str">
        <f>VLOOKUP(D296,FXProd!$B$2:$F$310,1,)</f>
        <v>idx2_ValuationOverrideTradeStage</v>
      </c>
      <c r="F296" s="10" t="str">
        <f t="shared" si="37"/>
        <v>OK</v>
      </c>
      <c r="G296" s="10" t="s">
        <v>13</v>
      </c>
      <c r="H296" s="10" t="str">
        <f>VLOOKUP(D296,FXProd!$B$2:$F$310,2,)</f>
        <v>nonunique</v>
      </c>
      <c r="I296" s="10" t="str">
        <f t="shared" si="38"/>
        <v>OK</v>
      </c>
      <c r="J296" s="10" t="s">
        <v>14</v>
      </c>
      <c r="K296" s="10" t="str">
        <f>VLOOKUP(D296,FXProd!$B$2:$F$310,3,)</f>
        <v xml:space="preserve"> nonclustered </v>
      </c>
      <c r="L296" s="10" t="str">
        <f t="shared" si="39"/>
        <v>OK</v>
      </c>
      <c r="M296" s="10">
        <v>1</v>
      </c>
      <c r="N296" s="10">
        <f>VLOOKUP(D296,FXProd!$B$2:$F$310,4,)</f>
        <v>1</v>
      </c>
      <c r="O296" s="10" t="str">
        <f t="shared" si="40"/>
        <v>OK</v>
      </c>
      <c r="P296" s="10" t="s">
        <v>613</v>
      </c>
      <c r="Q296" s="10" t="str">
        <f>VLOOKUP(D296,FXProd!$B$2:$F$310,5,)</f>
        <v>ExtractedCOBDate asc</v>
      </c>
      <c r="R296" s="10" t="str">
        <f t="shared" si="41"/>
        <v>OK</v>
      </c>
      <c r="S296" s="10" t="str">
        <f t="shared" si="42"/>
        <v>FALSE</v>
      </c>
      <c r="T296" s="10" t="str">
        <f t="shared" si="43"/>
        <v>TRUE</v>
      </c>
      <c r="U296" s="10" t="str">
        <f t="shared" si="44"/>
        <v>No</v>
      </c>
    </row>
    <row r="297" spans="1:21">
      <c r="A297" s="10" t="s">
        <v>609</v>
      </c>
      <c r="B297" s="10" t="str">
        <f>IF(ISERROR(MATCH(A297, FXProd!$A$2:$A$297,0)),"",A297)</f>
        <v/>
      </c>
      <c r="C297" s="10" t="str">
        <f t="shared" si="36"/>
        <v>NOTOK</v>
      </c>
      <c r="D297" s="10" t="s">
        <v>614</v>
      </c>
      <c r="E297" s="10" t="str">
        <f>VLOOKUP(D297,FXProd!$B$2:$F$310,1,)</f>
        <v>idx3_ValuationOverrideTradeStage</v>
      </c>
      <c r="F297" s="10" t="str">
        <f t="shared" si="37"/>
        <v>OK</v>
      </c>
      <c r="G297" s="10" t="s">
        <v>13</v>
      </c>
      <c r="H297" s="10" t="str">
        <f>VLOOKUP(D297,FXProd!$B$2:$F$310,2,)</f>
        <v>nonunique</v>
      </c>
      <c r="I297" s="10" t="str">
        <f t="shared" si="38"/>
        <v>OK</v>
      </c>
      <c r="J297" s="10" t="s">
        <v>14</v>
      </c>
      <c r="K297" s="10" t="str">
        <f>VLOOKUP(D297,FXProd!$B$2:$F$310,3,)</f>
        <v xml:space="preserve"> nonclustered </v>
      </c>
      <c r="L297" s="10" t="str">
        <f t="shared" si="39"/>
        <v>OK</v>
      </c>
      <c r="M297" s="10">
        <v>1</v>
      </c>
      <c r="N297" s="10">
        <f>VLOOKUP(D297,FXProd!$B$2:$F$310,4,)</f>
        <v>1</v>
      </c>
      <c r="O297" s="10" t="str">
        <f t="shared" si="40"/>
        <v>OK</v>
      </c>
      <c r="P297" s="10" t="s">
        <v>615</v>
      </c>
      <c r="Q297" s="10" t="str">
        <f>VLOOKUP(D297,FXProd!$B$2:$F$310,5,)</f>
        <v>EODTradeStageId asc</v>
      </c>
      <c r="R297" s="10" t="str">
        <f t="shared" si="41"/>
        <v>OK</v>
      </c>
      <c r="S297" s="10" t="str">
        <f t="shared" si="42"/>
        <v>FALSE</v>
      </c>
      <c r="T297" s="10" t="str">
        <f t="shared" si="43"/>
        <v>TRUE</v>
      </c>
      <c r="U297" s="10" t="str">
        <f t="shared" si="44"/>
        <v>No</v>
      </c>
    </row>
    <row r="298" spans="1:21">
      <c r="A298" s="10" t="s">
        <v>609</v>
      </c>
      <c r="B298" s="10" t="str">
        <f>IF(ISERROR(MATCH(A298, FXProd!$A$2:$A$297,0)),"",A298)</f>
        <v/>
      </c>
      <c r="C298" s="10" t="str">
        <f t="shared" si="36"/>
        <v>NOTOK</v>
      </c>
      <c r="D298" s="10" t="s">
        <v>616</v>
      </c>
      <c r="E298" s="10" t="str">
        <f>VLOOKUP(D298,FXProd!$B$2:$F$310,1,)</f>
        <v>PK_ValuationOverrideTradeStage</v>
      </c>
      <c r="F298" s="10" t="str">
        <f t="shared" si="37"/>
        <v>OK</v>
      </c>
      <c r="G298" s="10" t="s">
        <v>8</v>
      </c>
      <c r="H298" s="10" t="str">
        <f>VLOOKUP(D298,FXProd!$B$2:$F$310,2,)</f>
        <v>unique</v>
      </c>
      <c r="I298" s="10" t="str">
        <f t="shared" si="38"/>
        <v>OK</v>
      </c>
      <c r="J298" s="10" t="s">
        <v>9</v>
      </c>
      <c r="K298" s="10" t="str">
        <f>VLOOKUP(D298,FXProd!$B$2:$F$310,3,)</f>
        <v xml:space="preserve"> clustered </v>
      </c>
      <c r="L298" s="10" t="str">
        <f t="shared" si="39"/>
        <v>OK</v>
      </c>
      <c r="M298" s="10">
        <v>2</v>
      </c>
      <c r="N298" s="10">
        <f>VLOOKUP(D298,FXProd!$B$2:$F$310,4,)</f>
        <v>2</v>
      </c>
      <c r="O298" s="10" t="str">
        <f t="shared" si="40"/>
        <v>OK</v>
      </c>
      <c r="P298" s="10" t="s">
        <v>617</v>
      </c>
      <c r="Q298" s="10" t="str">
        <f>VLOOKUP(D298,FXProd!$B$2:$F$310,5,)</f>
        <v>ValuationOverrideTradeStageId asc,FeedFileFragmentId asc</v>
      </c>
      <c r="R298" s="10" t="str">
        <f t="shared" si="41"/>
        <v>OK</v>
      </c>
      <c r="S298" s="10" t="str">
        <f t="shared" si="42"/>
        <v>FALSE</v>
      </c>
      <c r="T298" s="10" t="str">
        <f t="shared" si="43"/>
        <v>TRUE</v>
      </c>
      <c r="U298" s="10" t="str">
        <f t="shared" si="44"/>
        <v>No</v>
      </c>
    </row>
    <row r="299" spans="1:21">
      <c r="A299" s="10" t="s">
        <v>618</v>
      </c>
      <c r="B299" s="10" t="str">
        <f>IF(ISERROR(MATCH(A299, FXProd!$A$2:$A$297,0)),"",A299)</f>
        <v/>
      </c>
      <c r="C299" s="10" t="str">
        <f t="shared" si="36"/>
        <v>NOTOK</v>
      </c>
      <c r="D299" s="10" t="s">
        <v>619</v>
      </c>
      <c r="E299" s="10" t="e">
        <f>VLOOKUP(D299,FXProd!$B$2:$F$310,1,)</f>
        <v>#N/A</v>
      </c>
      <c r="F299" s="10" t="e">
        <f t="shared" si="37"/>
        <v>#N/A</v>
      </c>
      <c r="G299" s="10" t="s">
        <v>8</v>
      </c>
      <c r="H299" s="10" t="e">
        <f>VLOOKUP(D299,FXProd!$B$2:$F$310,2,)</f>
        <v>#N/A</v>
      </c>
      <c r="I299" s="10" t="e">
        <f t="shared" si="38"/>
        <v>#N/A</v>
      </c>
      <c r="J299" s="10" t="s">
        <v>9</v>
      </c>
      <c r="K299" s="10" t="e">
        <f>VLOOKUP(D299,FXProd!$B$2:$F$310,3,)</f>
        <v>#N/A</v>
      </c>
      <c r="L299" s="10" t="e">
        <f t="shared" si="39"/>
        <v>#N/A</v>
      </c>
      <c r="M299" s="10">
        <v>1</v>
      </c>
      <c r="N299" s="10" t="e">
        <f>VLOOKUP(D299,FXProd!$B$2:$F$310,4,)</f>
        <v>#N/A</v>
      </c>
      <c r="O299" s="10" t="e">
        <f t="shared" si="40"/>
        <v>#N/A</v>
      </c>
      <c r="P299" s="10" t="s">
        <v>17</v>
      </c>
      <c r="Q299" s="10" t="e">
        <f>VLOOKUP(D299,FXProd!$B$2:$F$310,5,)</f>
        <v>#N/A</v>
      </c>
      <c r="R299" s="10" t="e">
        <f t="shared" si="41"/>
        <v>#N/A</v>
      </c>
      <c r="S299" s="10" t="e">
        <f t="shared" si="42"/>
        <v>#N/A</v>
      </c>
      <c r="T299" s="10" t="e">
        <f t="shared" si="43"/>
        <v>#N/A</v>
      </c>
      <c r="U299" s="10" t="e">
        <f t="shared" si="44"/>
        <v>#N/A</v>
      </c>
    </row>
  </sheetData>
  <conditionalFormatting sqref="A1:T299 W1:XFD299 U1:V1 V3:V299">
    <cfRule type="expression" dxfId="41" priority="5">
      <formula>"#N/A"</formula>
    </cfRule>
  </conditionalFormatting>
  <conditionalFormatting sqref="A1:T1048576 U300:U1048576 W1:XFD1048576 U1:V1 V3:V1048576">
    <cfRule type="containsText" dxfId="37" priority="3" operator="containsText" text="NOTOK">
      <formula>NOT(ISERROR(SEARCH("NOTOK",A1)))</formula>
    </cfRule>
    <cfRule type="containsErrors" dxfId="40" priority="4">
      <formula>ISERROR(A1)</formula>
    </cfRule>
  </conditionalFormatting>
  <conditionalFormatting sqref="B2:B299">
    <cfRule type="containsBlanks" dxfId="39" priority="2">
      <formula>LEN(TRIM(B2))=0</formula>
    </cfRule>
  </conditionalFormatting>
  <conditionalFormatting sqref="U2:U299">
    <cfRule type="containsText" dxfId="38" priority="1" operator="containsText" text="No">
      <formula>NOT(ISERROR(SEARCH("No",U2)))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99"/>
  <sheetViews>
    <sheetView topLeftCell="D1" zoomScale="80" zoomScaleNormal="80" workbookViewId="0">
      <selection activeCell="D1" sqref="D1"/>
    </sheetView>
  </sheetViews>
  <sheetFormatPr defaultRowHeight="15"/>
  <cols>
    <col min="1" max="2" width="55.5703125" style="7" hidden="1" customWidth="1"/>
    <col min="3" max="3" width="8.140625" style="7" hidden="1" customWidth="1"/>
    <col min="4" max="4" width="51.7109375" style="7" bestFit="1" customWidth="1"/>
    <col min="5" max="5" width="51.7109375" style="7" customWidth="1"/>
    <col min="6" max="6" width="8.140625" style="7" bestFit="1" customWidth="1"/>
    <col min="7" max="7" width="10.7109375" style="7" bestFit="1" customWidth="1"/>
    <col min="8" max="9" width="10.7109375" style="7" customWidth="1"/>
    <col min="10" max="10" width="13.7109375" style="7" bestFit="1" customWidth="1"/>
    <col min="11" max="11" width="13.7109375" style="7" customWidth="1"/>
    <col min="12" max="12" width="8.140625" style="7" bestFit="1" customWidth="1"/>
    <col min="13" max="13" width="18.42578125" style="7" customWidth="1"/>
    <col min="14" max="14" width="12.28515625" style="7" customWidth="1"/>
    <col min="15" max="15" width="8.140625" style="7" bestFit="1" customWidth="1"/>
    <col min="16" max="16" width="31.28515625" style="7" customWidth="1"/>
    <col min="17" max="17" width="9.140625" style="7"/>
    <col min="18" max="18" width="8.140625" style="7" bestFit="1" customWidth="1"/>
    <col min="19" max="20" width="7.42578125" style="10" bestFit="1" customWidth="1"/>
    <col min="21" max="16384" width="9.140625" style="7"/>
  </cols>
  <sheetData>
    <row r="1" spans="1:21">
      <c r="A1" s="12" t="s">
        <v>814</v>
      </c>
      <c r="B1" s="12" t="s">
        <v>798</v>
      </c>
      <c r="C1" s="9"/>
      <c r="D1" s="12" t="s">
        <v>815</v>
      </c>
      <c r="E1" s="12" t="s">
        <v>796</v>
      </c>
      <c r="F1" s="9"/>
      <c r="G1" s="12" t="s">
        <v>816</v>
      </c>
      <c r="H1" s="12" t="s">
        <v>802</v>
      </c>
      <c r="I1" s="9"/>
      <c r="J1" s="12" t="s">
        <v>817</v>
      </c>
      <c r="K1" s="12" t="s">
        <v>804</v>
      </c>
      <c r="L1" s="9"/>
      <c r="M1" s="12" t="s">
        <v>818</v>
      </c>
      <c r="N1" s="12" t="s">
        <v>806</v>
      </c>
      <c r="O1" s="9"/>
      <c r="P1" s="12" t="s">
        <v>819</v>
      </c>
      <c r="Q1" s="12" t="s">
        <v>808</v>
      </c>
      <c r="U1" s="12" t="s">
        <v>795</v>
      </c>
    </row>
    <row r="2" spans="1:21">
      <c r="A2" s="7" t="s">
        <v>6</v>
      </c>
      <c r="B2" s="7" t="str">
        <f>IF(ISERROR(MATCH(A2, EQProd!$A$2:$A$297,0)),"",A2)</f>
        <v>srf_main.ADSBookList</v>
      </c>
      <c r="C2" s="7" t="str">
        <f>IF(A2=B2,"OK","NOTOK")</f>
        <v>OK</v>
      </c>
      <c r="D2" s="7" t="s">
        <v>7</v>
      </c>
      <c r="E2" s="7" t="str">
        <f>VLOOKUP(D2,EQProd!$B$2:$F$297,1,)</f>
        <v>PK_ADSBookList</v>
      </c>
      <c r="F2" s="7" t="str">
        <f>IF(D2=E2,"OK","NOTOK")</f>
        <v>OK</v>
      </c>
      <c r="G2" s="7" t="s">
        <v>8</v>
      </c>
      <c r="H2" s="7" t="str">
        <f>VLOOKUP(D2,EQProd!$B$2:$F$297,2,)</f>
        <v>unique</v>
      </c>
      <c r="I2" s="7" t="str">
        <f>IF(G2=H2,"OK","NOTOK")</f>
        <v>OK</v>
      </c>
      <c r="J2" s="7" t="s">
        <v>9</v>
      </c>
      <c r="K2" s="7" t="str">
        <f>VLOOKUP(D2,EQProd!$B$2:$F$297,3,)</f>
        <v xml:space="preserve"> clustered </v>
      </c>
      <c r="L2" s="7" t="str">
        <f>IF(J2=K2,"OK","NOTOK")</f>
        <v>OK</v>
      </c>
      <c r="M2" s="7">
        <v>1</v>
      </c>
      <c r="N2" s="7">
        <f>VLOOKUP(D2,EQProd!$B$2:$F$297,4,)</f>
        <v>1</v>
      </c>
      <c r="O2" s="7" t="str">
        <f>IF(M2=N2,"OK","NOTOK")</f>
        <v>OK</v>
      </c>
      <c r="P2" s="7" t="s">
        <v>10</v>
      </c>
      <c r="Q2" s="7" t="str">
        <f>VLOOKUP(D2,EQProd!$B$2:$F$297,5,)</f>
        <v>BookId asc</v>
      </c>
      <c r="R2" s="7" t="str">
        <f>IF(P2=Q2,"OK","NOTOK")</f>
        <v>OK</v>
      </c>
      <c r="S2" s="10" t="str">
        <f>IF(AND(C2="OK", F2="OK",I2="OK"),"TRUE", "FALSE" )</f>
        <v>TRUE</v>
      </c>
      <c r="T2" s="10" t="str">
        <f>IF(AND(L2="OK", O2="OK",R2="OK"),"TRUE", "FALSE" )</f>
        <v>TRUE</v>
      </c>
      <c r="U2" s="7" t="str">
        <f>IF(OR(S2="False", T2="False"),"No", "Yes")</f>
        <v>Yes</v>
      </c>
    </row>
    <row r="3" spans="1:21">
      <c r="A3" s="7" t="s">
        <v>11</v>
      </c>
      <c r="B3" s="10" t="str">
        <f>IF(ISERROR(MATCH(A3, EQProd!$A$2:$A$297,0)),"",A3)</f>
        <v>srf_main.AllegeTrade</v>
      </c>
      <c r="C3" s="7" t="str">
        <f t="shared" ref="C3:C66" si="0">IF(A3=B3,"OK","NOTOK")</f>
        <v>OK</v>
      </c>
      <c r="D3" s="7" t="s">
        <v>12</v>
      </c>
      <c r="E3" s="10" t="str">
        <f>VLOOKUP(D3,EQProd!$B$2:$F$297,1,)</f>
        <v>idx1_AllegeTrade</v>
      </c>
      <c r="F3" s="7" t="str">
        <f t="shared" ref="F3:F66" si="1">IF(D3=E3,"OK","NOTOK")</f>
        <v>OK</v>
      </c>
      <c r="G3" s="7" t="s">
        <v>13</v>
      </c>
      <c r="H3" s="10" t="str">
        <f>VLOOKUP(D3,EQProd!$B$2:$F$297,2,)</f>
        <v>nonunique</v>
      </c>
      <c r="I3" s="7" t="str">
        <f t="shared" ref="I3:I66" si="2">IF(G3=H3,"OK","NOTOK")</f>
        <v>OK</v>
      </c>
      <c r="J3" s="7" t="s">
        <v>14</v>
      </c>
      <c r="K3" s="10" t="str">
        <f>VLOOKUP(D3,EQProd!$B$2:$F$297,3,)</f>
        <v xml:space="preserve"> nonclustered </v>
      </c>
      <c r="L3" s="7" t="str">
        <f t="shared" ref="L3:L66" si="3">IF(J3=K3,"OK","NOTOK")</f>
        <v>OK</v>
      </c>
      <c r="M3" s="7">
        <v>4</v>
      </c>
      <c r="N3" s="10">
        <f>VLOOKUP(D3,EQProd!$B$2:$F$297,4,)</f>
        <v>4</v>
      </c>
      <c r="O3" s="7" t="str">
        <f t="shared" ref="O3:O66" si="4">IF(M3=N3,"OK","NOTOK")</f>
        <v>OK</v>
      </c>
      <c r="P3" s="7" t="s">
        <v>15</v>
      </c>
      <c r="Q3" s="10" t="str">
        <f>VLOOKUP(D3,EQProd!$B$2:$F$297,5,)</f>
        <v>TradeIdentifier asc,EventName asc,sentBy asc,isCorrection asc</v>
      </c>
      <c r="R3" s="7" t="str">
        <f t="shared" ref="R3:R66" si="5">IF(P3=Q3,"OK","NOTOK")</f>
        <v>OK</v>
      </c>
      <c r="S3" s="10" t="str">
        <f t="shared" ref="S3:S66" si="6">IF(AND(C3="OK", F3="OK",I3="OK"),"TRUE", "FALSE" )</f>
        <v>TRUE</v>
      </c>
      <c r="T3" s="10" t="str">
        <f t="shared" ref="T3:T66" si="7">IF(AND(L3="OK", O3="OK",R3="OK"),"TRUE", "FALSE" )</f>
        <v>TRUE</v>
      </c>
      <c r="U3" s="10" t="str">
        <f t="shared" ref="U3:U66" si="8">IF(OR(S3="False", T3="False"),"No", "Yes")</f>
        <v>Yes</v>
      </c>
    </row>
    <row r="4" spans="1:21">
      <c r="A4" s="7" t="s">
        <v>11</v>
      </c>
      <c r="B4" s="10" t="str">
        <f>IF(ISERROR(MATCH(A4, EQProd!$A$2:$A$297,0)),"",A4)</f>
        <v>srf_main.AllegeTrade</v>
      </c>
      <c r="C4" s="7" t="str">
        <f t="shared" si="0"/>
        <v>OK</v>
      </c>
      <c r="D4" s="7" t="s">
        <v>16</v>
      </c>
      <c r="E4" s="10" t="str">
        <f>VLOOKUP(D4,EQProd!$B$2:$F$297,1,)</f>
        <v>PK_AllegeTrade</v>
      </c>
      <c r="F4" s="7" t="str">
        <f t="shared" si="1"/>
        <v>OK</v>
      </c>
      <c r="G4" s="7" t="s">
        <v>8</v>
      </c>
      <c r="H4" s="10" t="str">
        <f>VLOOKUP(D4,EQProd!$B$2:$F$297,2,)</f>
        <v>unique</v>
      </c>
      <c r="I4" s="7" t="str">
        <f t="shared" si="2"/>
        <v>OK</v>
      </c>
      <c r="J4" s="7" t="s">
        <v>9</v>
      </c>
      <c r="K4" s="10" t="str">
        <f>VLOOKUP(D4,EQProd!$B$2:$F$297,3,)</f>
        <v xml:space="preserve"> clustered </v>
      </c>
      <c r="L4" s="7" t="str">
        <f t="shared" si="3"/>
        <v>OK</v>
      </c>
      <c r="M4" s="7">
        <v>1</v>
      </c>
      <c r="N4" s="10">
        <f>VLOOKUP(D4,EQProd!$B$2:$F$297,4,)</f>
        <v>1</v>
      </c>
      <c r="O4" s="7" t="str">
        <f t="shared" si="4"/>
        <v>OK</v>
      </c>
      <c r="P4" s="7" t="s">
        <v>17</v>
      </c>
      <c r="Q4" s="10" t="str">
        <f>VLOOKUP(D4,EQProd!$B$2:$F$297,5,)</f>
        <v>Id asc</v>
      </c>
      <c r="R4" s="7" t="str">
        <f t="shared" si="5"/>
        <v>OK</v>
      </c>
      <c r="S4" s="10" t="str">
        <f t="shared" si="6"/>
        <v>TRUE</v>
      </c>
      <c r="T4" s="10" t="str">
        <f t="shared" si="7"/>
        <v>TRUE</v>
      </c>
      <c r="U4" s="10" t="str">
        <f t="shared" si="8"/>
        <v>Yes</v>
      </c>
    </row>
    <row r="5" spans="1:21">
      <c r="A5" s="7" t="s">
        <v>18</v>
      </c>
      <c r="B5" s="10" t="str">
        <f>IF(ISERROR(MATCH(A5, EQProd!$A$2:$A$297,0)),"",A5)</f>
        <v>srf_main.AllegeTradeDetails</v>
      </c>
      <c r="C5" s="7" t="str">
        <f t="shared" si="0"/>
        <v>OK</v>
      </c>
      <c r="D5" s="7" t="s">
        <v>19</v>
      </c>
      <c r="E5" s="10" t="str">
        <f>VLOOKUP(D5,EQProd!$B$2:$F$297,1,)</f>
        <v>idx1_AllegeTradeDetails</v>
      </c>
      <c r="F5" s="7" t="str">
        <f t="shared" si="1"/>
        <v>OK</v>
      </c>
      <c r="G5" s="7" t="s">
        <v>8</v>
      </c>
      <c r="H5" s="10" t="str">
        <f>VLOOKUP(D5,EQProd!$B$2:$F$297,2,)</f>
        <v>unique</v>
      </c>
      <c r="I5" s="7" t="str">
        <f t="shared" si="2"/>
        <v>OK</v>
      </c>
      <c r="J5" s="7" t="s">
        <v>9</v>
      </c>
      <c r="K5" s="10" t="str">
        <f>VLOOKUP(D5,EQProd!$B$2:$F$297,3,)</f>
        <v xml:space="preserve"> clustered </v>
      </c>
      <c r="L5" s="7" t="str">
        <f t="shared" si="3"/>
        <v>OK</v>
      </c>
      <c r="M5" s="7">
        <v>2</v>
      </c>
      <c r="N5" s="10">
        <f>VLOOKUP(D5,EQProd!$B$2:$F$297,4,)</f>
        <v>2</v>
      </c>
      <c r="O5" s="7" t="str">
        <f t="shared" si="4"/>
        <v>OK</v>
      </c>
      <c r="P5" s="7" t="s">
        <v>20</v>
      </c>
      <c r="Q5" s="10" t="str">
        <f>VLOOKUP(D5,EQProd!$B$2:$F$297,5,)</f>
        <v>Id asc,AllegeTradeId asc</v>
      </c>
      <c r="R5" s="7" t="str">
        <f t="shared" si="5"/>
        <v>OK</v>
      </c>
      <c r="S5" s="10" t="str">
        <f t="shared" si="6"/>
        <v>TRUE</v>
      </c>
      <c r="T5" s="10" t="str">
        <f t="shared" si="7"/>
        <v>TRUE</v>
      </c>
      <c r="U5" s="10" t="str">
        <f t="shared" si="8"/>
        <v>Yes</v>
      </c>
    </row>
    <row r="6" spans="1:21">
      <c r="A6" s="7" t="s">
        <v>18</v>
      </c>
      <c r="B6" s="10" t="str">
        <f>IF(ISERROR(MATCH(A6, EQProd!$A$2:$A$297,0)),"",A6)</f>
        <v>srf_main.AllegeTradeDetails</v>
      </c>
      <c r="C6" s="7" t="str">
        <f t="shared" si="0"/>
        <v>OK</v>
      </c>
      <c r="D6" s="7" t="s">
        <v>21</v>
      </c>
      <c r="E6" s="10" t="str">
        <f>VLOOKUP(D6,EQProd!$B$2:$F$297,1,)</f>
        <v>PK_AllegeTradeDetails</v>
      </c>
      <c r="F6" s="7" t="str">
        <f t="shared" si="1"/>
        <v>OK</v>
      </c>
      <c r="G6" s="7" t="s">
        <v>8</v>
      </c>
      <c r="H6" s="10" t="str">
        <f>VLOOKUP(D6,EQProd!$B$2:$F$297,2,)</f>
        <v>unique</v>
      </c>
      <c r="I6" s="7" t="str">
        <f t="shared" si="2"/>
        <v>OK</v>
      </c>
      <c r="J6" s="7" t="s">
        <v>14</v>
      </c>
      <c r="K6" s="10" t="str">
        <f>VLOOKUP(D6,EQProd!$B$2:$F$297,3,)</f>
        <v xml:space="preserve"> nonclustered </v>
      </c>
      <c r="L6" s="7" t="str">
        <f t="shared" si="3"/>
        <v>OK</v>
      </c>
      <c r="M6" s="7">
        <v>1</v>
      </c>
      <c r="N6" s="10">
        <f>VLOOKUP(D6,EQProd!$B$2:$F$297,4,)</f>
        <v>1</v>
      </c>
      <c r="O6" s="7" t="str">
        <f t="shared" si="4"/>
        <v>OK</v>
      </c>
      <c r="P6" s="7" t="s">
        <v>17</v>
      </c>
      <c r="Q6" s="10" t="str">
        <f>VLOOKUP(D6,EQProd!$B$2:$F$297,5,)</f>
        <v>Id asc</v>
      </c>
      <c r="R6" s="7" t="str">
        <f t="shared" si="5"/>
        <v>OK</v>
      </c>
      <c r="S6" s="10" t="str">
        <f t="shared" si="6"/>
        <v>TRUE</v>
      </c>
      <c r="T6" s="10" t="str">
        <f t="shared" si="7"/>
        <v>TRUE</v>
      </c>
      <c r="U6" s="10" t="str">
        <f t="shared" si="8"/>
        <v>Yes</v>
      </c>
    </row>
    <row r="7" spans="1:21">
      <c r="A7" s="7" t="s">
        <v>22</v>
      </c>
      <c r="B7" s="10" t="str">
        <f>IF(ISERROR(MATCH(A7, EQProd!$A$2:$A$297,0)),"",A7)</f>
        <v>srf_main.AllegeTradePayload</v>
      </c>
      <c r="C7" s="7" t="str">
        <f t="shared" si="0"/>
        <v>OK</v>
      </c>
      <c r="D7" s="7" t="s">
        <v>23</v>
      </c>
      <c r="E7" s="10" t="str">
        <f>VLOOKUP(D7,EQProd!$B$2:$F$297,1,)</f>
        <v>idx1_AllegeTradePayload</v>
      </c>
      <c r="F7" s="7" t="str">
        <f t="shared" si="1"/>
        <v>OK</v>
      </c>
      <c r="G7" s="7" t="s">
        <v>8</v>
      </c>
      <c r="H7" s="10" t="str">
        <f>VLOOKUP(D7,EQProd!$B$2:$F$297,2,)</f>
        <v>unique</v>
      </c>
      <c r="I7" s="7" t="str">
        <f t="shared" si="2"/>
        <v>OK</v>
      </c>
      <c r="J7" s="7" t="s">
        <v>9</v>
      </c>
      <c r="K7" s="10" t="str">
        <f>VLOOKUP(D7,EQProd!$B$2:$F$297,3,)</f>
        <v xml:space="preserve"> clustered </v>
      </c>
      <c r="L7" s="7" t="str">
        <f t="shared" si="3"/>
        <v>OK</v>
      </c>
      <c r="M7" s="7">
        <v>2</v>
      </c>
      <c r="N7" s="10">
        <f>VLOOKUP(D7,EQProd!$B$2:$F$297,4,)</f>
        <v>2</v>
      </c>
      <c r="O7" s="7" t="str">
        <f t="shared" si="4"/>
        <v>OK</v>
      </c>
      <c r="P7" s="7" t="s">
        <v>24</v>
      </c>
      <c r="Q7" s="10" t="str">
        <f>VLOOKUP(D7,EQProd!$B$2:$F$297,5,)</f>
        <v>PayloadId asc,AllegeTradeId asc</v>
      </c>
      <c r="R7" s="7" t="str">
        <f t="shared" si="5"/>
        <v>OK</v>
      </c>
      <c r="S7" s="10" t="str">
        <f t="shared" si="6"/>
        <v>TRUE</v>
      </c>
      <c r="T7" s="10" t="str">
        <f t="shared" si="7"/>
        <v>TRUE</v>
      </c>
      <c r="U7" s="10" t="str">
        <f t="shared" si="8"/>
        <v>Yes</v>
      </c>
    </row>
    <row r="8" spans="1:21">
      <c r="A8" s="7" t="s">
        <v>22</v>
      </c>
      <c r="B8" s="10" t="str">
        <f>IF(ISERROR(MATCH(A8, EQProd!$A$2:$A$297,0)),"",A8)</f>
        <v>srf_main.AllegeTradePayload</v>
      </c>
      <c r="C8" s="7" t="str">
        <f t="shared" si="0"/>
        <v>OK</v>
      </c>
      <c r="D8" s="7" t="s">
        <v>25</v>
      </c>
      <c r="E8" s="10" t="str">
        <f>VLOOKUP(D8,EQProd!$B$2:$F$297,1,)</f>
        <v>PK_AllegeTradePayload</v>
      </c>
      <c r="F8" s="7" t="str">
        <f t="shared" si="1"/>
        <v>OK</v>
      </c>
      <c r="G8" s="7" t="s">
        <v>8</v>
      </c>
      <c r="H8" s="10" t="str">
        <f>VLOOKUP(D8,EQProd!$B$2:$F$297,2,)</f>
        <v>unique</v>
      </c>
      <c r="I8" s="7" t="str">
        <f t="shared" si="2"/>
        <v>OK</v>
      </c>
      <c r="J8" s="7" t="s">
        <v>14</v>
      </c>
      <c r="K8" s="10" t="str">
        <f>VLOOKUP(D8,EQProd!$B$2:$F$297,3,)</f>
        <v xml:space="preserve"> nonclustered </v>
      </c>
      <c r="L8" s="7" t="str">
        <f t="shared" si="3"/>
        <v>OK</v>
      </c>
      <c r="M8" s="7">
        <v>1</v>
      </c>
      <c r="N8" s="10">
        <f>VLOOKUP(D8,EQProd!$B$2:$F$297,4,)</f>
        <v>1</v>
      </c>
      <c r="O8" s="7" t="str">
        <f t="shared" si="4"/>
        <v>OK</v>
      </c>
      <c r="P8" s="7" t="s">
        <v>26</v>
      </c>
      <c r="Q8" s="10" t="str">
        <f>VLOOKUP(D8,EQProd!$B$2:$F$297,5,)</f>
        <v>PayloadId asc</v>
      </c>
      <c r="R8" s="7" t="str">
        <f t="shared" si="5"/>
        <v>OK</v>
      </c>
      <c r="S8" s="10" t="str">
        <f t="shared" si="6"/>
        <v>TRUE</v>
      </c>
      <c r="T8" s="10" t="str">
        <f t="shared" si="7"/>
        <v>TRUE</v>
      </c>
      <c r="U8" s="10" t="str">
        <f t="shared" si="8"/>
        <v>Yes</v>
      </c>
    </row>
    <row r="9" spans="1:21">
      <c r="A9" s="7" t="s">
        <v>27</v>
      </c>
      <c r="B9" s="10" t="str">
        <f>IF(ISERROR(MATCH(A9, EQProd!$A$2:$A$297,0)),"",A9)</f>
        <v>srf_main.AlternateAllegeTrade</v>
      </c>
      <c r="C9" s="7" t="str">
        <f t="shared" si="0"/>
        <v>OK</v>
      </c>
      <c r="D9" s="7" t="s">
        <v>28</v>
      </c>
      <c r="E9" s="10" t="str">
        <f>VLOOKUP(D9,EQProd!$B$2:$F$297,1,)</f>
        <v>idx1_AlternateAllegeTrade</v>
      </c>
      <c r="F9" s="7" t="str">
        <f t="shared" si="1"/>
        <v>OK</v>
      </c>
      <c r="G9" s="7" t="s">
        <v>8</v>
      </c>
      <c r="H9" s="10" t="str">
        <f>VLOOKUP(D9,EQProd!$B$2:$F$297,2,)</f>
        <v>unique</v>
      </c>
      <c r="I9" s="7" t="str">
        <f t="shared" si="2"/>
        <v>OK</v>
      </c>
      <c r="J9" s="7" t="s">
        <v>9</v>
      </c>
      <c r="K9" s="10" t="str">
        <f>VLOOKUP(D9,EQProd!$B$2:$F$297,3,)</f>
        <v xml:space="preserve"> clustered </v>
      </c>
      <c r="L9" s="7" t="str">
        <f t="shared" si="3"/>
        <v>OK</v>
      </c>
      <c r="M9" s="7">
        <v>2</v>
      </c>
      <c r="N9" s="10">
        <f>VLOOKUP(D9,EQProd!$B$2:$F$297,4,)</f>
        <v>2</v>
      </c>
      <c r="O9" s="7" t="str">
        <f t="shared" si="4"/>
        <v>OK</v>
      </c>
      <c r="P9" s="7" t="s">
        <v>20</v>
      </c>
      <c r="Q9" s="10" t="str">
        <f>VLOOKUP(D9,EQProd!$B$2:$F$297,5,)</f>
        <v>Id asc,AllegeTradeId asc</v>
      </c>
      <c r="R9" s="7" t="str">
        <f t="shared" si="5"/>
        <v>OK</v>
      </c>
      <c r="S9" s="10" t="str">
        <f t="shared" si="6"/>
        <v>TRUE</v>
      </c>
      <c r="T9" s="10" t="str">
        <f t="shared" si="7"/>
        <v>TRUE</v>
      </c>
      <c r="U9" s="10" t="str">
        <f t="shared" si="8"/>
        <v>Yes</v>
      </c>
    </row>
    <row r="10" spans="1:21">
      <c r="A10" s="7" t="s">
        <v>27</v>
      </c>
      <c r="B10" s="10" t="str">
        <f>IF(ISERROR(MATCH(A10, EQProd!$A$2:$A$297,0)),"",A10)</f>
        <v>srf_main.AlternateAllegeTrade</v>
      </c>
      <c r="C10" s="7" t="str">
        <f t="shared" si="0"/>
        <v>OK</v>
      </c>
      <c r="D10" s="7" t="s">
        <v>29</v>
      </c>
      <c r="E10" s="10" t="str">
        <f>VLOOKUP(D10,EQProd!$B$2:$F$297,1,)</f>
        <v>PK_AlternateAllegeTrade</v>
      </c>
      <c r="F10" s="7" t="str">
        <f t="shared" si="1"/>
        <v>OK</v>
      </c>
      <c r="G10" s="7" t="s">
        <v>8</v>
      </c>
      <c r="H10" s="10" t="str">
        <f>VLOOKUP(D10,EQProd!$B$2:$F$297,2,)</f>
        <v>unique</v>
      </c>
      <c r="I10" s="7" t="str">
        <f t="shared" si="2"/>
        <v>OK</v>
      </c>
      <c r="J10" s="7" t="s">
        <v>14</v>
      </c>
      <c r="K10" s="10" t="str">
        <f>VLOOKUP(D10,EQProd!$B$2:$F$297,3,)</f>
        <v xml:space="preserve"> nonclustered </v>
      </c>
      <c r="L10" s="7" t="str">
        <f t="shared" si="3"/>
        <v>OK</v>
      </c>
      <c r="M10" s="7">
        <v>1</v>
      </c>
      <c r="N10" s="10">
        <f>VLOOKUP(D10,EQProd!$B$2:$F$297,4,)</f>
        <v>1</v>
      </c>
      <c r="O10" s="7" t="str">
        <f t="shared" si="4"/>
        <v>OK</v>
      </c>
      <c r="P10" s="7" t="s">
        <v>17</v>
      </c>
      <c r="Q10" s="10" t="str">
        <f>VLOOKUP(D10,EQProd!$B$2:$F$297,5,)</f>
        <v>Id asc</v>
      </c>
      <c r="R10" s="7" t="str">
        <f t="shared" si="5"/>
        <v>OK</v>
      </c>
      <c r="S10" s="10" t="str">
        <f t="shared" si="6"/>
        <v>TRUE</v>
      </c>
      <c r="T10" s="10" t="str">
        <f t="shared" si="7"/>
        <v>TRUE</v>
      </c>
      <c r="U10" s="10" t="str">
        <f t="shared" si="8"/>
        <v>Yes</v>
      </c>
    </row>
    <row r="11" spans="1:21">
      <c r="A11" s="7" t="s">
        <v>30</v>
      </c>
      <c r="B11" s="10" t="str">
        <f>IF(ISERROR(MATCH(A11, EQProd!$A$2:$A$297,0)),"",A11)</f>
        <v>srf_main.AlternateTrade</v>
      </c>
      <c r="C11" s="7" t="str">
        <f t="shared" si="0"/>
        <v>OK</v>
      </c>
      <c r="D11" s="7" t="s">
        <v>31</v>
      </c>
      <c r="E11" s="10" t="e">
        <f>VLOOKUP(D11,EQProd!$B$2:$F$297,1,)</f>
        <v>#N/A</v>
      </c>
      <c r="F11" s="7" t="e">
        <f t="shared" si="1"/>
        <v>#N/A</v>
      </c>
      <c r="G11" s="7" t="s">
        <v>8</v>
      </c>
      <c r="H11" s="10" t="e">
        <f>VLOOKUP(D11,EQProd!$B$2:$F$297,2,)</f>
        <v>#N/A</v>
      </c>
      <c r="I11" s="7" t="e">
        <f t="shared" si="2"/>
        <v>#N/A</v>
      </c>
      <c r="J11" s="7" t="s">
        <v>14</v>
      </c>
      <c r="K11" s="10" t="e">
        <f>VLOOKUP(D11,EQProd!$B$2:$F$297,3,)</f>
        <v>#N/A</v>
      </c>
      <c r="L11" s="7" t="e">
        <f t="shared" si="3"/>
        <v>#N/A</v>
      </c>
      <c r="M11" s="7">
        <v>1</v>
      </c>
      <c r="N11" s="10" t="e">
        <f>VLOOKUP(D11,EQProd!$B$2:$F$297,4,)</f>
        <v>#N/A</v>
      </c>
      <c r="O11" s="7" t="e">
        <f t="shared" si="4"/>
        <v>#N/A</v>
      </c>
      <c r="P11" s="7" t="s">
        <v>32</v>
      </c>
      <c r="Q11" s="10" t="e">
        <f>VLOOKUP(D11,EQProd!$B$2:$F$297,5,)</f>
        <v>#N/A</v>
      </c>
      <c r="R11" s="7" t="e">
        <f t="shared" si="5"/>
        <v>#N/A</v>
      </c>
      <c r="S11" s="10" t="e">
        <f t="shared" si="6"/>
        <v>#N/A</v>
      </c>
      <c r="T11" s="10" t="e">
        <f t="shared" si="7"/>
        <v>#N/A</v>
      </c>
      <c r="U11" s="10" t="e">
        <f t="shared" si="8"/>
        <v>#N/A</v>
      </c>
    </row>
    <row r="12" spans="1:21">
      <c r="A12" s="7" t="s">
        <v>30</v>
      </c>
      <c r="B12" s="10" t="str">
        <f>IF(ISERROR(MATCH(A12, EQProd!$A$2:$A$297,0)),"",A12)</f>
        <v>srf_main.AlternateTrade</v>
      </c>
      <c r="C12" s="7" t="str">
        <f t="shared" si="0"/>
        <v>OK</v>
      </c>
      <c r="D12" s="7" t="s">
        <v>33</v>
      </c>
      <c r="E12" s="10" t="str">
        <f>VLOOKUP(D12,EQProd!$B$2:$F$297,1,)</f>
        <v>AlternateTradeIndex</v>
      </c>
      <c r="F12" s="7" t="str">
        <f t="shared" si="1"/>
        <v>OK</v>
      </c>
      <c r="G12" s="7" t="s">
        <v>13</v>
      </c>
      <c r="H12" s="10" t="str">
        <f>VLOOKUP(D12,EQProd!$B$2:$F$297,2,)</f>
        <v>nonunique</v>
      </c>
      <c r="I12" s="7" t="str">
        <f t="shared" si="2"/>
        <v>OK</v>
      </c>
      <c r="J12" s="7" t="s">
        <v>14</v>
      </c>
      <c r="K12" s="10" t="str">
        <f>VLOOKUP(D12,EQProd!$B$2:$F$297,3,)</f>
        <v xml:space="preserve"> nonclustered </v>
      </c>
      <c r="L12" s="7" t="str">
        <f t="shared" si="3"/>
        <v>OK</v>
      </c>
      <c r="M12" s="7">
        <v>3</v>
      </c>
      <c r="N12" s="10">
        <f>VLOOKUP(D12,EQProd!$B$2:$F$297,4,)</f>
        <v>3</v>
      </c>
      <c r="O12" s="7" t="str">
        <f t="shared" si="4"/>
        <v>OK</v>
      </c>
      <c r="P12" s="7" t="s">
        <v>34</v>
      </c>
      <c r="Q12" s="10" t="str">
        <f>VLOOKUP(D12,EQProd!$B$2:$F$297,5,)</f>
        <v>AlternatePublisherTradeId asc,AlternatePublisherTradeVersion asc,AlternateTradeIdType asc</v>
      </c>
      <c r="R12" s="7" t="str">
        <f t="shared" si="5"/>
        <v>OK</v>
      </c>
      <c r="S12" s="10" t="str">
        <f t="shared" si="6"/>
        <v>TRUE</v>
      </c>
      <c r="T12" s="10" t="str">
        <f t="shared" si="7"/>
        <v>TRUE</v>
      </c>
      <c r="U12" s="10" t="str">
        <f t="shared" si="8"/>
        <v>Yes</v>
      </c>
    </row>
    <row r="13" spans="1:21">
      <c r="A13" s="7" t="s">
        <v>30</v>
      </c>
      <c r="B13" s="10" t="str">
        <f>IF(ISERROR(MATCH(A13, EQProd!$A$2:$A$297,0)),"",A13)</f>
        <v>srf_main.AlternateTrade</v>
      </c>
      <c r="C13" s="7" t="str">
        <f t="shared" si="0"/>
        <v>OK</v>
      </c>
      <c r="D13" s="7" t="s">
        <v>35</v>
      </c>
      <c r="E13" s="10" t="str">
        <f>VLOOKUP(D13,EQProd!$B$2:$F$297,1,)</f>
        <v>AlternateTrade_TradeId</v>
      </c>
      <c r="F13" s="7" t="str">
        <f t="shared" si="1"/>
        <v>OK</v>
      </c>
      <c r="G13" s="7" t="s">
        <v>13</v>
      </c>
      <c r="H13" s="10" t="str">
        <f>VLOOKUP(D13,EQProd!$B$2:$F$297,2,)</f>
        <v>nonunique</v>
      </c>
      <c r="I13" s="7" t="str">
        <f t="shared" si="2"/>
        <v>OK</v>
      </c>
      <c r="J13" s="7" t="s">
        <v>9</v>
      </c>
      <c r="K13" s="10" t="str">
        <f>VLOOKUP(D13,EQProd!$B$2:$F$297,3,)</f>
        <v xml:space="preserve"> clustered </v>
      </c>
      <c r="L13" s="7" t="str">
        <f t="shared" si="3"/>
        <v>OK</v>
      </c>
      <c r="M13" s="7">
        <v>1</v>
      </c>
      <c r="N13" s="10">
        <f>VLOOKUP(D13,EQProd!$B$2:$F$297,4,)</f>
        <v>1</v>
      </c>
      <c r="O13" s="7" t="str">
        <f t="shared" si="4"/>
        <v>OK</v>
      </c>
      <c r="P13" s="7" t="s">
        <v>36</v>
      </c>
      <c r="Q13" s="10" t="str">
        <f>VLOOKUP(D13,EQProd!$B$2:$F$297,5,)</f>
        <v>TradeId asc</v>
      </c>
      <c r="R13" s="7" t="str">
        <f t="shared" si="5"/>
        <v>OK</v>
      </c>
      <c r="S13" s="10" t="str">
        <f t="shared" si="6"/>
        <v>TRUE</v>
      </c>
      <c r="T13" s="10" t="str">
        <f t="shared" si="7"/>
        <v>TRUE</v>
      </c>
      <c r="U13" s="10" t="str">
        <f t="shared" si="8"/>
        <v>Yes</v>
      </c>
    </row>
    <row r="14" spans="1:21">
      <c r="A14" s="7" t="s">
        <v>37</v>
      </c>
      <c r="B14" s="10" t="str">
        <f>IF(ISERROR(MATCH(A14, EQProd!$A$2:$A$297,0)),"",A14)</f>
        <v>srf_main.AlternateTradeRole</v>
      </c>
      <c r="C14" s="7" t="str">
        <f t="shared" si="0"/>
        <v>OK</v>
      </c>
      <c r="D14" s="7" t="s">
        <v>38</v>
      </c>
      <c r="E14" s="10" t="str">
        <f>VLOOKUP(D14,EQProd!$B$2:$F$297,1,)</f>
        <v>idx1_AlternateTradeRole</v>
      </c>
      <c r="F14" s="7" t="str">
        <f t="shared" si="1"/>
        <v>OK</v>
      </c>
      <c r="G14" s="7" t="s">
        <v>8</v>
      </c>
      <c r="H14" s="10" t="str">
        <f>VLOOKUP(D14,EQProd!$B$2:$F$297,2,)</f>
        <v>unique</v>
      </c>
      <c r="I14" s="7" t="str">
        <f t="shared" si="2"/>
        <v>OK</v>
      </c>
      <c r="J14" s="7" t="s">
        <v>9</v>
      </c>
      <c r="K14" s="10" t="str">
        <f>VLOOKUP(D14,EQProd!$B$2:$F$297,3,)</f>
        <v xml:space="preserve"> clustered </v>
      </c>
      <c r="L14" s="7" t="str">
        <f t="shared" si="3"/>
        <v>OK</v>
      </c>
      <c r="M14" s="7">
        <v>2</v>
      </c>
      <c r="N14" s="10">
        <f>VLOOKUP(D14,EQProd!$B$2:$F$297,4,)</f>
        <v>2</v>
      </c>
      <c r="O14" s="7" t="str">
        <f t="shared" si="4"/>
        <v>OK</v>
      </c>
      <c r="P14" s="7" t="s">
        <v>20</v>
      </c>
      <c r="Q14" s="10" t="str">
        <f>VLOOKUP(D14,EQProd!$B$2:$F$297,5,)</f>
        <v>Id asc,AllegeTradeId asc</v>
      </c>
      <c r="R14" s="7" t="str">
        <f t="shared" si="5"/>
        <v>OK</v>
      </c>
      <c r="S14" s="10" t="str">
        <f t="shared" si="6"/>
        <v>TRUE</v>
      </c>
      <c r="T14" s="10" t="str">
        <f t="shared" si="7"/>
        <v>TRUE</v>
      </c>
      <c r="U14" s="10" t="str">
        <f t="shared" si="8"/>
        <v>Yes</v>
      </c>
    </row>
    <row r="15" spans="1:21">
      <c r="A15" s="7" t="s">
        <v>37</v>
      </c>
      <c r="B15" s="10" t="str">
        <f>IF(ISERROR(MATCH(A15, EQProd!$A$2:$A$297,0)),"",A15)</f>
        <v>srf_main.AlternateTradeRole</v>
      </c>
      <c r="C15" s="7" t="str">
        <f t="shared" si="0"/>
        <v>OK</v>
      </c>
      <c r="D15" s="7" t="s">
        <v>39</v>
      </c>
      <c r="E15" s="10" t="str">
        <f>VLOOKUP(D15,EQProd!$B$2:$F$297,1,)</f>
        <v>PK_AlternateTradeRole</v>
      </c>
      <c r="F15" s="7" t="str">
        <f t="shared" si="1"/>
        <v>OK</v>
      </c>
      <c r="G15" s="7" t="s">
        <v>8</v>
      </c>
      <c r="H15" s="10" t="str">
        <f>VLOOKUP(D15,EQProd!$B$2:$F$297,2,)</f>
        <v>unique</v>
      </c>
      <c r="I15" s="7" t="str">
        <f t="shared" si="2"/>
        <v>OK</v>
      </c>
      <c r="J15" s="7" t="s">
        <v>14</v>
      </c>
      <c r="K15" s="10" t="str">
        <f>VLOOKUP(D15,EQProd!$B$2:$F$297,3,)</f>
        <v xml:space="preserve"> nonclustered </v>
      </c>
      <c r="L15" s="7" t="str">
        <f t="shared" si="3"/>
        <v>OK</v>
      </c>
      <c r="M15" s="7">
        <v>1</v>
      </c>
      <c r="N15" s="10">
        <f>VLOOKUP(D15,EQProd!$B$2:$F$297,4,)</f>
        <v>1</v>
      </c>
      <c r="O15" s="7" t="str">
        <f t="shared" si="4"/>
        <v>OK</v>
      </c>
      <c r="P15" s="7" t="s">
        <v>17</v>
      </c>
      <c r="Q15" s="10" t="str">
        <f>VLOOKUP(D15,EQProd!$B$2:$F$297,5,)</f>
        <v>Id asc</v>
      </c>
      <c r="R15" s="7" t="str">
        <f t="shared" si="5"/>
        <v>OK</v>
      </c>
      <c r="S15" s="10" t="str">
        <f t="shared" si="6"/>
        <v>TRUE</v>
      </c>
      <c r="T15" s="10" t="str">
        <f t="shared" si="7"/>
        <v>TRUE</v>
      </c>
      <c r="U15" s="10" t="str">
        <f t="shared" si="8"/>
        <v>Yes</v>
      </c>
    </row>
    <row r="16" spans="1:21">
      <c r="A16" s="7" t="s">
        <v>40</v>
      </c>
      <c r="B16" s="10" t="str">
        <f>IF(ISERROR(MATCH(A16, EQProd!$A$2:$A$297,0)),"",A16)</f>
        <v>srf_main.AssetClassMapping</v>
      </c>
      <c r="C16" s="7" t="str">
        <f t="shared" si="0"/>
        <v>OK</v>
      </c>
      <c r="D16" s="7" t="s">
        <v>41</v>
      </c>
      <c r="E16" s="10" t="str">
        <f>VLOOKUP(D16,EQProd!$B$2:$F$297,1,)</f>
        <v>UC_AssetClassMapping</v>
      </c>
      <c r="F16" s="7" t="str">
        <f t="shared" si="1"/>
        <v>OK</v>
      </c>
      <c r="G16" s="7" t="s">
        <v>8</v>
      </c>
      <c r="H16" s="10" t="str">
        <f>VLOOKUP(D16,EQProd!$B$2:$F$297,2,)</f>
        <v>unique</v>
      </c>
      <c r="I16" s="7" t="str">
        <f t="shared" si="2"/>
        <v>OK</v>
      </c>
      <c r="J16" s="7" t="s">
        <v>14</v>
      </c>
      <c r="K16" s="10" t="str">
        <f>VLOOKUP(D16,EQProd!$B$2:$F$297,3,)</f>
        <v xml:space="preserve"> nonclustered </v>
      </c>
      <c r="L16" s="7" t="str">
        <f t="shared" si="3"/>
        <v>OK</v>
      </c>
      <c r="M16" s="7">
        <v>2</v>
      </c>
      <c r="N16" s="10">
        <f>VLOOKUP(D16,EQProd!$B$2:$F$297,4,)</f>
        <v>2</v>
      </c>
      <c r="O16" s="7" t="str">
        <f t="shared" si="4"/>
        <v>OK</v>
      </c>
      <c r="P16" s="7" t="s">
        <v>42</v>
      </c>
      <c r="Q16" s="10" t="str">
        <f>VLOOKUP(D16,EQProd!$B$2:$F$297,5,)</f>
        <v>Publisher asc,MappedAssetClass asc</v>
      </c>
      <c r="R16" s="7" t="str">
        <f t="shared" si="5"/>
        <v>OK</v>
      </c>
      <c r="S16" s="10" t="str">
        <f t="shared" si="6"/>
        <v>TRUE</v>
      </c>
      <c r="T16" s="10" t="str">
        <f t="shared" si="7"/>
        <v>TRUE</v>
      </c>
      <c r="U16" s="10" t="str">
        <f t="shared" si="8"/>
        <v>Yes</v>
      </c>
    </row>
    <row r="17" spans="1:21">
      <c r="A17" s="7" t="s">
        <v>43</v>
      </c>
      <c r="B17" s="10" t="str">
        <f>IF(ISERROR(MATCH(A17, EQProd!$A$2:$A$297,0)),"",A17)</f>
        <v>srf_main.BATCH_JOB_EXECUTION</v>
      </c>
      <c r="C17" s="7" t="str">
        <f t="shared" si="0"/>
        <v>OK</v>
      </c>
      <c r="D17" s="7" t="s">
        <v>44</v>
      </c>
      <c r="E17" s="10" t="e">
        <f>VLOOKUP(D17,EQProd!$B$2:$F$297,1,)</f>
        <v>#N/A</v>
      </c>
      <c r="F17" s="7" t="e">
        <f t="shared" si="1"/>
        <v>#N/A</v>
      </c>
      <c r="G17" s="7" t="s">
        <v>8</v>
      </c>
      <c r="H17" s="10" t="e">
        <f>VLOOKUP(D17,EQProd!$B$2:$F$297,2,)</f>
        <v>#N/A</v>
      </c>
      <c r="I17" s="7" t="e">
        <f t="shared" si="2"/>
        <v>#N/A</v>
      </c>
      <c r="J17" s="7" t="s">
        <v>9</v>
      </c>
      <c r="K17" s="10" t="e">
        <f>VLOOKUP(D17,EQProd!$B$2:$F$297,3,)</f>
        <v>#N/A</v>
      </c>
      <c r="L17" s="7" t="e">
        <f t="shared" si="3"/>
        <v>#N/A</v>
      </c>
      <c r="M17" s="7">
        <v>1</v>
      </c>
      <c r="N17" s="10" t="e">
        <f>VLOOKUP(D17,EQProd!$B$2:$F$297,4,)</f>
        <v>#N/A</v>
      </c>
      <c r="O17" s="7" t="e">
        <f t="shared" si="4"/>
        <v>#N/A</v>
      </c>
      <c r="P17" s="7" t="s">
        <v>45</v>
      </c>
      <c r="Q17" s="10" t="e">
        <f>VLOOKUP(D17,EQProd!$B$2:$F$297,5,)</f>
        <v>#N/A</v>
      </c>
      <c r="R17" s="7" t="e">
        <f t="shared" si="5"/>
        <v>#N/A</v>
      </c>
      <c r="S17" s="10" t="e">
        <f t="shared" si="6"/>
        <v>#N/A</v>
      </c>
      <c r="T17" s="10" t="e">
        <f t="shared" si="7"/>
        <v>#N/A</v>
      </c>
      <c r="U17" s="10" t="e">
        <f t="shared" si="8"/>
        <v>#N/A</v>
      </c>
    </row>
    <row r="18" spans="1:21">
      <c r="A18" s="7" t="s">
        <v>46</v>
      </c>
      <c r="B18" s="10" t="str">
        <f>IF(ISERROR(MATCH(A18, EQProd!$A$2:$A$297,0)),"",A18)</f>
        <v>srf_main.BATCH_JOB_EXECUTION_CONTEXT</v>
      </c>
      <c r="C18" s="7" t="str">
        <f t="shared" si="0"/>
        <v>OK</v>
      </c>
      <c r="D18" s="7" t="s">
        <v>47</v>
      </c>
      <c r="E18" s="10" t="e">
        <f>VLOOKUP(D18,EQProd!$B$2:$F$297,1,)</f>
        <v>#N/A</v>
      </c>
      <c r="F18" s="7" t="e">
        <f t="shared" si="1"/>
        <v>#N/A</v>
      </c>
      <c r="G18" s="7" t="s">
        <v>8</v>
      </c>
      <c r="H18" s="10" t="e">
        <f>VLOOKUP(D18,EQProd!$B$2:$F$297,2,)</f>
        <v>#N/A</v>
      </c>
      <c r="I18" s="7" t="e">
        <f t="shared" si="2"/>
        <v>#N/A</v>
      </c>
      <c r="J18" s="7" t="s">
        <v>9</v>
      </c>
      <c r="K18" s="10" t="e">
        <f>VLOOKUP(D18,EQProd!$B$2:$F$297,3,)</f>
        <v>#N/A</v>
      </c>
      <c r="L18" s="7" t="e">
        <f t="shared" si="3"/>
        <v>#N/A</v>
      </c>
      <c r="M18" s="7">
        <v>1</v>
      </c>
      <c r="N18" s="10" t="e">
        <f>VLOOKUP(D18,EQProd!$B$2:$F$297,4,)</f>
        <v>#N/A</v>
      </c>
      <c r="O18" s="7" t="e">
        <f t="shared" si="4"/>
        <v>#N/A</v>
      </c>
      <c r="P18" s="7" t="s">
        <v>45</v>
      </c>
      <c r="Q18" s="10" t="e">
        <f>VLOOKUP(D18,EQProd!$B$2:$F$297,5,)</f>
        <v>#N/A</v>
      </c>
      <c r="R18" s="7" t="e">
        <f t="shared" si="5"/>
        <v>#N/A</v>
      </c>
      <c r="S18" s="10" t="e">
        <f t="shared" si="6"/>
        <v>#N/A</v>
      </c>
      <c r="T18" s="10" t="e">
        <f t="shared" si="7"/>
        <v>#N/A</v>
      </c>
      <c r="U18" s="10" t="e">
        <f t="shared" si="8"/>
        <v>#N/A</v>
      </c>
    </row>
    <row r="19" spans="1:21">
      <c r="A19" s="7" t="s">
        <v>48</v>
      </c>
      <c r="B19" s="10" t="str">
        <f>IF(ISERROR(MATCH(A19, EQProd!$A$2:$A$297,0)),"",A19)</f>
        <v>srf_main.BATCH_JOB_INSTANCE</v>
      </c>
      <c r="C19" s="7" t="str">
        <f t="shared" si="0"/>
        <v>OK</v>
      </c>
      <c r="D19" s="7" t="s">
        <v>49</v>
      </c>
      <c r="E19" s="10" t="e">
        <f>VLOOKUP(D19,EQProd!$B$2:$F$297,1,)</f>
        <v>#N/A</v>
      </c>
      <c r="F19" s="7" t="e">
        <f t="shared" si="1"/>
        <v>#N/A</v>
      </c>
      <c r="G19" s="7" t="s">
        <v>8</v>
      </c>
      <c r="H19" s="10" t="e">
        <f>VLOOKUP(D19,EQProd!$B$2:$F$297,2,)</f>
        <v>#N/A</v>
      </c>
      <c r="I19" s="7" t="e">
        <f t="shared" si="2"/>
        <v>#N/A</v>
      </c>
      <c r="J19" s="7" t="s">
        <v>9</v>
      </c>
      <c r="K19" s="10" t="e">
        <f>VLOOKUP(D19,EQProd!$B$2:$F$297,3,)</f>
        <v>#N/A</v>
      </c>
      <c r="L19" s="7" t="e">
        <f t="shared" si="3"/>
        <v>#N/A</v>
      </c>
      <c r="M19" s="7">
        <v>1</v>
      </c>
      <c r="N19" s="10" t="e">
        <f>VLOOKUP(D19,EQProd!$B$2:$F$297,4,)</f>
        <v>#N/A</v>
      </c>
      <c r="O19" s="7" t="e">
        <f t="shared" si="4"/>
        <v>#N/A</v>
      </c>
      <c r="P19" s="7" t="s">
        <v>50</v>
      </c>
      <c r="Q19" s="10" t="e">
        <f>VLOOKUP(D19,EQProd!$B$2:$F$297,5,)</f>
        <v>#N/A</v>
      </c>
      <c r="R19" s="7" t="e">
        <f t="shared" si="5"/>
        <v>#N/A</v>
      </c>
      <c r="S19" s="10" t="e">
        <f t="shared" si="6"/>
        <v>#N/A</v>
      </c>
      <c r="T19" s="10" t="e">
        <f t="shared" si="7"/>
        <v>#N/A</v>
      </c>
      <c r="U19" s="10" t="e">
        <f t="shared" si="8"/>
        <v>#N/A</v>
      </c>
    </row>
    <row r="20" spans="1:21">
      <c r="A20" s="7" t="s">
        <v>48</v>
      </c>
      <c r="B20" s="10" t="str">
        <f>IF(ISERROR(MATCH(A20, EQProd!$A$2:$A$297,0)),"",A20)</f>
        <v>srf_main.BATCH_JOB_INSTANCE</v>
      </c>
      <c r="C20" s="7" t="str">
        <f t="shared" si="0"/>
        <v>OK</v>
      </c>
      <c r="D20" s="7" t="s">
        <v>51</v>
      </c>
      <c r="E20" s="10" t="str">
        <f>VLOOKUP(D20,EQProd!$B$2:$F$297,1,)</f>
        <v>JOB_INST_UN</v>
      </c>
      <c r="F20" s="7" t="str">
        <f t="shared" si="1"/>
        <v>OK</v>
      </c>
      <c r="G20" s="7" t="s">
        <v>8</v>
      </c>
      <c r="H20" s="10" t="str">
        <f>VLOOKUP(D20,EQProd!$B$2:$F$297,2,)</f>
        <v>unique</v>
      </c>
      <c r="I20" s="7" t="str">
        <f t="shared" si="2"/>
        <v>OK</v>
      </c>
      <c r="J20" s="7" t="s">
        <v>14</v>
      </c>
      <c r="K20" s="10" t="str">
        <f>VLOOKUP(D20,EQProd!$B$2:$F$297,3,)</f>
        <v xml:space="preserve"> nonclustered </v>
      </c>
      <c r="L20" s="7" t="str">
        <f t="shared" si="3"/>
        <v>OK</v>
      </c>
      <c r="M20" s="7">
        <v>2</v>
      </c>
      <c r="N20" s="10">
        <f>VLOOKUP(D20,EQProd!$B$2:$F$297,4,)</f>
        <v>2</v>
      </c>
      <c r="O20" s="7" t="str">
        <f t="shared" si="4"/>
        <v>OK</v>
      </c>
      <c r="P20" s="7" t="s">
        <v>52</v>
      </c>
      <c r="Q20" s="10" t="str">
        <f>VLOOKUP(D20,EQProd!$B$2:$F$297,5,)</f>
        <v>JOB_NAME asc,JOB_KEY asc</v>
      </c>
      <c r="R20" s="7" t="str">
        <f t="shared" si="5"/>
        <v>OK</v>
      </c>
      <c r="S20" s="10" t="str">
        <f t="shared" si="6"/>
        <v>TRUE</v>
      </c>
      <c r="T20" s="10" t="str">
        <f t="shared" si="7"/>
        <v>TRUE</v>
      </c>
      <c r="U20" s="10" t="str">
        <f t="shared" si="8"/>
        <v>Yes</v>
      </c>
    </row>
    <row r="21" spans="1:21">
      <c r="A21" s="7" t="s">
        <v>53</v>
      </c>
      <c r="B21" s="10" t="str">
        <f>IF(ISERROR(MATCH(A21, EQProd!$A$2:$A$297,0)),"",A21)</f>
        <v>srf_main.BATCH_STEP_EXECUTION</v>
      </c>
      <c r="C21" s="7" t="str">
        <f t="shared" si="0"/>
        <v>OK</v>
      </c>
      <c r="D21" s="7" t="s">
        <v>54</v>
      </c>
      <c r="E21" s="10" t="e">
        <f>VLOOKUP(D21,EQProd!$B$2:$F$297,1,)</f>
        <v>#N/A</v>
      </c>
      <c r="F21" s="7" t="e">
        <f t="shared" si="1"/>
        <v>#N/A</v>
      </c>
      <c r="G21" s="7" t="s">
        <v>8</v>
      </c>
      <c r="H21" s="10" t="e">
        <f>VLOOKUP(D21,EQProd!$B$2:$F$297,2,)</f>
        <v>#N/A</v>
      </c>
      <c r="I21" s="7" t="e">
        <f t="shared" si="2"/>
        <v>#N/A</v>
      </c>
      <c r="J21" s="7" t="s">
        <v>9</v>
      </c>
      <c r="K21" s="10" t="e">
        <f>VLOOKUP(D21,EQProd!$B$2:$F$297,3,)</f>
        <v>#N/A</v>
      </c>
      <c r="L21" s="7" t="e">
        <f t="shared" si="3"/>
        <v>#N/A</v>
      </c>
      <c r="M21" s="7">
        <v>1</v>
      </c>
      <c r="N21" s="10" t="e">
        <f>VLOOKUP(D21,EQProd!$B$2:$F$297,4,)</f>
        <v>#N/A</v>
      </c>
      <c r="O21" s="7" t="e">
        <f t="shared" si="4"/>
        <v>#N/A</v>
      </c>
      <c r="P21" s="7" t="s">
        <v>55</v>
      </c>
      <c r="Q21" s="10" t="e">
        <f>VLOOKUP(D21,EQProd!$B$2:$F$297,5,)</f>
        <v>#N/A</v>
      </c>
      <c r="R21" s="7" t="e">
        <f t="shared" si="5"/>
        <v>#N/A</v>
      </c>
      <c r="S21" s="10" t="e">
        <f t="shared" si="6"/>
        <v>#N/A</v>
      </c>
      <c r="T21" s="10" t="e">
        <f t="shared" si="7"/>
        <v>#N/A</v>
      </c>
      <c r="U21" s="10" t="e">
        <f t="shared" si="8"/>
        <v>#N/A</v>
      </c>
    </row>
    <row r="22" spans="1:21">
      <c r="A22" s="7" t="s">
        <v>56</v>
      </c>
      <c r="B22" s="10" t="str">
        <f>IF(ISERROR(MATCH(A22, EQProd!$A$2:$A$297,0)),"",A22)</f>
        <v>srf_main.BATCH_STEP_EXECUTION_CONTEXT</v>
      </c>
      <c r="C22" s="7" t="str">
        <f t="shared" si="0"/>
        <v>OK</v>
      </c>
      <c r="D22" s="7" t="s">
        <v>57</v>
      </c>
      <c r="E22" s="10" t="e">
        <f>VLOOKUP(D22,EQProd!$B$2:$F$297,1,)</f>
        <v>#N/A</v>
      </c>
      <c r="F22" s="7" t="e">
        <f t="shared" si="1"/>
        <v>#N/A</v>
      </c>
      <c r="G22" s="7" t="s">
        <v>8</v>
      </c>
      <c r="H22" s="10" t="e">
        <f>VLOOKUP(D22,EQProd!$B$2:$F$297,2,)</f>
        <v>#N/A</v>
      </c>
      <c r="I22" s="7" t="e">
        <f t="shared" si="2"/>
        <v>#N/A</v>
      </c>
      <c r="J22" s="7" t="s">
        <v>9</v>
      </c>
      <c r="K22" s="10" t="e">
        <f>VLOOKUP(D22,EQProd!$B$2:$F$297,3,)</f>
        <v>#N/A</v>
      </c>
      <c r="L22" s="7" t="e">
        <f t="shared" si="3"/>
        <v>#N/A</v>
      </c>
      <c r="M22" s="7">
        <v>1</v>
      </c>
      <c r="N22" s="10" t="e">
        <f>VLOOKUP(D22,EQProd!$B$2:$F$297,4,)</f>
        <v>#N/A</v>
      </c>
      <c r="O22" s="7" t="e">
        <f t="shared" si="4"/>
        <v>#N/A</v>
      </c>
      <c r="P22" s="7" t="s">
        <v>55</v>
      </c>
      <c r="Q22" s="10" t="e">
        <f>VLOOKUP(D22,EQProd!$B$2:$F$297,5,)</f>
        <v>#N/A</v>
      </c>
      <c r="R22" s="7" t="e">
        <f t="shared" si="5"/>
        <v>#N/A</v>
      </c>
      <c r="S22" s="10" t="e">
        <f t="shared" si="6"/>
        <v>#N/A</v>
      </c>
      <c r="T22" s="10" t="e">
        <f t="shared" si="7"/>
        <v>#N/A</v>
      </c>
      <c r="U22" s="10" t="e">
        <f t="shared" si="8"/>
        <v>#N/A</v>
      </c>
    </row>
    <row r="23" spans="1:21">
      <c r="A23" s="7" t="s">
        <v>58</v>
      </c>
      <c r="B23" s="10" t="str">
        <f>IF(ISERROR(MATCH(A23, EQProd!$A$2:$A$297,0)),"",A23)</f>
        <v/>
      </c>
      <c r="C23" s="7" t="str">
        <f t="shared" si="0"/>
        <v>NOTOK</v>
      </c>
      <c r="D23" s="7" t="s">
        <v>59</v>
      </c>
      <c r="E23" s="10" t="e">
        <f>VLOOKUP(D23,EQProd!$B$2:$F$297,1,)</f>
        <v>#N/A</v>
      </c>
      <c r="F23" s="7" t="e">
        <f t="shared" si="1"/>
        <v>#N/A</v>
      </c>
      <c r="G23" s="7" t="s">
        <v>8</v>
      </c>
      <c r="H23" s="10" t="e">
        <f>VLOOKUP(D23,EQProd!$B$2:$F$297,2,)</f>
        <v>#N/A</v>
      </c>
      <c r="I23" s="7" t="e">
        <f t="shared" si="2"/>
        <v>#N/A</v>
      </c>
      <c r="J23" s="7" t="s">
        <v>14</v>
      </c>
      <c r="K23" s="10" t="e">
        <f>VLOOKUP(D23,EQProd!$B$2:$F$297,3,)</f>
        <v>#N/A</v>
      </c>
      <c r="L23" s="7" t="e">
        <f t="shared" si="3"/>
        <v>#N/A</v>
      </c>
      <c r="M23" s="7">
        <v>1</v>
      </c>
      <c r="N23" s="10" t="e">
        <f>VLOOKUP(D23,EQProd!$B$2:$F$297,4,)</f>
        <v>#N/A</v>
      </c>
      <c r="O23" s="7" t="e">
        <f t="shared" si="4"/>
        <v>#N/A</v>
      </c>
      <c r="P23" s="7" t="s">
        <v>17</v>
      </c>
      <c r="Q23" s="10" t="e">
        <f>VLOOKUP(D23,EQProd!$B$2:$F$297,5,)</f>
        <v>#N/A</v>
      </c>
      <c r="R23" s="7" t="e">
        <f t="shared" si="5"/>
        <v>#N/A</v>
      </c>
      <c r="S23" s="10" t="e">
        <f t="shared" si="6"/>
        <v>#N/A</v>
      </c>
      <c r="T23" s="10" t="e">
        <f t="shared" si="7"/>
        <v>#N/A</v>
      </c>
      <c r="U23" s="10" t="e">
        <f t="shared" si="8"/>
        <v>#N/A</v>
      </c>
    </row>
    <row r="24" spans="1:21">
      <c r="A24" s="7" t="s">
        <v>60</v>
      </c>
      <c r="B24" s="10" t="str">
        <f>IF(ISERROR(MATCH(A24, EQProd!$A$2:$A$297,0)),"",A24)</f>
        <v>srf_main.BCPValAgg</v>
      </c>
      <c r="C24" s="7" t="str">
        <f t="shared" si="0"/>
        <v>OK</v>
      </c>
      <c r="D24" s="7" t="s">
        <v>61</v>
      </c>
      <c r="E24" s="10" t="str">
        <f>VLOOKUP(D24,EQProd!$B$2:$F$297,1,)</f>
        <v>BCPValAgg_NC</v>
      </c>
      <c r="F24" s="7" t="str">
        <f t="shared" si="1"/>
        <v>OK</v>
      </c>
      <c r="G24" s="7" t="s">
        <v>13</v>
      </c>
      <c r="H24" s="10" t="str">
        <f>VLOOKUP(D24,EQProd!$B$2:$F$297,2,)</f>
        <v>nonunique</v>
      </c>
      <c r="I24" s="7" t="str">
        <f t="shared" si="2"/>
        <v>OK</v>
      </c>
      <c r="J24" s="7" t="s">
        <v>14</v>
      </c>
      <c r="K24" s="10" t="str">
        <f>VLOOKUP(D24,EQProd!$B$2:$F$297,3,)</f>
        <v xml:space="preserve"> nonclustered </v>
      </c>
      <c r="L24" s="7" t="str">
        <f t="shared" si="3"/>
        <v>OK</v>
      </c>
      <c r="M24" s="7">
        <v>2</v>
      </c>
      <c r="N24" s="10">
        <f>VLOOKUP(D24,EQProd!$B$2:$F$297,4,)</f>
        <v>2</v>
      </c>
      <c r="O24" s="7" t="str">
        <f t="shared" si="4"/>
        <v>OK</v>
      </c>
      <c r="P24" s="7" t="s">
        <v>62</v>
      </c>
      <c r="Q24" s="10" t="str">
        <f>VLOOKUP(D24,EQProd!$B$2:$F$297,5,)</f>
        <v>TradeId asc,TradeVersion asc</v>
      </c>
      <c r="R24" s="7" t="str">
        <f t="shared" si="5"/>
        <v>OK</v>
      </c>
      <c r="S24" s="10" t="str">
        <f t="shared" si="6"/>
        <v>TRUE</v>
      </c>
      <c r="T24" s="10" t="str">
        <f t="shared" si="7"/>
        <v>TRUE</v>
      </c>
      <c r="U24" s="10" t="str">
        <f t="shared" si="8"/>
        <v>Yes</v>
      </c>
    </row>
    <row r="25" spans="1:21">
      <c r="A25" s="7" t="s">
        <v>60</v>
      </c>
      <c r="B25" s="10" t="str">
        <f>IF(ISERROR(MATCH(A25, EQProd!$A$2:$A$297,0)),"",A25)</f>
        <v>srf_main.BCPValAgg</v>
      </c>
      <c r="C25" s="7" t="str">
        <f t="shared" si="0"/>
        <v>OK</v>
      </c>
      <c r="D25" s="7" t="s">
        <v>63</v>
      </c>
      <c r="E25" s="10" t="str">
        <f>VLOOKUP(D25,EQProd!$B$2:$F$297,1,)</f>
        <v>idx1_BCPValAgg</v>
      </c>
      <c r="F25" s="7" t="str">
        <f t="shared" si="1"/>
        <v>OK</v>
      </c>
      <c r="G25" s="7" t="s">
        <v>13</v>
      </c>
      <c r="H25" s="10" t="str">
        <f>VLOOKUP(D25,EQProd!$B$2:$F$297,2,)</f>
        <v>nonunique</v>
      </c>
      <c r="I25" s="7" t="str">
        <f t="shared" si="2"/>
        <v>OK</v>
      </c>
      <c r="J25" s="7" t="s">
        <v>14</v>
      </c>
      <c r="K25" s="10" t="str">
        <f>VLOOKUP(D25,EQProd!$B$2:$F$297,3,)</f>
        <v xml:space="preserve"> nonclustered </v>
      </c>
      <c r="L25" s="7" t="str">
        <f t="shared" si="3"/>
        <v>OK</v>
      </c>
      <c r="M25" s="7">
        <v>2</v>
      </c>
      <c r="N25" s="10">
        <f>VLOOKUP(D25,EQProd!$B$2:$F$297,4,)</f>
        <v>2</v>
      </c>
      <c r="O25" s="7" t="str">
        <f t="shared" si="4"/>
        <v>OK</v>
      </c>
      <c r="P25" s="7" t="s">
        <v>64</v>
      </c>
      <c r="Q25" s="10" t="str">
        <f>VLOOKUP(D25,EQProd!$B$2:$F$297,5,)</f>
        <v>DerivedTradeId asc,DerivedTradeVersion asc</v>
      </c>
      <c r="R25" s="7" t="str">
        <f t="shared" si="5"/>
        <v>OK</v>
      </c>
      <c r="S25" s="10" t="str">
        <f t="shared" si="6"/>
        <v>TRUE</v>
      </c>
      <c r="T25" s="10" t="str">
        <f t="shared" si="7"/>
        <v>TRUE</v>
      </c>
      <c r="U25" s="10" t="str">
        <f t="shared" si="8"/>
        <v>Yes</v>
      </c>
    </row>
    <row r="26" spans="1:21">
      <c r="A26" s="7" t="s">
        <v>60</v>
      </c>
      <c r="B26" s="10" t="str">
        <f>IF(ISERROR(MATCH(A26, EQProd!$A$2:$A$297,0)),"",A26)</f>
        <v>srf_main.BCPValAgg</v>
      </c>
      <c r="C26" s="7" t="str">
        <f t="shared" si="0"/>
        <v>OK</v>
      </c>
      <c r="D26" s="7" t="s">
        <v>65</v>
      </c>
      <c r="E26" s="10" t="str">
        <f>VLOOKUP(D26,EQProd!$B$2:$F$297,1,)</f>
        <v>BCPValAgg_NC1</v>
      </c>
      <c r="F26" s="7" t="str">
        <f t="shared" si="1"/>
        <v>OK</v>
      </c>
      <c r="G26" s="7" t="s">
        <v>13</v>
      </c>
      <c r="H26" s="10" t="str">
        <f>VLOOKUP(D26,EQProd!$B$2:$F$297,2,)</f>
        <v>nonunique</v>
      </c>
      <c r="I26" s="7" t="str">
        <f t="shared" si="2"/>
        <v>OK</v>
      </c>
      <c r="J26" s="7" t="s">
        <v>14</v>
      </c>
      <c r="K26" s="10" t="str">
        <f>VLOOKUP(D26,EQProd!$B$2:$F$297,3,)</f>
        <v xml:space="preserve"> nonclustered </v>
      </c>
      <c r="L26" s="7" t="str">
        <f t="shared" si="3"/>
        <v>OK</v>
      </c>
      <c r="M26" s="7">
        <v>1</v>
      </c>
      <c r="N26" s="10">
        <f>VLOOKUP(D26,EQProd!$B$2:$F$297,4,)</f>
        <v>1</v>
      </c>
      <c r="O26" s="7" t="str">
        <f t="shared" si="4"/>
        <v>OK</v>
      </c>
      <c r="P26" s="7" t="s">
        <v>17</v>
      </c>
      <c r="Q26" s="10" t="str">
        <f>VLOOKUP(D26,EQProd!$B$2:$F$297,5,)</f>
        <v>Id asc</v>
      </c>
      <c r="R26" s="7" t="str">
        <f t="shared" si="5"/>
        <v>OK</v>
      </c>
      <c r="S26" s="10" t="str">
        <f t="shared" si="6"/>
        <v>TRUE</v>
      </c>
      <c r="T26" s="10" t="str">
        <f t="shared" si="7"/>
        <v>TRUE</v>
      </c>
      <c r="U26" s="10" t="str">
        <f t="shared" si="8"/>
        <v>Yes</v>
      </c>
    </row>
    <row r="27" spans="1:21">
      <c r="A27" s="7" t="s">
        <v>60</v>
      </c>
      <c r="B27" s="10" t="str">
        <f>IF(ISERROR(MATCH(A27, EQProd!$A$2:$A$297,0)),"",A27)</f>
        <v>srf_main.BCPValAgg</v>
      </c>
      <c r="C27" s="7" t="str">
        <f t="shared" si="0"/>
        <v>OK</v>
      </c>
      <c r="D27" s="7" t="s">
        <v>66</v>
      </c>
      <c r="E27" s="10" t="str">
        <f>VLOOKUP(D27,EQProd!$B$2:$F$297,1,)</f>
        <v>BCPValAgg_FFFid</v>
      </c>
      <c r="F27" s="7" t="str">
        <f t="shared" si="1"/>
        <v>OK</v>
      </c>
      <c r="G27" s="7" t="s">
        <v>8</v>
      </c>
      <c r="H27" s="10" t="str">
        <f>VLOOKUP(D27,EQProd!$B$2:$F$297,2,)</f>
        <v>unique</v>
      </c>
      <c r="I27" s="7" t="str">
        <f t="shared" si="2"/>
        <v>OK</v>
      </c>
      <c r="J27" s="7" t="s">
        <v>9</v>
      </c>
      <c r="K27" s="10" t="str">
        <f>VLOOKUP(D27,EQProd!$B$2:$F$297,3,)</f>
        <v xml:space="preserve"> clustered </v>
      </c>
      <c r="L27" s="7" t="str">
        <f t="shared" si="3"/>
        <v>OK</v>
      </c>
      <c r="M27" s="7">
        <v>2</v>
      </c>
      <c r="N27" s="10">
        <f>VLOOKUP(D27,EQProd!$B$2:$F$297,4,)</f>
        <v>2</v>
      </c>
      <c r="O27" s="7" t="str">
        <f t="shared" si="4"/>
        <v>OK</v>
      </c>
      <c r="P27" s="7" t="s">
        <v>67</v>
      </c>
      <c r="Q27" s="10" t="str">
        <f>VLOOKUP(D27,EQProd!$B$2:$F$297,5,)</f>
        <v>Id asc,FeedFileFragmentId asc</v>
      </c>
      <c r="R27" s="7" t="str">
        <f t="shared" si="5"/>
        <v>OK</v>
      </c>
      <c r="S27" s="10" t="str">
        <f t="shared" si="6"/>
        <v>TRUE</v>
      </c>
      <c r="T27" s="10" t="str">
        <f t="shared" si="7"/>
        <v>TRUE</v>
      </c>
      <c r="U27" s="10" t="str">
        <f t="shared" si="8"/>
        <v>Yes</v>
      </c>
    </row>
    <row r="28" spans="1:21">
      <c r="A28" s="7" t="s">
        <v>68</v>
      </c>
      <c r="B28" s="10" t="str">
        <f>IF(ISERROR(MATCH(A28, EQProd!$A$2:$A$297,0)),"",A28)</f>
        <v>srf_main.Book_Mapping_to_Region_Business</v>
      </c>
      <c r="C28" s="7" t="str">
        <f t="shared" si="0"/>
        <v>OK</v>
      </c>
      <c r="D28" s="7" t="s">
        <v>69</v>
      </c>
      <c r="E28" s="10" t="str">
        <f>VLOOKUP(D28,EQProd!$B$2:$F$297,1,)</f>
        <v>idx_Book</v>
      </c>
      <c r="F28" s="7" t="str">
        <f t="shared" si="1"/>
        <v>OK</v>
      </c>
      <c r="G28" s="7" t="s">
        <v>8</v>
      </c>
      <c r="H28" s="10" t="str">
        <f>VLOOKUP(D28,EQProd!$B$2:$F$297,2,)</f>
        <v>unique</v>
      </c>
      <c r="I28" s="7" t="str">
        <f t="shared" si="2"/>
        <v>OK</v>
      </c>
      <c r="J28" s="7" t="s">
        <v>14</v>
      </c>
      <c r="K28" s="10" t="str">
        <f>VLOOKUP(D28,EQProd!$B$2:$F$297,3,)</f>
        <v xml:space="preserve"> nonclustered </v>
      </c>
      <c r="L28" s="7" t="str">
        <f t="shared" si="3"/>
        <v>OK</v>
      </c>
      <c r="M28" s="7">
        <v>1</v>
      </c>
      <c r="N28" s="10">
        <f>VLOOKUP(D28,EQProd!$B$2:$F$297,4,)</f>
        <v>1</v>
      </c>
      <c r="O28" s="7" t="str">
        <f t="shared" si="4"/>
        <v>OK</v>
      </c>
      <c r="P28" s="7" t="s">
        <v>70</v>
      </c>
      <c r="Q28" s="10" t="str">
        <f>VLOOKUP(D28,EQProd!$B$2:$F$297,5,)</f>
        <v>Book asc</v>
      </c>
      <c r="R28" s="7" t="str">
        <f t="shared" si="5"/>
        <v>OK</v>
      </c>
      <c r="S28" s="10" t="str">
        <f t="shared" si="6"/>
        <v>TRUE</v>
      </c>
      <c r="T28" s="10" t="str">
        <f t="shared" si="7"/>
        <v>TRUE</v>
      </c>
      <c r="U28" s="10" t="str">
        <f t="shared" si="8"/>
        <v>Yes</v>
      </c>
    </row>
    <row r="29" spans="1:21">
      <c r="A29" s="7" t="s">
        <v>71</v>
      </c>
      <c r="B29" s="10" t="str">
        <f>IF(ISERROR(MATCH(A29, EQProd!$A$2:$A$297,0)),"",A29)</f>
        <v>srf_main.BookBasedFiltering</v>
      </c>
      <c r="C29" s="7" t="str">
        <f t="shared" si="0"/>
        <v>OK</v>
      </c>
      <c r="D29" s="7" t="s">
        <v>72</v>
      </c>
      <c r="E29" s="10" t="str">
        <f>VLOOKUP(D29,EQProd!$B$2:$F$297,1,)</f>
        <v>PK_BookBasedFiltering</v>
      </c>
      <c r="F29" s="7" t="str">
        <f t="shared" si="1"/>
        <v>OK</v>
      </c>
      <c r="G29" s="7" t="s">
        <v>8</v>
      </c>
      <c r="H29" s="10" t="str">
        <f>VLOOKUP(D29,EQProd!$B$2:$F$297,2,)</f>
        <v>unique</v>
      </c>
      <c r="I29" s="7" t="str">
        <f t="shared" si="2"/>
        <v>OK</v>
      </c>
      <c r="J29" s="7" t="s">
        <v>9</v>
      </c>
      <c r="K29" s="10" t="str">
        <f>VLOOKUP(D29,EQProd!$B$2:$F$297,3,)</f>
        <v xml:space="preserve"> clustered </v>
      </c>
      <c r="L29" s="7" t="str">
        <f t="shared" si="3"/>
        <v>OK</v>
      </c>
      <c r="M29" s="7">
        <v>4</v>
      </c>
      <c r="N29" s="10">
        <f>VLOOKUP(D29,EQProd!$B$2:$F$297,4,)</f>
        <v>4</v>
      </c>
      <c r="O29" s="7" t="str">
        <f t="shared" si="4"/>
        <v>OK</v>
      </c>
      <c r="P29" s="7" t="s">
        <v>73</v>
      </c>
      <c r="Q29" s="10" t="str">
        <f>VLOOKUP(D29,EQProd!$B$2:$F$297,5,)</f>
        <v>BookId asc,AssetClass asc,Publisher asc,Jurisdiction asc</v>
      </c>
      <c r="R29" s="7" t="str">
        <f t="shared" si="5"/>
        <v>OK</v>
      </c>
      <c r="S29" s="10" t="str">
        <f t="shared" si="6"/>
        <v>TRUE</v>
      </c>
      <c r="T29" s="10" t="str">
        <f t="shared" si="7"/>
        <v>TRUE</v>
      </c>
      <c r="U29" s="10" t="str">
        <f t="shared" si="8"/>
        <v>Yes</v>
      </c>
    </row>
    <row r="30" spans="1:21">
      <c r="A30" s="7" t="s">
        <v>74</v>
      </c>
      <c r="B30" s="10" t="str">
        <f>IF(ISERROR(MATCH(A30, EQProd!$A$2:$A$297,0)),"",A30)</f>
        <v>srf_main.CCPValuationStage</v>
      </c>
      <c r="C30" s="7" t="str">
        <f t="shared" si="0"/>
        <v>OK</v>
      </c>
      <c r="D30" s="7" t="s">
        <v>75</v>
      </c>
      <c r="E30" s="10" t="str">
        <f>VLOOKUP(D30,EQProd!$B$2:$F$297,1,)</f>
        <v>idx1_CCPValuationStage</v>
      </c>
      <c r="F30" s="7" t="str">
        <f t="shared" si="1"/>
        <v>OK</v>
      </c>
      <c r="G30" s="7" t="s">
        <v>13</v>
      </c>
      <c r="H30" s="10" t="str">
        <f>VLOOKUP(D30,EQProd!$B$2:$F$297,2,)</f>
        <v>nonunique</v>
      </c>
      <c r="I30" s="7" t="str">
        <f t="shared" si="2"/>
        <v>OK</v>
      </c>
      <c r="J30" s="7" t="s">
        <v>14</v>
      </c>
      <c r="K30" s="10" t="str">
        <f>VLOOKUP(D30,EQProd!$B$2:$F$297,3,)</f>
        <v xml:space="preserve"> nonclustered </v>
      </c>
      <c r="L30" s="7" t="str">
        <f t="shared" si="3"/>
        <v>OK</v>
      </c>
      <c r="M30" s="7">
        <v>2</v>
      </c>
      <c r="N30" s="10">
        <f>VLOOKUP(D30,EQProd!$B$2:$F$297,4,)</f>
        <v>2</v>
      </c>
      <c r="O30" s="7" t="str">
        <f t="shared" si="4"/>
        <v>OK</v>
      </c>
      <c r="P30" s="7" t="s">
        <v>76</v>
      </c>
      <c r="Q30" s="10" t="str">
        <f>VLOOKUP(D30,EQProd!$B$2:$F$297,5,)</f>
        <v>COBDate asc,CcpTradeRef asc</v>
      </c>
      <c r="R30" s="7" t="str">
        <f t="shared" si="5"/>
        <v>OK</v>
      </c>
      <c r="S30" s="10" t="str">
        <f t="shared" si="6"/>
        <v>TRUE</v>
      </c>
      <c r="T30" s="10" t="str">
        <f t="shared" si="7"/>
        <v>TRUE</v>
      </c>
      <c r="U30" s="10" t="str">
        <f t="shared" si="8"/>
        <v>Yes</v>
      </c>
    </row>
    <row r="31" spans="1:21">
      <c r="A31" s="7" t="s">
        <v>74</v>
      </c>
      <c r="B31" s="10" t="str">
        <f>IF(ISERROR(MATCH(A31, EQProd!$A$2:$A$297,0)),"",A31)</f>
        <v>srf_main.CCPValuationStage</v>
      </c>
      <c r="C31" s="7" t="str">
        <f t="shared" si="0"/>
        <v>OK</v>
      </c>
      <c r="D31" s="7" t="s">
        <v>77</v>
      </c>
      <c r="E31" s="10" t="str">
        <f>VLOOKUP(D31,EQProd!$B$2:$F$297,1,)</f>
        <v>PK_CCPValuationStage</v>
      </c>
      <c r="F31" s="7" t="str">
        <f t="shared" si="1"/>
        <v>OK</v>
      </c>
      <c r="G31" s="7" t="s">
        <v>8</v>
      </c>
      <c r="H31" s="10" t="str">
        <f>VLOOKUP(D31,EQProd!$B$2:$F$297,2,)</f>
        <v>unique</v>
      </c>
      <c r="I31" s="7" t="str">
        <f t="shared" si="2"/>
        <v>OK</v>
      </c>
      <c r="J31" s="7" t="s">
        <v>9</v>
      </c>
      <c r="K31" s="10" t="str">
        <f>VLOOKUP(D31,EQProd!$B$2:$F$297,3,)</f>
        <v xml:space="preserve"> clustered </v>
      </c>
      <c r="L31" s="7" t="str">
        <f t="shared" si="3"/>
        <v>OK</v>
      </c>
      <c r="M31" s="7">
        <v>1</v>
      </c>
      <c r="N31" s="10">
        <f>VLOOKUP(D31,EQProd!$B$2:$F$297,4,)</f>
        <v>1</v>
      </c>
      <c r="O31" s="7" t="str">
        <f t="shared" si="4"/>
        <v>OK</v>
      </c>
      <c r="P31" s="7" t="s">
        <v>17</v>
      </c>
      <c r="Q31" s="10" t="str">
        <f>VLOOKUP(D31,EQProd!$B$2:$F$297,5,)</f>
        <v>Id asc</v>
      </c>
      <c r="R31" s="7" t="str">
        <f t="shared" si="5"/>
        <v>OK</v>
      </c>
      <c r="S31" s="10" t="str">
        <f t="shared" si="6"/>
        <v>TRUE</v>
      </c>
      <c r="T31" s="10" t="str">
        <f t="shared" si="7"/>
        <v>TRUE</v>
      </c>
      <c r="U31" s="10" t="str">
        <f t="shared" si="8"/>
        <v>Yes</v>
      </c>
    </row>
    <row r="32" spans="1:21">
      <c r="A32" s="7" t="s">
        <v>78</v>
      </c>
      <c r="B32" s="10" t="str">
        <f>IF(ISERROR(MATCH(A32, EQProd!$A$2:$A$297,0)),"",A32)</f>
        <v>srf_main.COBDate</v>
      </c>
      <c r="C32" s="7" t="str">
        <f t="shared" si="0"/>
        <v>OK</v>
      </c>
      <c r="D32" s="7" t="s">
        <v>79</v>
      </c>
      <c r="E32" s="10" t="e">
        <f>VLOOKUP(D32,EQProd!$B$2:$F$297,1,)</f>
        <v>#N/A</v>
      </c>
      <c r="F32" s="7" t="e">
        <f t="shared" si="1"/>
        <v>#N/A</v>
      </c>
      <c r="G32" s="7" t="s">
        <v>8</v>
      </c>
      <c r="H32" s="10" t="e">
        <f>VLOOKUP(D32,EQProd!$B$2:$F$297,2,)</f>
        <v>#N/A</v>
      </c>
      <c r="I32" s="7" t="e">
        <f t="shared" si="2"/>
        <v>#N/A</v>
      </c>
      <c r="J32" s="7" t="s">
        <v>9</v>
      </c>
      <c r="K32" s="10" t="e">
        <f>VLOOKUP(D32,EQProd!$B$2:$F$297,3,)</f>
        <v>#N/A</v>
      </c>
      <c r="L32" s="7" t="e">
        <f t="shared" si="3"/>
        <v>#N/A</v>
      </c>
      <c r="M32" s="7">
        <v>1</v>
      </c>
      <c r="N32" s="10" t="e">
        <f>VLOOKUP(D32,EQProd!$B$2:$F$297,4,)</f>
        <v>#N/A</v>
      </c>
      <c r="O32" s="7" t="e">
        <f t="shared" si="4"/>
        <v>#N/A</v>
      </c>
      <c r="P32" s="7" t="s">
        <v>80</v>
      </c>
      <c r="Q32" s="10" t="e">
        <f>VLOOKUP(D32,EQProd!$B$2:$F$297,5,)</f>
        <v>#N/A</v>
      </c>
      <c r="R32" s="7" t="e">
        <f t="shared" si="5"/>
        <v>#N/A</v>
      </c>
      <c r="S32" s="10" t="e">
        <f t="shared" si="6"/>
        <v>#N/A</v>
      </c>
      <c r="T32" s="10" t="e">
        <f t="shared" si="7"/>
        <v>#N/A</v>
      </c>
      <c r="U32" s="10" t="e">
        <f t="shared" si="8"/>
        <v>#N/A</v>
      </c>
    </row>
    <row r="33" spans="1:21">
      <c r="A33" s="7" t="s">
        <v>81</v>
      </c>
      <c r="B33" s="10" t="str">
        <f>IF(ISERROR(MATCH(A33, EQProd!$A$2:$A$297,0)),"",A33)</f>
        <v>srf_main.CollateralLinkStage</v>
      </c>
      <c r="C33" s="7" t="str">
        <f t="shared" si="0"/>
        <v>OK</v>
      </c>
      <c r="D33" s="7" t="s">
        <v>82</v>
      </c>
      <c r="E33" s="10" t="str">
        <f>VLOOKUP(D33,EQProd!$B$2:$F$297,1,)</f>
        <v>IDX2_CollateralLinkStage</v>
      </c>
      <c r="F33" s="7" t="str">
        <f t="shared" si="1"/>
        <v>OK</v>
      </c>
      <c r="G33" s="7" t="s">
        <v>13</v>
      </c>
      <c r="H33" s="10" t="str">
        <f>VLOOKUP(D33,EQProd!$B$2:$F$297,2,)</f>
        <v>nonunique</v>
      </c>
      <c r="I33" s="7" t="str">
        <f t="shared" si="2"/>
        <v>OK</v>
      </c>
      <c r="J33" s="7" t="s">
        <v>14</v>
      </c>
      <c r="K33" s="10" t="str">
        <f>VLOOKUP(D33,EQProd!$B$2:$F$297,3,)</f>
        <v xml:space="preserve"> nonclustered </v>
      </c>
      <c r="L33" s="7" t="str">
        <f t="shared" si="3"/>
        <v>OK</v>
      </c>
      <c r="M33" s="7">
        <v>3</v>
      </c>
      <c r="N33" s="10">
        <f>VLOOKUP(D33,EQProd!$B$2:$F$297,4,)</f>
        <v>3</v>
      </c>
      <c r="O33" s="7" t="str">
        <f t="shared" si="4"/>
        <v>OK</v>
      </c>
      <c r="P33" s="7" t="s">
        <v>83</v>
      </c>
      <c r="Q33" s="10" t="str">
        <f>VLOOKUP(D33,EQProd!$B$2:$F$297,5,)</f>
        <v>IsNewTrade asc,PortfolioCode asc,COBDate asc</v>
      </c>
      <c r="R33" s="7" t="str">
        <f t="shared" si="5"/>
        <v>OK</v>
      </c>
      <c r="S33" s="10" t="str">
        <f t="shared" si="6"/>
        <v>TRUE</v>
      </c>
      <c r="T33" s="10" t="str">
        <f t="shared" si="7"/>
        <v>TRUE</v>
      </c>
      <c r="U33" s="10" t="str">
        <f t="shared" si="8"/>
        <v>Yes</v>
      </c>
    </row>
    <row r="34" spans="1:21">
      <c r="A34" s="7" t="s">
        <v>81</v>
      </c>
      <c r="B34" s="10" t="str">
        <f>IF(ISERROR(MATCH(A34, EQProd!$A$2:$A$297,0)),"",A34)</f>
        <v>srf_main.CollateralLinkStage</v>
      </c>
      <c r="C34" s="7" t="str">
        <f t="shared" si="0"/>
        <v>OK</v>
      </c>
      <c r="D34" s="7" t="s">
        <v>84</v>
      </c>
      <c r="E34" s="10" t="str">
        <f>VLOOKUP(D34,EQProd!$B$2:$F$297,1,)</f>
        <v>IDX5_CS_InternalTradeReference</v>
      </c>
      <c r="F34" s="7" t="str">
        <f t="shared" si="1"/>
        <v>OK</v>
      </c>
      <c r="G34" s="7" t="s">
        <v>13</v>
      </c>
      <c r="H34" s="10" t="str">
        <f>VLOOKUP(D34,EQProd!$B$2:$F$297,2,)</f>
        <v>nonunique</v>
      </c>
      <c r="I34" s="7" t="str">
        <f t="shared" si="2"/>
        <v>OK</v>
      </c>
      <c r="J34" s="7" t="s">
        <v>14</v>
      </c>
      <c r="K34" s="10" t="str">
        <f>VLOOKUP(D34,EQProd!$B$2:$F$297,3,)</f>
        <v xml:space="preserve"> nonclustered </v>
      </c>
      <c r="L34" s="7" t="str">
        <f t="shared" si="3"/>
        <v>OK</v>
      </c>
      <c r="M34" s="7">
        <v>1</v>
      </c>
      <c r="N34" s="10">
        <f>VLOOKUP(D34,EQProd!$B$2:$F$297,4,)</f>
        <v>1</v>
      </c>
      <c r="O34" s="7" t="str">
        <f t="shared" si="4"/>
        <v>OK</v>
      </c>
      <c r="P34" s="7" t="s">
        <v>85</v>
      </c>
      <c r="Q34" s="10" t="str">
        <f>VLOOKUP(D34,EQProd!$B$2:$F$297,5,)</f>
        <v>InternalTradeReference asc</v>
      </c>
      <c r="R34" s="7" t="str">
        <f t="shared" si="5"/>
        <v>OK</v>
      </c>
      <c r="S34" s="10" t="str">
        <f t="shared" si="6"/>
        <v>TRUE</v>
      </c>
      <c r="T34" s="10" t="str">
        <f t="shared" si="7"/>
        <v>TRUE</v>
      </c>
      <c r="U34" s="10" t="str">
        <f t="shared" si="8"/>
        <v>Yes</v>
      </c>
    </row>
    <row r="35" spans="1:21">
      <c r="A35" s="7" t="s">
        <v>81</v>
      </c>
      <c r="B35" s="10" t="str">
        <f>IF(ISERROR(MATCH(A35, EQProd!$A$2:$A$297,0)),"",A35)</f>
        <v>srf_main.CollateralLinkStage</v>
      </c>
      <c r="C35" s="7" t="str">
        <f t="shared" si="0"/>
        <v>OK</v>
      </c>
      <c r="D35" s="7" t="s">
        <v>86</v>
      </c>
      <c r="E35" s="10" t="str">
        <f>VLOOKUP(D35,EQProd!$B$2:$F$297,1,)</f>
        <v>IDX1_CollateralLinkStage</v>
      </c>
      <c r="F35" s="7" t="str">
        <f t="shared" si="1"/>
        <v>OK</v>
      </c>
      <c r="G35" s="7" t="s">
        <v>13</v>
      </c>
      <c r="H35" s="10" t="str">
        <f>VLOOKUP(D35,EQProd!$B$2:$F$297,2,)</f>
        <v>nonunique</v>
      </c>
      <c r="I35" s="7" t="str">
        <f t="shared" si="2"/>
        <v>OK</v>
      </c>
      <c r="J35" s="7" t="s">
        <v>14</v>
      </c>
      <c r="K35" s="10" t="str">
        <f>VLOOKUP(D35,EQProd!$B$2:$F$297,3,)</f>
        <v xml:space="preserve"> nonclustered </v>
      </c>
      <c r="L35" s="7" t="str">
        <f t="shared" si="3"/>
        <v>OK</v>
      </c>
      <c r="M35" s="7">
        <v>1</v>
      </c>
      <c r="N35" s="10">
        <f>VLOOKUP(D35,EQProd!$B$2:$F$297,4,)</f>
        <v>1</v>
      </c>
      <c r="O35" s="7" t="str">
        <f t="shared" si="4"/>
        <v>OK</v>
      </c>
      <c r="P35" s="7" t="s">
        <v>87</v>
      </c>
      <c r="Q35" s="10" t="str">
        <f>VLOOKUP(D35,EQProd!$B$2:$F$297,5,)</f>
        <v>COBDate asc INCLUDE (InternalTradeReference)</v>
      </c>
      <c r="R35" s="7" t="str">
        <f t="shared" si="5"/>
        <v>OK</v>
      </c>
      <c r="S35" s="10" t="str">
        <f t="shared" si="6"/>
        <v>TRUE</v>
      </c>
      <c r="T35" s="10" t="str">
        <f t="shared" si="7"/>
        <v>TRUE</v>
      </c>
      <c r="U35" s="10" t="str">
        <f t="shared" si="8"/>
        <v>Yes</v>
      </c>
    </row>
    <row r="36" spans="1:21">
      <c r="A36" s="7" t="s">
        <v>81</v>
      </c>
      <c r="B36" s="10" t="str">
        <f>IF(ISERROR(MATCH(A36, EQProd!$A$2:$A$297,0)),"",A36)</f>
        <v>srf_main.CollateralLinkStage</v>
      </c>
      <c r="C36" s="7" t="str">
        <f t="shared" si="0"/>
        <v>OK</v>
      </c>
      <c r="D36" s="7" t="s">
        <v>88</v>
      </c>
      <c r="E36" s="10" t="str">
        <f>VLOOKUP(D36,EQProd!$B$2:$F$297,1,)</f>
        <v>IDX_CollateralLinkStage1</v>
      </c>
      <c r="F36" s="7" t="str">
        <f t="shared" si="1"/>
        <v>OK</v>
      </c>
      <c r="G36" s="7" t="s">
        <v>13</v>
      </c>
      <c r="H36" s="10" t="str">
        <f>VLOOKUP(D36,EQProd!$B$2:$F$297,2,)</f>
        <v>nonunique</v>
      </c>
      <c r="I36" s="7" t="str">
        <f t="shared" si="2"/>
        <v>OK</v>
      </c>
      <c r="J36" s="7" t="s">
        <v>14</v>
      </c>
      <c r="K36" s="10" t="str">
        <f>VLOOKUP(D36,EQProd!$B$2:$F$297,3,)</f>
        <v xml:space="preserve"> nonclustered </v>
      </c>
      <c r="L36" s="7" t="str">
        <f t="shared" si="3"/>
        <v>OK</v>
      </c>
      <c r="M36" s="7">
        <v>1</v>
      </c>
      <c r="N36" s="10">
        <f>VLOOKUP(D36,EQProd!$B$2:$F$297,4,)</f>
        <v>1</v>
      </c>
      <c r="O36" s="7" t="str">
        <f t="shared" si="4"/>
        <v>OK</v>
      </c>
      <c r="P36" s="7" t="s">
        <v>89</v>
      </c>
      <c r="Q36" s="10" t="str">
        <f>VLOOKUP(D36,EQProd!$B$2:$F$297,5,)</f>
        <v>EODTradeStageID asc INCLUDE (TradePartyValue,AgentPartyValue,PortfolioCode,IsNewTrade,AgreementId)</v>
      </c>
      <c r="R36" s="7" t="str">
        <f t="shared" si="5"/>
        <v>OK</v>
      </c>
      <c r="S36" s="10" t="str">
        <f t="shared" si="6"/>
        <v>TRUE</v>
      </c>
      <c r="T36" s="10" t="str">
        <f t="shared" si="7"/>
        <v>TRUE</v>
      </c>
      <c r="U36" s="10" t="str">
        <f t="shared" si="8"/>
        <v>Yes</v>
      </c>
    </row>
    <row r="37" spans="1:21">
      <c r="A37" s="7" t="s">
        <v>81</v>
      </c>
      <c r="B37" s="10" t="str">
        <f>IF(ISERROR(MATCH(A37, EQProd!$A$2:$A$297,0)),"",A37)</f>
        <v>srf_main.CollateralLinkStage</v>
      </c>
      <c r="C37" s="7" t="str">
        <f t="shared" si="0"/>
        <v>OK</v>
      </c>
      <c r="D37" s="7" t="s">
        <v>90</v>
      </c>
      <c r="E37" s="10" t="str">
        <f>VLOOKUP(D37,EQProd!$B$2:$F$297,1,)</f>
        <v>PK_CollateralLinkStage</v>
      </c>
      <c r="F37" s="7" t="str">
        <f t="shared" si="1"/>
        <v>OK</v>
      </c>
      <c r="G37" s="7" t="s">
        <v>8</v>
      </c>
      <c r="H37" s="10" t="str">
        <f>VLOOKUP(D37,EQProd!$B$2:$F$297,2,)</f>
        <v>unique</v>
      </c>
      <c r="I37" s="7" t="str">
        <f t="shared" si="2"/>
        <v>OK</v>
      </c>
      <c r="J37" s="7" t="s">
        <v>14</v>
      </c>
      <c r="K37" s="10" t="str">
        <f>VLOOKUP(D37,EQProd!$B$2:$F$297,3,)</f>
        <v xml:space="preserve"> nonclustered </v>
      </c>
      <c r="L37" s="7" t="str">
        <f t="shared" si="3"/>
        <v>OK</v>
      </c>
      <c r="M37" s="7">
        <v>1</v>
      </c>
      <c r="N37" s="10">
        <f>VLOOKUP(D37,EQProd!$B$2:$F$297,4,)</f>
        <v>1</v>
      </c>
      <c r="O37" s="7" t="str">
        <f t="shared" si="4"/>
        <v>OK</v>
      </c>
      <c r="P37" s="7" t="s">
        <v>91</v>
      </c>
      <c r="Q37" s="10" t="str">
        <f>VLOOKUP(D37,EQProd!$B$2:$F$297,5,)</f>
        <v>CollateralLinkStageId asc</v>
      </c>
      <c r="R37" s="7" t="str">
        <f t="shared" si="5"/>
        <v>OK</v>
      </c>
      <c r="S37" s="10" t="str">
        <f t="shared" si="6"/>
        <v>TRUE</v>
      </c>
      <c r="T37" s="10" t="str">
        <f t="shared" si="7"/>
        <v>TRUE</v>
      </c>
      <c r="U37" s="10" t="str">
        <f t="shared" si="8"/>
        <v>Yes</v>
      </c>
    </row>
    <row r="38" spans="1:21">
      <c r="A38" s="7" t="s">
        <v>81</v>
      </c>
      <c r="B38" s="10" t="str">
        <f>IF(ISERROR(MATCH(A38, EQProd!$A$2:$A$297,0)),"",A38)</f>
        <v>srf_main.CollateralLinkStage</v>
      </c>
      <c r="C38" s="7" t="str">
        <f t="shared" si="0"/>
        <v>OK</v>
      </c>
      <c r="D38" s="7" t="s">
        <v>92</v>
      </c>
      <c r="E38" s="10" t="str">
        <f>VLOOKUP(D38,EQProd!$B$2:$F$297,1,)</f>
        <v>IDX4_CS_Cob_CLid</v>
      </c>
      <c r="F38" s="7" t="str">
        <f t="shared" si="1"/>
        <v>OK</v>
      </c>
      <c r="G38" s="7" t="s">
        <v>13</v>
      </c>
      <c r="H38" s="10" t="str">
        <f>VLOOKUP(D38,EQProd!$B$2:$F$297,2,)</f>
        <v>nonunique</v>
      </c>
      <c r="I38" s="7" t="str">
        <f t="shared" si="2"/>
        <v>OK</v>
      </c>
      <c r="J38" s="7" t="s">
        <v>9</v>
      </c>
      <c r="K38" s="10" t="str">
        <f>VLOOKUP(D38,EQProd!$B$2:$F$297,3,)</f>
        <v xml:space="preserve"> clustered </v>
      </c>
      <c r="L38" s="7" t="str">
        <f t="shared" si="3"/>
        <v>OK</v>
      </c>
      <c r="M38" s="7">
        <v>2</v>
      </c>
      <c r="N38" s="10">
        <f>VLOOKUP(D38,EQProd!$B$2:$F$297,4,)</f>
        <v>2</v>
      </c>
      <c r="O38" s="7" t="str">
        <f t="shared" si="4"/>
        <v>OK</v>
      </c>
      <c r="P38" s="7" t="s">
        <v>93</v>
      </c>
      <c r="Q38" s="10" t="str">
        <f>VLOOKUP(D38,EQProd!$B$2:$F$297,5,)</f>
        <v>CollateralLinkStageId asc,COBDate asc</v>
      </c>
      <c r="R38" s="7" t="str">
        <f t="shared" si="5"/>
        <v>OK</v>
      </c>
      <c r="S38" s="10" t="str">
        <f t="shared" si="6"/>
        <v>TRUE</v>
      </c>
      <c r="T38" s="10" t="str">
        <f t="shared" si="7"/>
        <v>TRUE</v>
      </c>
      <c r="U38" s="10" t="str">
        <f t="shared" si="8"/>
        <v>Yes</v>
      </c>
    </row>
    <row r="39" spans="1:21">
      <c r="A39" s="7" t="s">
        <v>94</v>
      </c>
      <c r="B39" s="10" t="str">
        <f>IF(ISERROR(MATCH(A39, EQProd!$A$2:$A$297,0)),"",A39)</f>
        <v>srf_main.CollateralValueStage</v>
      </c>
      <c r="C39" s="7" t="str">
        <f t="shared" si="0"/>
        <v>OK</v>
      </c>
      <c r="D39" s="7" t="s">
        <v>95</v>
      </c>
      <c r="E39" s="10" t="str">
        <f>VLOOKUP(D39,EQProd!$B$2:$F$297,1,)</f>
        <v>IDX1_CollateralValueStage</v>
      </c>
      <c r="F39" s="7" t="str">
        <f t="shared" si="1"/>
        <v>OK</v>
      </c>
      <c r="G39" s="7" t="s">
        <v>13</v>
      </c>
      <c r="H39" s="10" t="str">
        <f>VLOOKUP(D39,EQProd!$B$2:$F$297,2,)</f>
        <v>nonunique</v>
      </c>
      <c r="I39" s="7" t="str">
        <f t="shared" si="2"/>
        <v>OK</v>
      </c>
      <c r="J39" s="7" t="s">
        <v>14</v>
      </c>
      <c r="K39" s="10" t="str">
        <f>VLOOKUP(D39,EQProd!$B$2:$F$297,3,)</f>
        <v xml:space="preserve"> nonclustered </v>
      </c>
      <c r="L39" s="7" t="str">
        <f t="shared" si="3"/>
        <v>OK</v>
      </c>
      <c r="M39" s="7">
        <v>1</v>
      </c>
      <c r="N39" s="10">
        <f>VLOOKUP(D39,EQProd!$B$2:$F$297,4,)</f>
        <v>1</v>
      </c>
      <c r="O39" s="7" t="str">
        <f t="shared" si="4"/>
        <v>OK</v>
      </c>
      <c r="P39" s="7" t="s">
        <v>96</v>
      </c>
      <c r="Q39" s="10" t="str">
        <f>VLOOKUP(D39,EQProd!$B$2:$F$297,5,)</f>
        <v>PortfolioCode asc</v>
      </c>
      <c r="R39" s="7" t="str">
        <f t="shared" si="5"/>
        <v>OK</v>
      </c>
      <c r="S39" s="10" t="str">
        <f t="shared" si="6"/>
        <v>TRUE</v>
      </c>
      <c r="T39" s="10" t="str">
        <f t="shared" si="7"/>
        <v>TRUE</v>
      </c>
      <c r="U39" s="10" t="str">
        <f t="shared" si="8"/>
        <v>Yes</v>
      </c>
    </row>
    <row r="40" spans="1:21">
      <c r="A40" s="7" t="s">
        <v>94</v>
      </c>
      <c r="B40" s="10" t="str">
        <f>IF(ISERROR(MATCH(A40, EQProd!$A$2:$A$297,0)),"",A40)</f>
        <v>srf_main.CollateralValueStage</v>
      </c>
      <c r="C40" s="7" t="str">
        <f t="shared" si="0"/>
        <v>OK</v>
      </c>
      <c r="D40" s="7" t="s">
        <v>97</v>
      </c>
      <c r="E40" s="10" t="str">
        <f>VLOOKUP(D40,EQProd!$B$2:$F$297,1,)</f>
        <v>PK_CollateralValueStage</v>
      </c>
      <c r="F40" s="7" t="str">
        <f t="shared" si="1"/>
        <v>OK</v>
      </c>
      <c r="G40" s="7" t="s">
        <v>8</v>
      </c>
      <c r="H40" s="10" t="str">
        <f>VLOOKUP(D40,EQProd!$B$2:$F$297,2,)</f>
        <v>unique</v>
      </c>
      <c r="I40" s="7" t="str">
        <f t="shared" si="2"/>
        <v>OK</v>
      </c>
      <c r="J40" s="7" t="s">
        <v>9</v>
      </c>
      <c r="K40" s="10" t="str">
        <f>VLOOKUP(D40,EQProd!$B$2:$F$297,3,)</f>
        <v xml:space="preserve"> clustered </v>
      </c>
      <c r="L40" s="7" t="str">
        <f t="shared" si="3"/>
        <v>OK</v>
      </c>
      <c r="M40" s="7">
        <v>1</v>
      </c>
      <c r="N40" s="10">
        <f>VLOOKUP(D40,EQProd!$B$2:$F$297,4,)</f>
        <v>1</v>
      </c>
      <c r="O40" s="7" t="str">
        <f t="shared" si="4"/>
        <v>OK</v>
      </c>
      <c r="P40" s="7" t="s">
        <v>98</v>
      </c>
      <c r="Q40" s="10" t="str">
        <f>VLOOKUP(D40,EQProd!$B$2:$F$297,5,)</f>
        <v>CollateralValueStageId asc</v>
      </c>
      <c r="R40" s="7" t="str">
        <f t="shared" si="5"/>
        <v>OK</v>
      </c>
      <c r="S40" s="10" t="str">
        <f t="shared" si="6"/>
        <v>TRUE</v>
      </c>
      <c r="T40" s="10" t="str">
        <f t="shared" si="7"/>
        <v>TRUE</v>
      </c>
      <c r="U40" s="10" t="str">
        <f t="shared" si="8"/>
        <v>Yes</v>
      </c>
    </row>
    <row r="41" spans="1:21">
      <c r="A41" s="7" t="s">
        <v>94</v>
      </c>
      <c r="B41" s="10" t="str">
        <f>IF(ISERROR(MATCH(A41, EQProd!$A$2:$A$297,0)),"",A41)</f>
        <v>srf_main.CollateralValueStage</v>
      </c>
      <c r="C41" s="7" t="str">
        <f t="shared" si="0"/>
        <v>OK</v>
      </c>
      <c r="D41" s="7" t="s">
        <v>99</v>
      </c>
      <c r="E41" s="10" t="str">
        <f>VLOOKUP(D41,EQProd!$B$2:$F$297,1,)</f>
        <v>IDX2_CollateralValueStage</v>
      </c>
      <c r="F41" s="7" t="str">
        <f t="shared" si="1"/>
        <v>OK</v>
      </c>
      <c r="G41" s="7" t="s">
        <v>13</v>
      </c>
      <c r="H41" s="10" t="str">
        <f>VLOOKUP(D41,EQProd!$B$2:$F$297,2,)</f>
        <v>nonunique</v>
      </c>
      <c r="I41" s="7" t="str">
        <f t="shared" si="2"/>
        <v>OK</v>
      </c>
      <c r="J41" s="7" t="s">
        <v>14</v>
      </c>
      <c r="K41" s="10" t="str">
        <f>VLOOKUP(D41,EQProd!$B$2:$F$297,3,)</f>
        <v xml:space="preserve"> nonclustered </v>
      </c>
      <c r="L41" s="7" t="str">
        <f t="shared" si="3"/>
        <v>OK</v>
      </c>
      <c r="M41" s="7">
        <v>2</v>
      </c>
      <c r="N41" s="10">
        <f>VLOOKUP(D41,EQProd!$B$2:$F$297,4,)</f>
        <v>2</v>
      </c>
      <c r="O41" s="7" t="str">
        <f t="shared" si="4"/>
        <v>OK</v>
      </c>
      <c r="P41" s="7" t="s">
        <v>100</v>
      </c>
      <c r="Q41" s="10" t="str">
        <f>VLOOKUP(D41,EQProd!$B$2:$F$297,5,)</f>
        <v>PortfolioCode asc,COBDate asc</v>
      </c>
      <c r="R41" s="7" t="str">
        <f t="shared" si="5"/>
        <v>OK</v>
      </c>
      <c r="S41" s="10" t="str">
        <f t="shared" si="6"/>
        <v>TRUE</v>
      </c>
      <c r="T41" s="10" t="str">
        <f t="shared" si="7"/>
        <v>TRUE</v>
      </c>
      <c r="U41" s="10" t="str">
        <f t="shared" si="8"/>
        <v>Yes</v>
      </c>
    </row>
    <row r="42" spans="1:21">
      <c r="A42" s="7" t="s">
        <v>101</v>
      </c>
      <c r="B42" s="10" t="str">
        <f>IF(ISERROR(MATCH(A42, EQProd!$A$2:$A$297,0)),"",A42)</f>
        <v>srf_main.CollCtyPartyDetails</v>
      </c>
      <c r="C42" s="7" t="str">
        <f t="shared" si="0"/>
        <v>OK</v>
      </c>
      <c r="D42" s="7" t="s">
        <v>102</v>
      </c>
      <c r="E42" s="10" t="str">
        <f>VLOOKUP(D42,EQProd!$B$2:$F$297,1,)</f>
        <v>CollCtyPartyDetailsFeedUnitIndex</v>
      </c>
      <c r="F42" s="7" t="str">
        <f t="shared" si="1"/>
        <v>OK</v>
      </c>
      <c r="G42" s="7" t="s">
        <v>13</v>
      </c>
      <c r="H42" s="10" t="str">
        <f>VLOOKUP(D42,EQProd!$B$2:$F$297,2,)</f>
        <v>nonunique</v>
      </c>
      <c r="I42" s="7" t="str">
        <f t="shared" si="2"/>
        <v>OK</v>
      </c>
      <c r="J42" s="7" t="s">
        <v>9</v>
      </c>
      <c r="K42" s="10" t="str">
        <f>VLOOKUP(D42,EQProd!$B$2:$F$297,3,)</f>
        <v xml:space="preserve"> clustered </v>
      </c>
      <c r="L42" s="7" t="str">
        <f t="shared" si="3"/>
        <v>OK</v>
      </c>
      <c r="M42" s="7">
        <v>1</v>
      </c>
      <c r="N42" s="10">
        <f>VLOOKUP(D42,EQProd!$B$2:$F$297,4,)</f>
        <v>1</v>
      </c>
      <c r="O42" s="7" t="str">
        <f t="shared" si="4"/>
        <v>OK</v>
      </c>
      <c r="P42" s="7" t="s">
        <v>103</v>
      </c>
      <c r="Q42" s="10" t="str">
        <f>VLOOKUP(D42,EQProd!$B$2:$F$297,5,)</f>
        <v>FeedUnitId asc</v>
      </c>
      <c r="R42" s="7" t="str">
        <f t="shared" si="5"/>
        <v>OK</v>
      </c>
      <c r="S42" s="10" t="str">
        <f t="shared" si="6"/>
        <v>TRUE</v>
      </c>
      <c r="T42" s="10" t="str">
        <f t="shared" si="7"/>
        <v>TRUE</v>
      </c>
      <c r="U42" s="10" t="str">
        <f t="shared" si="8"/>
        <v>Yes</v>
      </c>
    </row>
    <row r="43" spans="1:21">
      <c r="A43" s="7" t="s">
        <v>101</v>
      </c>
      <c r="B43" s="10" t="str">
        <f>IF(ISERROR(MATCH(A43, EQProd!$A$2:$A$297,0)),"",A43)</f>
        <v>srf_main.CollCtyPartyDetails</v>
      </c>
      <c r="C43" s="7" t="str">
        <f t="shared" si="0"/>
        <v>OK</v>
      </c>
      <c r="D43" s="7" t="s">
        <v>104</v>
      </c>
      <c r="E43" s="10" t="e">
        <f>VLOOKUP(D43,EQProd!$B$2:$F$297,1,)</f>
        <v>#N/A</v>
      </c>
      <c r="F43" s="7" t="e">
        <f t="shared" si="1"/>
        <v>#N/A</v>
      </c>
      <c r="G43" s="7" t="s">
        <v>8</v>
      </c>
      <c r="H43" s="10" t="e">
        <f>VLOOKUP(D43,EQProd!$B$2:$F$297,2,)</f>
        <v>#N/A</v>
      </c>
      <c r="I43" s="7" t="e">
        <f t="shared" si="2"/>
        <v>#N/A</v>
      </c>
      <c r="J43" s="7" t="s">
        <v>14</v>
      </c>
      <c r="K43" s="10" t="e">
        <f>VLOOKUP(D43,EQProd!$B$2:$F$297,3,)</f>
        <v>#N/A</v>
      </c>
      <c r="L43" s="7" t="e">
        <f t="shared" si="3"/>
        <v>#N/A</v>
      </c>
      <c r="M43" s="7">
        <v>1</v>
      </c>
      <c r="N43" s="10" t="e">
        <f>VLOOKUP(D43,EQProd!$B$2:$F$297,4,)</f>
        <v>#N/A</v>
      </c>
      <c r="O43" s="7" t="e">
        <f t="shared" si="4"/>
        <v>#N/A</v>
      </c>
      <c r="P43" s="7" t="s">
        <v>17</v>
      </c>
      <c r="Q43" s="10" t="e">
        <f>VLOOKUP(D43,EQProd!$B$2:$F$297,5,)</f>
        <v>#N/A</v>
      </c>
      <c r="R43" s="7" t="e">
        <f t="shared" si="5"/>
        <v>#N/A</v>
      </c>
      <c r="S43" s="10" t="e">
        <f t="shared" si="6"/>
        <v>#N/A</v>
      </c>
      <c r="T43" s="10" t="e">
        <f t="shared" si="7"/>
        <v>#N/A</v>
      </c>
      <c r="U43" s="10" t="e">
        <f t="shared" si="8"/>
        <v>#N/A</v>
      </c>
    </row>
    <row r="44" spans="1:21">
      <c r="A44" s="7" t="s">
        <v>101</v>
      </c>
      <c r="B44" s="10" t="str">
        <f>IF(ISERROR(MATCH(A44, EQProd!$A$2:$A$297,0)),"",A44)</f>
        <v>srf_main.CollCtyPartyDetails</v>
      </c>
      <c r="C44" s="7" t="str">
        <f t="shared" si="0"/>
        <v>OK</v>
      </c>
      <c r="D44" s="7" t="s">
        <v>105</v>
      </c>
      <c r="E44" s="10" t="str">
        <f>VLOOKUP(D44,EQProd!$B$2:$F$297,1,)</f>
        <v>CollCtyPartyDetailsFeedUnitIndex_NC1</v>
      </c>
      <c r="F44" s="7" t="str">
        <f t="shared" si="1"/>
        <v>OK</v>
      </c>
      <c r="G44" s="7" t="s">
        <v>13</v>
      </c>
      <c r="H44" s="10" t="str">
        <f>VLOOKUP(D44,EQProd!$B$2:$F$297,2,)</f>
        <v>nonunique</v>
      </c>
      <c r="I44" s="7" t="str">
        <f t="shared" si="2"/>
        <v>OK</v>
      </c>
      <c r="J44" s="7" t="s">
        <v>14</v>
      </c>
      <c r="K44" s="10" t="str">
        <f>VLOOKUP(D44,EQProd!$B$2:$F$297,3,)</f>
        <v xml:space="preserve"> nonclustered </v>
      </c>
      <c r="L44" s="7" t="str">
        <f t="shared" si="3"/>
        <v>OK</v>
      </c>
      <c r="M44" s="7">
        <v>2</v>
      </c>
      <c r="N44" s="10">
        <f>VLOOKUP(D44,EQProd!$B$2:$F$297,4,)</f>
        <v>2</v>
      </c>
      <c r="O44" s="7" t="str">
        <f t="shared" si="4"/>
        <v>OK</v>
      </c>
      <c r="P44" s="7" t="s">
        <v>106</v>
      </c>
      <c r="Q44" s="10" t="str">
        <f>VLOOKUP(D44,EQProd!$B$2:$F$297,5,)</f>
        <v>FeedUnitId asc,SDSId asc INCLUDE (ArrangementId)</v>
      </c>
      <c r="R44" s="7" t="str">
        <f t="shared" si="5"/>
        <v>OK</v>
      </c>
      <c r="S44" s="10" t="str">
        <f t="shared" si="6"/>
        <v>TRUE</v>
      </c>
      <c r="T44" s="10" t="str">
        <f t="shared" si="7"/>
        <v>TRUE</v>
      </c>
      <c r="U44" s="10" t="str">
        <f t="shared" si="8"/>
        <v>Yes</v>
      </c>
    </row>
    <row r="45" spans="1:21">
      <c r="A45" s="7" t="s">
        <v>107</v>
      </c>
      <c r="B45" s="10" t="str">
        <f>IF(ISERROR(MATCH(A45, EQProd!$A$2:$A$297,0)),"",A45)</f>
        <v>srf_main.CollEagleDetails</v>
      </c>
      <c r="C45" s="7" t="str">
        <f t="shared" si="0"/>
        <v>OK</v>
      </c>
      <c r="D45" s="7" t="s">
        <v>108</v>
      </c>
      <c r="E45" s="10" t="str">
        <f>VLOOKUP(D45,EQProd!$B$2:$F$297,1,)</f>
        <v>CollEagleDetailsFeedUnitIDIndex</v>
      </c>
      <c r="F45" s="7" t="str">
        <f t="shared" si="1"/>
        <v>OK</v>
      </c>
      <c r="G45" s="7" t="s">
        <v>13</v>
      </c>
      <c r="H45" s="10" t="str">
        <f>VLOOKUP(D45,EQProd!$B$2:$F$297,2,)</f>
        <v>nonunique</v>
      </c>
      <c r="I45" s="7" t="str">
        <f t="shared" si="2"/>
        <v>OK</v>
      </c>
      <c r="J45" s="7" t="s">
        <v>9</v>
      </c>
      <c r="K45" s="10" t="str">
        <f>VLOOKUP(D45,EQProd!$B$2:$F$297,3,)</f>
        <v xml:space="preserve"> clustered </v>
      </c>
      <c r="L45" s="7" t="str">
        <f t="shared" si="3"/>
        <v>OK</v>
      </c>
      <c r="M45" s="7">
        <v>2</v>
      </c>
      <c r="N45" s="10">
        <f>VLOOKUP(D45,EQProd!$B$2:$F$297,4,)</f>
        <v>2</v>
      </c>
      <c r="O45" s="7" t="str">
        <f t="shared" si="4"/>
        <v>OK</v>
      </c>
      <c r="P45" s="7" t="s">
        <v>109</v>
      </c>
      <c r="Q45" s="10" t="str">
        <f>VLOOKUP(D45,EQProd!$B$2:$F$297,5,)</f>
        <v>Id asc,FeedUnitId asc</v>
      </c>
      <c r="R45" s="7" t="str">
        <f t="shared" si="5"/>
        <v>OK</v>
      </c>
      <c r="S45" s="10" t="str">
        <f t="shared" si="6"/>
        <v>TRUE</v>
      </c>
      <c r="T45" s="10" t="str">
        <f t="shared" si="7"/>
        <v>TRUE</v>
      </c>
      <c r="U45" s="10" t="str">
        <f t="shared" si="8"/>
        <v>Yes</v>
      </c>
    </row>
    <row r="46" spans="1:21">
      <c r="A46" s="7" t="s">
        <v>107</v>
      </c>
      <c r="B46" s="10" t="str">
        <f>IF(ISERROR(MATCH(A46, EQProd!$A$2:$A$297,0)),"",A46)</f>
        <v>srf_main.CollEagleDetails</v>
      </c>
      <c r="C46" s="7" t="str">
        <f t="shared" si="0"/>
        <v>OK</v>
      </c>
      <c r="D46" s="7" t="s">
        <v>110</v>
      </c>
      <c r="E46" s="10" t="e">
        <f>VLOOKUP(D46,EQProd!$B$2:$F$297,1,)</f>
        <v>#N/A</v>
      </c>
      <c r="F46" s="7" t="e">
        <f t="shared" si="1"/>
        <v>#N/A</v>
      </c>
      <c r="G46" s="7" t="s">
        <v>8</v>
      </c>
      <c r="H46" s="10" t="e">
        <f>VLOOKUP(D46,EQProd!$B$2:$F$297,2,)</f>
        <v>#N/A</v>
      </c>
      <c r="I46" s="7" t="e">
        <f t="shared" si="2"/>
        <v>#N/A</v>
      </c>
      <c r="J46" s="7" t="s">
        <v>14</v>
      </c>
      <c r="K46" s="10" t="e">
        <f>VLOOKUP(D46,EQProd!$B$2:$F$297,3,)</f>
        <v>#N/A</v>
      </c>
      <c r="L46" s="7" t="e">
        <f t="shared" si="3"/>
        <v>#N/A</v>
      </c>
      <c r="M46" s="7">
        <v>1</v>
      </c>
      <c r="N46" s="10" t="e">
        <f>VLOOKUP(D46,EQProd!$B$2:$F$297,4,)</f>
        <v>#N/A</v>
      </c>
      <c r="O46" s="7" t="e">
        <f t="shared" si="4"/>
        <v>#N/A</v>
      </c>
      <c r="P46" s="7" t="s">
        <v>17</v>
      </c>
      <c r="Q46" s="10" t="e">
        <f>VLOOKUP(D46,EQProd!$B$2:$F$297,5,)</f>
        <v>#N/A</v>
      </c>
      <c r="R46" s="7" t="e">
        <f t="shared" si="5"/>
        <v>#N/A</v>
      </c>
      <c r="S46" s="10" t="e">
        <f t="shared" si="6"/>
        <v>#N/A</v>
      </c>
      <c r="T46" s="10" t="e">
        <f t="shared" si="7"/>
        <v>#N/A</v>
      </c>
      <c r="U46" s="10" t="e">
        <f t="shared" si="8"/>
        <v>#N/A</v>
      </c>
    </row>
    <row r="47" spans="1:21">
      <c r="A47" s="7" t="s">
        <v>107</v>
      </c>
      <c r="B47" s="10" t="str">
        <f>IF(ISERROR(MATCH(A47, EQProd!$A$2:$A$297,0)),"",A47)</f>
        <v>srf_main.CollEagleDetails</v>
      </c>
      <c r="C47" s="7" t="str">
        <f t="shared" si="0"/>
        <v>OK</v>
      </c>
      <c r="D47" s="7" t="s">
        <v>111</v>
      </c>
      <c r="E47" s="10" t="str">
        <f>VLOOKUP(D47,EQProd!$B$2:$F$297,1,)</f>
        <v>CollEagleDetailsIds</v>
      </c>
      <c r="F47" s="7" t="str">
        <f t="shared" si="1"/>
        <v>OK</v>
      </c>
      <c r="G47" s="7" t="s">
        <v>13</v>
      </c>
      <c r="H47" s="10" t="str">
        <f>VLOOKUP(D47,EQProd!$B$2:$F$297,2,)</f>
        <v>nonunique</v>
      </c>
      <c r="I47" s="7" t="str">
        <f t="shared" si="2"/>
        <v>OK</v>
      </c>
      <c r="J47" s="7" t="s">
        <v>14</v>
      </c>
      <c r="K47" s="10" t="str">
        <f>VLOOKUP(D47,EQProd!$B$2:$F$297,3,)</f>
        <v xml:space="preserve"> nonclustered </v>
      </c>
      <c r="L47" s="7" t="str">
        <f t="shared" si="3"/>
        <v>OK</v>
      </c>
      <c r="M47" s="7">
        <v>4</v>
      </c>
      <c r="N47" s="10">
        <f>VLOOKUP(D47,EQProd!$B$2:$F$297,4,)</f>
        <v>4</v>
      </c>
      <c r="O47" s="7" t="str">
        <f t="shared" si="4"/>
        <v>OK</v>
      </c>
      <c r="P47" s="7" t="s">
        <v>112</v>
      </c>
      <c r="Q47" s="10" t="str">
        <f>VLOOKUP(D47,EQProd!$B$2:$F$297,5,)</f>
        <v>FeedUnitId asc,PrincipalSDSId asc,CtySDSId asc,FeedCode asc INCLUDE (SecuredPartyFlag)</v>
      </c>
      <c r="R47" s="7" t="str">
        <f t="shared" si="5"/>
        <v>OK</v>
      </c>
      <c r="S47" s="10" t="str">
        <f t="shared" si="6"/>
        <v>TRUE</v>
      </c>
      <c r="T47" s="10" t="str">
        <f t="shared" si="7"/>
        <v>TRUE</v>
      </c>
      <c r="U47" s="10" t="str">
        <f t="shared" si="8"/>
        <v>Yes</v>
      </c>
    </row>
    <row r="48" spans="1:21">
      <c r="A48" s="7" t="s">
        <v>107</v>
      </c>
      <c r="B48" s="10" t="str">
        <f>IF(ISERROR(MATCH(A48, EQProd!$A$2:$A$297,0)),"",A48)</f>
        <v>srf_main.CollEagleDetails</v>
      </c>
      <c r="C48" s="7" t="str">
        <f t="shared" si="0"/>
        <v>OK</v>
      </c>
      <c r="D48" s="7" t="s">
        <v>113</v>
      </c>
      <c r="E48" s="10" t="e">
        <f>VLOOKUP(D48,EQProd!$B$2:$F$297,1,)</f>
        <v>#N/A</v>
      </c>
      <c r="F48" s="7" t="e">
        <f t="shared" si="1"/>
        <v>#N/A</v>
      </c>
      <c r="G48" s="7" t="s">
        <v>13</v>
      </c>
      <c r="H48" s="10" t="e">
        <f>VLOOKUP(D48,EQProd!$B$2:$F$297,2,)</f>
        <v>#N/A</v>
      </c>
      <c r="I48" s="7" t="e">
        <f t="shared" si="2"/>
        <v>#N/A</v>
      </c>
      <c r="J48" s="7" t="s">
        <v>14</v>
      </c>
      <c r="K48" s="10" t="e">
        <f>VLOOKUP(D48,EQProd!$B$2:$F$297,3,)</f>
        <v>#N/A</v>
      </c>
      <c r="L48" s="7" t="e">
        <f t="shared" si="3"/>
        <v>#N/A</v>
      </c>
      <c r="M48" s="7">
        <v>3</v>
      </c>
      <c r="N48" s="10" t="e">
        <f>VLOOKUP(D48,EQProd!$B$2:$F$297,4,)</f>
        <v>#N/A</v>
      </c>
      <c r="O48" s="7" t="e">
        <f t="shared" si="4"/>
        <v>#N/A</v>
      </c>
      <c r="P48" s="7" t="s">
        <v>114</v>
      </c>
      <c r="Q48" s="10" t="e">
        <f>VLOOKUP(D48,EQProd!$B$2:$F$297,5,)</f>
        <v>#N/A</v>
      </c>
      <c r="R48" s="7" t="e">
        <f t="shared" si="5"/>
        <v>#N/A</v>
      </c>
      <c r="S48" s="10" t="e">
        <f t="shared" si="6"/>
        <v>#N/A</v>
      </c>
      <c r="T48" s="10" t="e">
        <f t="shared" si="7"/>
        <v>#N/A</v>
      </c>
      <c r="U48" s="10" t="e">
        <f t="shared" si="8"/>
        <v>#N/A</v>
      </c>
    </row>
    <row r="49" spans="1:21">
      <c r="A49" s="7" t="s">
        <v>107</v>
      </c>
      <c r="B49" s="10" t="str">
        <f>IF(ISERROR(MATCH(A49, EQProd!$A$2:$A$297,0)),"",A49)</f>
        <v>srf_main.CollEagleDetails</v>
      </c>
      <c r="C49" s="7" t="str">
        <f t="shared" si="0"/>
        <v>OK</v>
      </c>
      <c r="D49" s="7" t="s">
        <v>115</v>
      </c>
      <c r="E49" s="10" t="str">
        <f>VLOOKUP(D49,EQProd!$B$2:$F$297,1,)</f>
        <v>CollEagleDetailsIdCode1</v>
      </c>
      <c r="F49" s="7" t="str">
        <f t="shared" si="1"/>
        <v>OK</v>
      </c>
      <c r="G49" s="7" t="s">
        <v>13</v>
      </c>
      <c r="H49" s="10" t="str">
        <f>VLOOKUP(D49,EQProd!$B$2:$F$297,2,)</f>
        <v>nonunique</v>
      </c>
      <c r="I49" s="7" t="str">
        <f t="shared" si="2"/>
        <v>OK</v>
      </c>
      <c r="J49" s="7" t="s">
        <v>14</v>
      </c>
      <c r="K49" s="10" t="str">
        <f>VLOOKUP(D49,EQProd!$B$2:$F$297,3,)</f>
        <v xml:space="preserve"> nonclustered </v>
      </c>
      <c r="L49" s="7" t="str">
        <f t="shared" si="3"/>
        <v>OK</v>
      </c>
      <c r="M49" s="7">
        <v>3</v>
      </c>
      <c r="N49" s="10">
        <f>VLOOKUP(D49,EQProd!$B$2:$F$297,4,)</f>
        <v>3</v>
      </c>
      <c r="O49" s="7" t="str">
        <f t="shared" si="4"/>
        <v>OK</v>
      </c>
      <c r="P49" s="7" t="s">
        <v>116</v>
      </c>
      <c r="Q49" s="10" t="str">
        <f>VLOOKUP(D49,EQProd!$B$2:$F$297,5,)</f>
        <v>FeedUnitId asc,CtySDSId asc,FeedCode asc INCLUDE (ArrangementId,SecuredPartyFlag)</v>
      </c>
      <c r="R49" s="7" t="str">
        <f t="shared" si="5"/>
        <v>OK</v>
      </c>
      <c r="S49" s="10" t="str">
        <f t="shared" si="6"/>
        <v>TRUE</v>
      </c>
      <c r="T49" s="10" t="str">
        <f t="shared" si="7"/>
        <v>TRUE</v>
      </c>
      <c r="U49" s="10" t="str">
        <f t="shared" si="8"/>
        <v>Yes</v>
      </c>
    </row>
    <row r="50" spans="1:21">
      <c r="A50" s="7" t="s">
        <v>107</v>
      </c>
      <c r="B50" s="10" t="str">
        <f>IF(ISERROR(MATCH(A50, EQProd!$A$2:$A$297,0)),"",A50)</f>
        <v>srf_main.CollEagleDetails</v>
      </c>
      <c r="C50" s="7" t="str">
        <f t="shared" si="0"/>
        <v>OK</v>
      </c>
      <c r="D50" s="7" t="s">
        <v>117</v>
      </c>
      <c r="E50" s="10" t="str">
        <f>VLOOKUP(D50,EQProd!$B$2:$F$297,1,)</f>
        <v>CollEagleDetailsFeedIdCode</v>
      </c>
      <c r="F50" s="7" t="str">
        <f t="shared" si="1"/>
        <v>OK</v>
      </c>
      <c r="G50" s="7" t="s">
        <v>13</v>
      </c>
      <c r="H50" s="10" t="str">
        <f>VLOOKUP(D50,EQProd!$B$2:$F$297,2,)</f>
        <v>nonunique</v>
      </c>
      <c r="I50" s="7" t="str">
        <f t="shared" si="2"/>
        <v>OK</v>
      </c>
      <c r="J50" s="7" t="s">
        <v>14</v>
      </c>
      <c r="K50" s="10" t="str">
        <f>VLOOKUP(D50,EQProd!$B$2:$F$297,3,)</f>
        <v xml:space="preserve"> nonclustered </v>
      </c>
      <c r="L50" s="7" t="str">
        <f t="shared" si="3"/>
        <v>OK</v>
      </c>
      <c r="M50" s="7">
        <v>2</v>
      </c>
      <c r="N50" s="10">
        <f>VLOOKUP(D50,EQProd!$B$2:$F$297,4,)</f>
        <v>2</v>
      </c>
      <c r="O50" s="7" t="str">
        <f t="shared" si="4"/>
        <v>OK</v>
      </c>
      <c r="P50" s="7" t="s">
        <v>118</v>
      </c>
      <c r="Q50" s="10" t="str">
        <f>VLOOKUP(D50,EQProd!$B$2:$F$297,5,)</f>
        <v>FeedUnitId asc,FeedCode asc INCLUDE (ArrangementId,SecuredPartyFlag)</v>
      </c>
      <c r="R50" s="7" t="str">
        <f t="shared" si="5"/>
        <v>OK</v>
      </c>
      <c r="S50" s="10" t="str">
        <f t="shared" si="6"/>
        <v>TRUE</v>
      </c>
      <c r="T50" s="10" t="str">
        <f t="shared" si="7"/>
        <v>TRUE</v>
      </c>
      <c r="U50" s="10" t="str">
        <f t="shared" si="8"/>
        <v>Yes</v>
      </c>
    </row>
    <row r="51" spans="1:21">
      <c r="A51" s="7" t="s">
        <v>119</v>
      </c>
      <c r="B51" s="10" t="str">
        <f>IF(ISERROR(MATCH(A51, EQProd!$A$2:$A$297,0)),"",A51)</f>
        <v>srf_main.CollEagleDetailsMain</v>
      </c>
      <c r="C51" s="7" t="str">
        <f t="shared" si="0"/>
        <v>OK</v>
      </c>
      <c r="D51" s="7" t="s">
        <v>120</v>
      </c>
      <c r="E51" s="10" t="e">
        <f>VLOOKUP(D51,EQProd!$B$2:$F$297,1,)</f>
        <v>#N/A</v>
      </c>
      <c r="F51" s="7" t="e">
        <f t="shared" si="1"/>
        <v>#N/A</v>
      </c>
      <c r="G51" s="7" t="s">
        <v>8</v>
      </c>
      <c r="H51" s="10" t="e">
        <f>VLOOKUP(D51,EQProd!$B$2:$F$297,2,)</f>
        <v>#N/A</v>
      </c>
      <c r="I51" s="7" t="e">
        <f t="shared" si="2"/>
        <v>#N/A</v>
      </c>
      <c r="J51" s="7" t="s">
        <v>14</v>
      </c>
      <c r="K51" s="10" t="e">
        <f>VLOOKUP(D51,EQProd!$B$2:$F$297,3,)</f>
        <v>#N/A</v>
      </c>
      <c r="L51" s="7" t="e">
        <f t="shared" si="3"/>
        <v>#N/A</v>
      </c>
      <c r="M51" s="7">
        <v>1</v>
      </c>
      <c r="N51" s="10" t="e">
        <f>VLOOKUP(D51,EQProd!$B$2:$F$297,4,)</f>
        <v>#N/A</v>
      </c>
      <c r="O51" s="7" t="e">
        <f t="shared" si="4"/>
        <v>#N/A</v>
      </c>
      <c r="P51" s="7" t="s">
        <v>17</v>
      </c>
      <c r="Q51" s="10" t="e">
        <f>VLOOKUP(D51,EQProd!$B$2:$F$297,5,)</f>
        <v>#N/A</v>
      </c>
      <c r="R51" s="7" t="e">
        <f t="shared" si="5"/>
        <v>#N/A</v>
      </c>
      <c r="S51" s="10" t="e">
        <f t="shared" si="6"/>
        <v>#N/A</v>
      </c>
      <c r="T51" s="10" t="e">
        <f t="shared" si="7"/>
        <v>#N/A</v>
      </c>
      <c r="U51" s="10" t="e">
        <f t="shared" si="8"/>
        <v>#N/A</v>
      </c>
    </row>
    <row r="52" spans="1:21">
      <c r="A52" s="7" t="s">
        <v>119</v>
      </c>
      <c r="B52" s="10" t="str">
        <f>IF(ISERROR(MATCH(A52, EQProd!$A$2:$A$297,0)),"",A52)</f>
        <v>srf_main.CollEagleDetailsMain</v>
      </c>
      <c r="C52" s="7" t="str">
        <f t="shared" si="0"/>
        <v>OK</v>
      </c>
      <c r="D52" s="7" t="s">
        <v>121</v>
      </c>
      <c r="E52" s="10" t="str">
        <f>VLOOKUP(D52,EQProd!$B$2:$F$297,1,)</f>
        <v>IDX_PSDSId_CSDSId_FeedUnitId</v>
      </c>
      <c r="F52" s="7" t="str">
        <f t="shared" si="1"/>
        <v>OK</v>
      </c>
      <c r="G52" s="7" t="s">
        <v>13</v>
      </c>
      <c r="H52" s="10" t="str">
        <f>VLOOKUP(D52,EQProd!$B$2:$F$297,2,)</f>
        <v>nonunique</v>
      </c>
      <c r="I52" s="7" t="str">
        <f t="shared" si="2"/>
        <v>OK</v>
      </c>
      <c r="J52" s="7" t="s">
        <v>14</v>
      </c>
      <c r="K52" s="10" t="str">
        <f>VLOOKUP(D52,EQProd!$B$2:$F$297,3,)</f>
        <v xml:space="preserve"> nonclustered </v>
      </c>
      <c r="L52" s="7" t="str">
        <f t="shared" si="3"/>
        <v>OK</v>
      </c>
      <c r="M52" s="7">
        <v>3</v>
      </c>
      <c r="N52" s="10">
        <f>VLOOKUP(D52,EQProd!$B$2:$F$297,4,)</f>
        <v>3</v>
      </c>
      <c r="O52" s="7" t="str">
        <f t="shared" si="4"/>
        <v>OK</v>
      </c>
      <c r="P52" s="7" t="s">
        <v>122</v>
      </c>
      <c r="Q52" s="10" t="str">
        <f>VLOOKUP(D52,EQProd!$B$2:$F$297,5,)</f>
        <v>PrincipalSDSId asc,CtySDSId asc,FeedUnitId asc</v>
      </c>
      <c r="R52" s="7" t="str">
        <f t="shared" si="5"/>
        <v>OK</v>
      </c>
      <c r="S52" s="10" t="str">
        <f t="shared" si="6"/>
        <v>TRUE</v>
      </c>
      <c r="T52" s="10" t="str">
        <f t="shared" si="7"/>
        <v>TRUE</v>
      </c>
      <c r="U52" s="10" t="str">
        <f t="shared" si="8"/>
        <v>Yes</v>
      </c>
    </row>
    <row r="53" spans="1:21">
      <c r="A53" s="7" t="s">
        <v>119</v>
      </c>
      <c r="B53" s="10" t="str">
        <f>IF(ISERROR(MATCH(A53, EQProd!$A$2:$A$297,0)),"",A53)</f>
        <v>srf_main.CollEagleDetailsMain</v>
      </c>
      <c r="C53" s="7" t="str">
        <f t="shared" si="0"/>
        <v>OK</v>
      </c>
      <c r="D53" s="7" t="s">
        <v>123</v>
      </c>
      <c r="E53" s="10" t="str">
        <f>VLOOKUP(D53,EQProd!$B$2:$F$297,1,)</f>
        <v>IDX_SecuredPartyFlag</v>
      </c>
      <c r="F53" s="7" t="str">
        <f t="shared" si="1"/>
        <v>OK</v>
      </c>
      <c r="G53" s="7" t="s">
        <v>13</v>
      </c>
      <c r="H53" s="10" t="str">
        <f>VLOOKUP(D53,EQProd!$B$2:$F$297,2,)</f>
        <v>nonunique</v>
      </c>
      <c r="I53" s="7" t="str">
        <f t="shared" si="2"/>
        <v>OK</v>
      </c>
      <c r="J53" s="7" t="s">
        <v>14</v>
      </c>
      <c r="K53" s="10" t="str">
        <f>VLOOKUP(D53,EQProd!$B$2:$F$297,3,)</f>
        <v xml:space="preserve"> nonclustered </v>
      </c>
      <c r="L53" s="7" t="str">
        <f t="shared" si="3"/>
        <v>OK</v>
      </c>
      <c r="M53" s="7">
        <v>1</v>
      </c>
      <c r="N53" s="10">
        <f>VLOOKUP(D53,EQProd!$B$2:$F$297,4,)</f>
        <v>1</v>
      </c>
      <c r="O53" s="7" t="str">
        <f t="shared" si="4"/>
        <v>OK</v>
      </c>
      <c r="P53" s="7" t="s">
        <v>124</v>
      </c>
      <c r="Q53" s="10" t="str">
        <f>VLOOKUP(D53,EQProd!$B$2:$F$297,5,)</f>
        <v>SecuredPartyFlag asc</v>
      </c>
      <c r="R53" s="7" t="str">
        <f t="shared" si="5"/>
        <v>OK</v>
      </c>
      <c r="S53" s="10" t="str">
        <f t="shared" si="6"/>
        <v>TRUE</v>
      </c>
      <c r="T53" s="10" t="str">
        <f t="shared" si="7"/>
        <v>TRUE</v>
      </c>
      <c r="U53" s="10" t="str">
        <f t="shared" si="8"/>
        <v>Yes</v>
      </c>
    </row>
    <row r="54" spans="1:21">
      <c r="A54" s="7" t="s">
        <v>119</v>
      </c>
      <c r="B54" s="10" t="str">
        <f>IF(ISERROR(MATCH(A54, EQProd!$A$2:$A$297,0)),"",A54)</f>
        <v>srf_main.CollEagleDetailsMain</v>
      </c>
      <c r="C54" s="7" t="str">
        <f t="shared" si="0"/>
        <v>OK</v>
      </c>
      <c r="D54" s="7" t="s">
        <v>125</v>
      </c>
      <c r="E54" s="10" t="str">
        <f>VLOOKUP(D54,EQProd!$B$2:$F$297,1,)</f>
        <v>idx3_CollEagleDetailsMain</v>
      </c>
      <c r="F54" s="7" t="str">
        <f t="shared" si="1"/>
        <v>OK</v>
      </c>
      <c r="G54" s="7" t="s">
        <v>13</v>
      </c>
      <c r="H54" s="10" t="str">
        <f>VLOOKUP(D54,EQProd!$B$2:$F$297,2,)</f>
        <v>nonunique</v>
      </c>
      <c r="I54" s="7" t="str">
        <f t="shared" si="2"/>
        <v>OK</v>
      </c>
      <c r="J54" s="7" t="s">
        <v>14</v>
      </c>
      <c r="K54" s="10" t="str">
        <f>VLOOKUP(D54,EQProd!$B$2:$F$297,3,)</f>
        <v xml:space="preserve"> nonclustered </v>
      </c>
      <c r="L54" s="7" t="str">
        <f t="shared" si="3"/>
        <v>OK</v>
      </c>
      <c r="M54" s="7">
        <v>2</v>
      </c>
      <c r="N54" s="10">
        <f>VLOOKUP(D54,EQProd!$B$2:$F$297,4,)</f>
        <v>2</v>
      </c>
      <c r="O54" s="7" t="str">
        <f t="shared" si="4"/>
        <v>OK</v>
      </c>
      <c r="P54" s="7" t="s">
        <v>126</v>
      </c>
      <c r="Q54" s="10" t="str">
        <f>VLOOKUP(D54,EQProd!$B$2:$F$297,5,)</f>
        <v>FeedUnitId asc,ArrangementId asc INCLUDE (SecuredPartyFlag,Id)</v>
      </c>
      <c r="R54" s="7" t="str">
        <f t="shared" si="5"/>
        <v>OK</v>
      </c>
      <c r="S54" s="10" t="str">
        <f t="shared" si="6"/>
        <v>TRUE</v>
      </c>
      <c r="T54" s="10" t="str">
        <f t="shared" si="7"/>
        <v>TRUE</v>
      </c>
      <c r="U54" s="10" t="str">
        <f t="shared" si="8"/>
        <v>Yes</v>
      </c>
    </row>
    <row r="55" spans="1:21">
      <c r="A55" s="7" t="s">
        <v>119</v>
      </c>
      <c r="B55" s="10" t="str">
        <f>IF(ISERROR(MATCH(A55, EQProd!$A$2:$A$297,0)),"",A55)</f>
        <v>srf_main.CollEagleDetailsMain</v>
      </c>
      <c r="C55" s="7" t="str">
        <f t="shared" si="0"/>
        <v>OK</v>
      </c>
      <c r="D55" s="7" t="s">
        <v>127</v>
      </c>
      <c r="E55" s="10" t="str">
        <f>VLOOKUP(D55,EQProd!$B$2:$F$297,1,)</f>
        <v>idx2_CollEagleDetailsMain</v>
      </c>
      <c r="F55" s="7" t="str">
        <f t="shared" si="1"/>
        <v>OK</v>
      </c>
      <c r="G55" s="7" t="s">
        <v>13</v>
      </c>
      <c r="H55" s="10" t="str">
        <f>VLOOKUP(D55,EQProd!$B$2:$F$297,2,)</f>
        <v>nonunique</v>
      </c>
      <c r="I55" s="7" t="str">
        <f t="shared" si="2"/>
        <v>OK</v>
      </c>
      <c r="J55" s="7" t="s">
        <v>14</v>
      </c>
      <c r="K55" s="10" t="str">
        <f>VLOOKUP(D55,EQProd!$B$2:$F$297,3,)</f>
        <v xml:space="preserve"> nonclustered </v>
      </c>
      <c r="L55" s="7" t="str">
        <f t="shared" si="3"/>
        <v>OK</v>
      </c>
      <c r="M55" s="7">
        <v>3</v>
      </c>
      <c r="N55" s="10">
        <f>VLOOKUP(D55,EQProd!$B$2:$F$297,4,)</f>
        <v>3</v>
      </c>
      <c r="O55" s="7" t="str">
        <f t="shared" si="4"/>
        <v>OK</v>
      </c>
      <c r="P55" s="7" t="s">
        <v>128</v>
      </c>
      <c r="Q55" s="10" t="str">
        <f>VLOOKUP(D55,EQProd!$B$2:$F$297,5,)</f>
        <v>FeedUnitId asc,CtySDSId asc,ArrangementId asc</v>
      </c>
      <c r="R55" s="7" t="str">
        <f t="shared" si="5"/>
        <v>OK</v>
      </c>
      <c r="S55" s="10" t="str">
        <f t="shared" si="6"/>
        <v>TRUE</v>
      </c>
      <c r="T55" s="10" t="str">
        <f t="shared" si="7"/>
        <v>TRUE</v>
      </c>
      <c r="U55" s="10" t="str">
        <f t="shared" si="8"/>
        <v>Yes</v>
      </c>
    </row>
    <row r="56" spans="1:21">
      <c r="A56" s="7" t="s">
        <v>119</v>
      </c>
      <c r="B56" s="10" t="str">
        <f>IF(ISERROR(MATCH(A56, EQProd!$A$2:$A$297,0)),"",A56)</f>
        <v>srf_main.CollEagleDetailsMain</v>
      </c>
      <c r="C56" s="7" t="str">
        <f t="shared" si="0"/>
        <v>OK</v>
      </c>
      <c r="D56" s="7" t="s">
        <v>129</v>
      </c>
      <c r="E56" s="10" t="str">
        <f>VLOOKUP(D56,EQProd!$B$2:$F$297,1,)</f>
        <v>idx1_CollEagleDetailsMain</v>
      </c>
      <c r="F56" s="7" t="str">
        <f t="shared" si="1"/>
        <v>OK</v>
      </c>
      <c r="G56" s="7" t="s">
        <v>13</v>
      </c>
      <c r="H56" s="10" t="str">
        <f>VLOOKUP(D56,EQProd!$B$2:$F$297,2,)</f>
        <v>nonunique</v>
      </c>
      <c r="I56" s="7" t="str">
        <f t="shared" si="2"/>
        <v>OK</v>
      </c>
      <c r="J56" s="7" t="s">
        <v>14</v>
      </c>
      <c r="K56" s="10" t="str">
        <f>VLOOKUP(D56,EQProd!$B$2:$F$297,3,)</f>
        <v xml:space="preserve"> nonclustered </v>
      </c>
      <c r="L56" s="7" t="str">
        <f t="shared" si="3"/>
        <v>OK</v>
      </c>
      <c r="M56" s="7">
        <v>3</v>
      </c>
      <c r="N56" s="10">
        <f>VLOOKUP(D56,EQProd!$B$2:$F$297,4,)</f>
        <v>3</v>
      </c>
      <c r="O56" s="7" t="str">
        <f t="shared" si="4"/>
        <v>OK</v>
      </c>
      <c r="P56" s="7" t="s">
        <v>130</v>
      </c>
      <c r="Q56" s="10" t="str">
        <f>VLOOKUP(D56,EQProd!$B$2:$F$297,5,)</f>
        <v>FeedUnitId asc,PrincipalSDSId asc,ArrangementId asc INCLUDE (SecuredPartyFlag,Id)</v>
      </c>
      <c r="R56" s="7" t="str">
        <f t="shared" si="5"/>
        <v>OK</v>
      </c>
      <c r="S56" s="10" t="str">
        <f t="shared" si="6"/>
        <v>TRUE</v>
      </c>
      <c r="T56" s="10" t="str">
        <f t="shared" si="7"/>
        <v>TRUE</v>
      </c>
      <c r="U56" s="10" t="str">
        <f t="shared" si="8"/>
        <v>Yes</v>
      </c>
    </row>
    <row r="57" spans="1:21">
      <c r="A57" s="7" t="s">
        <v>119</v>
      </c>
      <c r="B57" s="10" t="str">
        <f>IF(ISERROR(MATCH(A57, EQProd!$A$2:$A$297,0)),"",A57)</f>
        <v>srf_main.CollEagleDetailsMain</v>
      </c>
      <c r="C57" s="7" t="str">
        <f t="shared" si="0"/>
        <v>OK</v>
      </c>
      <c r="D57" s="7" t="s">
        <v>131</v>
      </c>
      <c r="E57" s="10" t="str">
        <f>VLOOKUP(D57,EQProd!$B$2:$F$297,1,)</f>
        <v>CollEagleDetailsMainIndex</v>
      </c>
      <c r="F57" s="7" t="str">
        <f t="shared" si="1"/>
        <v>OK</v>
      </c>
      <c r="G57" s="7" t="s">
        <v>13</v>
      </c>
      <c r="H57" s="10" t="str">
        <f>VLOOKUP(D57,EQProd!$B$2:$F$297,2,)</f>
        <v>nonunique</v>
      </c>
      <c r="I57" s="7" t="str">
        <f t="shared" si="2"/>
        <v>OK</v>
      </c>
      <c r="J57" s="7" t="s">
        <v>14</v>
      </c>
      <c r="K57" s="10" t="str">
        <f>VLOOKUP(D57,EQProd!$B$2:$F$297,3,)</f>
        <v xml:space="preserve"> nonclustered </v>
      </c>
      <c r="L57" s="7" t="str">
        <f t="shared" si="3"/>
        <v>OK</v>
      </c>
      <c r="M57" s="7">
        <v>4</v>
      </c>
      <c r="N57" s="10">
        <f>VLOOKUP(D57,EQProd!$B$2:$F$297,4,)</f>
        <v>4</v>
      </c>
      <c r="O57" s="7" t="str">
        <f t="shared" si="4"/>
        <v>OK</v>
      </c>
      <c r="P57" s="7" t="s">
        <v>132</v>
      </c>
      <c r="Q57" s="10" t="str">
        <f>VLOOKUP(D57,EQProd!$B$2:$F$297,5,)</f>
        <v>FeedUnitId asc,PrincipalSDSId asc,CtySDSId asc,SecuredPartyFlag asc</v>
      </c>
      <c r="R57" s="7" t="str">
        <f t="shared" si="5"/>
        <v>OK</v>
      </c>
      <c r="S57" s="10" t="str">
        <f t="shared" si="6"/>
        <v>TRUE</v>
      </c>
      <c r="T57" s="10" t="str">
        <f t="shared" si="7"/>
        <v>TRUE</v>
      </c>
      <c r="U57" s="10" t="str">
        <f t="shared" si="8"/>
        <v>Yes</v>
      </c>
    </row>
    <row r="58" spans="1:21">
      <c r="A58" s="7" t="s">
        <v>133</v>
      </c>
      <c r="B58" s="10" t="str">
        <f>IF(ISERROR(MATCH(A58, EQProd!$A$2:$A$297,0)),"",A58)</f>
        <v>srf_main.CollFeedUnit</v>
      </c>
      <c r="C58" s="7" t="str">
        <f t="shared" si="0"/>
        <v>OK</v>
      </c>
      <c r="D58" s="7" t="s">
        <v>134</v>
      </c>
      <c r="E58" s="10" t="str">
        <f>VLOOKUP(D58,EQProd!$B$2:$F$297,1,)</f>
        <v>CollFeedUnitIdFileIdIndex</v>
      </c>
      <c r="F58" s="7" t="str">
        <f t="shared" si="1"/>
        <v>OK</v>
      </c>
      <c r="G58" s="7" t="s">
        <v>13</v>
      </c>
      <c r="H58" s="10" t="str">
        <f>VLOOKUP(D58,EQProd!$B$2:$F$297,2,)</f>
        <v>nonunique</v>
      </c>
      <c r="I58" s="7" t="str">
        <f t="shared" si="2"/>
        <v>OK</v>
      </c>
      <c r="J58" s="7" t="s">
        <v>9</v>
      </c>
      <c r="K58" s="10" t="str">
        <f>VLOOKUP(D58,EQProd!$B$2:$F$297,3,)</f>
        <v xml:space="preserve"> clustered </v>
      </c>
      <c r="L58" s="7" t="str">
        <f t="shared" si="3"/>
        <v>OK</v>
      </c>
      <c r="M58" s="7">
        <v>2</v>
      </c>
      <c r="N58" s="10">
        <f>VLOOKUP(D58,EQProd!$B$2:$F$297,4,)</f>
        <v>2</v>
      </c>
      <c r="O58" s="7" t="str">
        <f t="shared" si="4"/>
        <v>OK</v>
      </c>
      <c r="P58" s="7" t="s">
        <v>135</v>
      </c>
      <c r="Q58" s="10" t="str">
        <f>VLOOKUP(D58,EQProd!$B$2:$F$297,5,)</f>
        <v>Id asc,FileId asc</v>
      </c>
      <c r="R58" s="7" t="str">
        <f t="shared" si="5"/>
        <v>OK</v>
      </c>
      <c r="S58" s="10" t="str">
        <f t="shared" si="6"/>
        <v>TRUE</v>
      </c>
      <c r="T58" s="10" t="str">
        <f t="shared" si="7"/>
        <v>TRUE</v>
      </c>
      <c r="U58" s="10" t="str">
        <f t="shared" si="8"/>
        <v>Yes</v>
      </c>
    </row>
    <row r="59" spans="1:21">
      <c r="A59" s="7" t="s">
        <v>133</v>
      </c>
      <c r="B59" s="10" t="str">
        <f>IF(ISERROR(MATCH(A59, EQProd!$A$2:$A$297,0)),"",A59)</f>
        <v>srf_main.CollFeedUnit</v>
      </c>
      <c r="C59" s="7" t="str">
        <f t="shared" si="0"/>
        <v>OK</v>
      </c>
      <c r="D59" s="7" t="s">
        <v>136</v>
      </c>
      <c r="E59" s="10" t="e">
        <f>VLOOKUP(D59,EQProd!$B$2:$F$297,1,)</f>
        <v>#N/A</v>
      </c>
      <c r="F59" s="7" t="e">
        <f t="shared" si="1"/>
        <v>#N/A</v>
      </c>
      <c r="G59" s="7" t="s">
        <v>8</v>
      </c>
      <c r="H59" s="10" t="e">
        <f>VLOOKUP(D59,EQProd!$B$2:$F$297,2,)</f>
        <v>#N/A</v>
      </c>
      <c r="I59" s="7" t="e">
        <f t="shared" si="2"/>
        <v>#N/A</v>
      </c>
      <c r="J59" s="7" t="s">
        <v>14</v>
      </c>
      <c r="K59" s="10" t="e">
        <f>VLOOKUP(D59,EQProd!$B$2:$F$297,3,)</f>
        <v>#N/A</v>
      </c>
      <c r="L59" s="7" t="e">
        <f t="shared" si="3"/>
        <v>#N/A</v>
      </c>
      <c r="M59" s="7">
        <v>1</v>
      </c>
      <c r="N59" s="10" t="e">
        <f>VLOOKUP(D59,EQProd!$B$2:$F$297,4,)</f>
        <v>#N/A</v>
      </c>
      <c r="O59" s="7" t="e">
        <f t="shared" si="4"/>
        <v>#N/A</v>
      </c>
      <c r="P59" s="7" t="s">
        <v>17</v>
      </c>
      <c r="Q59" s="10" t="e">
        <f>VLOOKUP(D59,EQProd!$B$2:$F$297,5,)</f>
        <v>#N/A</v>
      </c>
      <c r="R59" s="7" t="e">
        <f t="shared" si="5"/>
        <v>#N/A</v>
      </c>
      <c r="S59" s="10" t="e">
        <f t="shared" si="6"/>
        <v>#N/A</v>
      </c>
      <c r="T59" s="10" t="e">
        <f t="shared" si="7"/>
        <v>#N/A</v>
      </c>
      <c r="U59" s="10" t="e">
        <f t="shared" si="8"/>
        <v>#N/A</v>
      </c>
    </row>
    <row r="60" spans="1:21">
      <c r="A60" s="7" t="s">
        <v>137</v>
      </c>
      <c r="B60" s="10" t="str">
        <f>IF(ISERROR(MATCH(A60, EQProd!$A$2:$A$297,0)),"",A60)</f>
        <v>srf_main.CollFileMaster</v>
      </c>
      <c r="C60" s="7" t="str">
        <f t="shared" si="0"/>
        <v>OK</v>
      </c>
      <c r="D60" s="7" t="s">
        <v>138</v>
      </c>
      <c r="E60" s="10" t="e">
        <f>VLOOKUP(D60,EQProd!$B$2:$F$297,1,)</f>
        <v>#N/A</v>
      </c>
      <c r="F60" s="7" t="e">
        <f t="shared" si="1"/>
        <v>#N/A</v>
      </c>
      <c r="G60" s="7" t="s">
        <v>8</v>
      </c>
      <c r="H60" s="10" t="e">
        <f>VLOOKUP(D60,EQProd!$B$2:$F$297,2,)</f>
        <v>#N/A</v>
      </c>
      <c r="I60" s="7" t="e">
        <f t="shared" si="2"/>
        <v>#N/A</v>
      </c>
      <c r="J60" s="7" t="s">
        <v>14</v>
      </c>
      <c r="K60" s="10" t="e">
        <f>VLOOKUP(D60,EQProd!$B$2:$F$297,3,)</f>
        <v>#N/A</v>
      </c>
      <c r="L60" s="7" t="e">
        <f t="shared" si="3"/>
        <v>#N/A</v>
      </c>
      <c r="M60" s="7">
        <v>1</v>
      </c>
      <c r="N60" s="10" t="e">
        <f>VLOOKUP(D60,EQProd!$B$2:$F$297,4,)</f>
        <v>#N/A</v>
      </c>
      <c r="O60" s="7" t="e">
        <f t="shared" si="4"/>
        <v>#N/A</v>
      </c>
      <c r="P60" s="7" t="s">
        <v>17</v>
      </c>
      <c r="Q60" s="10" t="e">
        <f>VLOOKUP(D60,EQProd!$B$2:$F$297,5,)</f>
        <v>#N/A</v>
      </c>
      <c r="R60" s="7" t="e">
        <f t="shared" si="5"/>
        <v>#N/A</v>
      </c>
      <c r="S60" s="10" t="e">
        <f t="shared" si="6"/>
        <v>#N/A</v>
      </c>
      <c r="T60" s="10" t="e">
        <f t="shared" si="7"/>
        <v>#N/A</v>
      </c>
      <c r="U60" s="10" t="e">
        <f t="shared" si="8"/>
        <v>#N/A</v>
      </c>
    </row>
    <row r="61" spans="1:21">
      <c r="A61" s="7" t="s">
        <v>137</v>
      </c>
      <c r="B61" s="10" t="str">
        <f>IF(ISERROR(MATCH(A61, EQProd!$A$2:$A$297,0)),"",A61)</f>
        <v>srf_main.CollFileMaster</v>
      </c>
      <c r="C61" s="7" t="str">
        <f t="shared" si="0"/>
        <v>OK</v>
      </c>
      <c r="D61" s="7" t="s">
        <v>139</v>
      </c>
      <c r="E61" s="10" t="str">
        <f>VLOOKUP(D61,EQProd!$B$2:$F$297,1,)</f>
        <v>CollFileMasterIdFileTypeIndex</v>
      </c>
      <c r="F61" s="7" t="str">
        <f t="shared" si="1"/>
        <v>OK</v>
      </c>
      <c r="G61" s="7" t="s">
        <v>13</v>
      </c>
      <c r="H61" s="10" t="str">
        <f>VLOOKUP(D61,EQProd!$B$2:$F$297,2,)</f>
        <v>nonunique</v>
      </c>
      <c r="I61" s="7" t="str">
        <f t="shared" si="2"/>
        <v>OK</v>
      </c>
      <c r="J61" s="7" t="s">
        <v>9</v>
      </c>
      <c r="K61" s="10" t="str">
        <f>VLOOKUP(D61,EQProd!$B$2:$F$297,3,)</f>
        <v xml:space="preserve"> clustered </v>
      </c>
      <c r="L61" s="7" t="str">
        <f t="shared" si="3"/>
        <v>OK</v>
      </c>
      <c r="M61" s="7">
        <v>2</v>
      </c>
      <c r="N61" s="10">
        <f>VLOOKUP(D61,EQProd!$B$2:$F$297,4,)</f>
        <v>2</v>
      </c>
      <c r="O61" s="7" t="str">
        <f t="shared" si="4"/>
        <v>OK</v>
      </c>
      <c r="P61" s="7" t="s">
        <v>140</v>
      </c>
      <c r="Q61" s="10" t="str">
        <f>VLOOKUP(D61,EQProd!$B$2:$F$297,5,)</f>
        <v>Id asc,FileType asc</v>
      </c>
      <c r="R61" s="7" t="str">
        <f t="shared" si="5"/>
        <v>OK</v>
      </c>
      <c r="S61" s="10" t="str">
        <f t="shared" si="6"/>
        <v>TRUE</v>
      </c>
      <c r="T61" s="10" t="str">
        <f t="shared" si="7"/>
        <v>TRUE</v>
      </c>
      <c r="U61" s="10" t="str">
        <f t="shared" si="8"/>
        <v>Yes</v>
      </c>
    </row>
    <row r="62" spans="1:21">
      <c r="A62" s="7" t="s">
        <v>141</v>
      </c>
      <c r="B62" s="10" t="str">
        <f>IF(ISERROR(MATCH(A62, EQProd!$A$2:$A$297,0)),"",A62)</f>
        <v>srf_main.CollPrincipalPartyDetails</v>
      </c>
      <c r="C62" s="7" t="str">
        <f t="shared" si="0"/>
        <v>OK</v>
      </c>
      <c r="D62" s="7" t="s">
        <v>142</v>
      </c>
      <c r="E62" s="10" t="str">
        <f>VLOOKUP(D62,EQProd!$B$2:$F$297,1,)</f>
        <v>CollPrincipalPartyDetailsFeedUnitIDIndex</v>
      </c>
      <c r="F62" s="7" t="str">
        <f t="shared" si="1"/>
        <v>OK</v>
      </c>
      <c r="G62" s="7" t="s">
        <v>13</v>
      </c>
      <c r="H62" s="10" t="str">
        <f>VLOOKUP(D62,EQProd!$B$2:$F$297,2,)</f>
        <v>nonunique</v>
      </c>
      <c r="I62" s="7" t="str">
        <f t="shared" si="2"/>
        <v>OK</v>
      </c>
      <c r="J62" s="7" t="s">
        <v>9</v>
      </c>
      <c r="K62" s="10" t="str">
        <f>VLOOKUP(D62,EQProd!$B$2:$F$297,3,)</f>
        <v xml:space="preserve"> clustered </v>
      </c>
      <c r="L62" s="7" t="str">
        <f t="shared" si="3"/>
        <v>OK</v>
      </c>
      <c r="M62" s="7">
        <v>2</v>
      </c>
      <c r="N62" s="10">
        <f>VLOOKUP(D62,EQProd!$B$2:$F$297,4,)</f>
        <v>2</v>
      </c>
      <c r="O62" s="7" t="str">
        <f t="shared" si="4"/>
        <v>OK</v>
      </c>
      <c r="P62" s="7" t="s">
        <v>109</v>
      </c>
      <c r="Q62" s="10" t="str">
        <f>VLOOKUP(D62,EQProd!$B$2:$F$297,5,)</f>
        <v>Id asc,FeedUnitId asc</v>
      </c>
      <c r="R62" s="7" t="str">
        <f t="shared" si="5"/>
        <v>OK</v>
      </c>
      <c r="S62" s="10" t="str">
        <f t="shared" si="6"/>
        <v>TRUE</v>
      </c>
      <c r="T62" s="10" t="str">
        <f t="shared" si="7"/>
        <v>TRUE</v>
      </c>
      <c r="U62" s="10" t="str">
        <f t="shared" si="8"/>
        <v>Yes</v>
      </c>
    </row>
    <row r="63" spans="1:21">
      <c r="A63" s="7" t="s">
        <v>141</v>
      </c>
      <c r="B63" s="10" t="str">
        <f>IF(ISERROR(MATCH(A63, EQProd!$A$2:$A$297,0)),"",A63)</f>
        <v>srf_main.CollPrincipalPartyDetails</v>
      </c>
      <c r="C63" s="7" t="str">
        <f t="shared" si="0"/>
        <v>OK</v>
      </c>
      <c r="D63" s="7" t="s">
        <v>143</v>
      </c>
      <c r="E63" s="10" t="e">
        <f>VLOOKUP(D63,EQProd!$B$2:$F$297,1,)</f>
        <v>#N/A</v>
      </c>
      <c r="F63" s="7" t="e">
        <f t="shared" si="1"/>
        <v>#N/A</v>
      </c>
      <c r="G63" s="7" t="s">
        <v>8</v>
      </c>
      <c r="H63" s="10" t="e">
        <f>VLOOKUP(D63,EQProd!$B$2:$F$297,2,)</f>
        <v>#N/A</v>
      </c>
      <c r="I63" s="7" t="e">
        <f t="shared" si="2"/>
        <v>#N/A</v>
      </c>
      <c r="J63" s="7" t="s">
        <v>14</v>
      </c>
      <c r="K63" s="10" t="e">
        <f>VLOOKUP(D63,EQProd!$B$2:$F$297,3,)</f>
        <v>#N/A</v>
      </c>
      <c r="L63" s="7" t="e">
        <f t="shared" si="3"/>
        <v>#N/A</v>
      </c>
      <c r="M63" s="7">
        <v>1</v>
      </c>
      <c r="N63" s="10" t="e">
        <f>VLOOKUP(D63,EQProd!$B$2:$F$297,4,)</f>
        <v>#N/A</v>
      </c>
      <c r="O63" s="7" t="e">
        <f t="shared" si="4"/>
        <v>#N/A</v>
      </c>
      <c r="P63" s="7" t="s">
        <v>17</v>
      </c>
      <c r="Q63" s="10" t="e">
        <f>VLOOKUP(D63,EQProd!$B$2:$F$297,5,)</f>
        <v>#N/A</v>
      </c>
      <c r="R63" s="7" t="e">
        <f t="shared" si="5"/>
        <v>#N/A</v>
      </c>
      <c r="S63" s="10" t="e">
        <f t="shared" si="6"/>
        <v>#N/A</v>
      </c>
      <c r="T63" s="10" t="e">
        <f t="shared" si="7"/>
        <v>#N/A</v>
      </c>
      <c r="U63" s="10" t="e">
        <f t="shared" si="8"/>
        <v>#N/A</v>
      </c>
    </row>
    <row r="64" spans="1:21">
      <c r="A64" s="7" t="s">
        <v>141</v>
      </c>
      <c r="B64" s="10" t="str">
        <f>IF(ISERROR(MATCH(A64, EQProd!$A$2:$A$297,0)),"",A64)</f>
        <v>srf_main.CollPrincipalPartyDetails</v>
      </c>
      <c r="C64" s="7" t="str">
        <f t="shared" si="0"/>
        <v>OK</v>
      </c>
      <c r="D64" s="7" t="s">
        <v>144</v>
      </c>
      <c r="E64" s="10" t="str">
        <f>VLOOKUP(D64,EQProd!$B$2:$F$297,1,)</f>
        <v>idx1_CollPrincipalPartyDetails</v>
      </c>
      <c r="F64" s="7" t="str">
        <f t="shared" si="1"/>
        <v>OK</v>
      </c>
      <c r="G64" s="7" t="s">
        <v>13</v>
      </c>
      <c r="H64" s="10" t="str">
        <f>VLOOKUP(D64,EQProd!$B$2:$F$297,2,)</f>
        <v>nonunique</v>
      </c>
      <c r="I64" s="7" t="str">
        <f t="shared" si="2"/>
        <v>OK</v>
      </c>
      <c r="J64" s="7" t="s">
        <v>14</v>
      </c>
      <c r="K64" s="10" t="str">
        <f>VLOOKUP(D64,EQProd!$B$2:$F$297,3,)</f>
        <v xml:space="preserve"> nonclustered </v>
      </c>
      <c r="L64" s="7" t="str">
        <f t="shared" si="3"/>
        <v>OK</v>
      </c>
      <c r="M64" s="7">
        <v>2</v>
      </c>
      <c r="N64" s="10">
        <f>VLOOKUP(D64,EQProd!$B$2:$F$297,4,)</f>
        <v>2</v>
      </c>
      <c r="O64" s="7" t="str">
        <f t="shared" si="4"/>
        <v>OK</v>
      </c>
      <c r="P64" s="7" t="s">
        <v>106</v>
      </c>
      <c r="Q64" s="10" t="str">
        <f>VLOOKUP(D64,EQProd!$B$2:$F$297,5,)</f>
        <v>FeedUnitId asc,SDSId asc INCLUDE (ArrangementId)</v>
      </c>
      <c r="R64" s="7" t="str">
        <f t="shared" si="5"/>
        <v>OK</v>
      </c>
      <c r="S64" s="10" t="str">
        <f t="shared" si="6"/>
        <v>TRUE</v>
      </c>
      <c r="T64" s="10" t="str">
        <f t="shared" si="7"/>
        <v>TRUE</v>
      </c>
      <c r="U64" s="10" t="str">
        <f t="shared" si="8"/>
        <v>Yes</v>
      </c>
    </row>
    <row r="65" spans="1:21">
      <c r="A65" s="7" t="s">
        <v>145</v>
      </c>
      <c r="B65" s="10" t="str">
        <f>IF(ISERROR(MATCH(A65, EQProd!$A$2:$A$297,0)),"",A65)</f>
        <v>srf_main.CollSecurePartyMetaData</v>
      </c>
      <c r="C65" s="7" t="str">
        <f t="shared" si="0"/>
        <v>OK</v>
      </c>
      <c r="D65" s="7" t="s">
        <v>146</v>
      </c>
      <c r="E65" s="10" t="e">
        <f>VLOOKUP(D65,EQProd!$B$2:$F$297,1,)</f>
        <v>#N/A</v>
      </c>
      <c r="F65" s="7" t="e">
        <f t="shared" si="1"/>
        <v>#N/A</v>
      </c>
      <c r="G65" s="7" t="s">
        <v>8</v>
      </c>
      <c r="H65" s="10" t="e">
        <f>VLOOKUP(D65,EQProd!$B$2:$F$297,2,)</f>
        <v>#N/A</v>
      </c>
      <c r="I65" s="7" t="e">
        <f t="shared" si="2"/>
        <v>#N/A</v>
      </c>
      <c r="J65" s="7" t="s">
        <v>14</v>
      </c>
      <c r="K65" s="10" t="e">
        <f>VLOOKUP(D65,EQProd!$B$2:$F$297,3,)</f>
        <v>#N/A</v>
      </c>
      <c r="L65" s="7" t="e">
        <f t="shared" si="3"/>
        <v>#N/A</v>
      </c>
      <c r="M65" s="7">
        <v>1</v>
      </c>
      <c r="N65" s="10" t="e">
        <f>VLOOKUP(D65,EQProd!$B$2:$F$297,4,)</f>
        <v>#N/A</v>
      </c>
      <c r="O65" s="7" t="e">
        <f t="shared" si="4"/>
        <v>#N/A</v>
      </c>
      <c r="P65" s="7" t="s">
        <v>17</v>
      </c>
      <c r="Q65" s="10" t="e">
        <f>VLOOKUP(D65,EQProd!$B$2:$F$297,5,)</f>
        <v>#N/A</v>
      </c>
      <c r="R65" s="7" t="e">
        <f t="shared" si="5"/>
        <v>#N/A</v>
      </c>
      <c r="S65" s="10" t="e">
        <f t="shared" si="6"/>
        <v>#N/A</v>
      </c>
      <c r="T65" s="10" t="e">
        <f t="shared" si="7"/>
        <v>#N/A</v>
      </c>
      <c r="U65" s="10" t="e">
        <f t="shared" si="8"/>
        <v>#N/A</v>
      </c>
    </row>
    <row r="66" spans="1:21">
      <c r="A66" s="7" t="s">
        <v>145</v>
      </c>
      <c r="B66" s="10" t="str">
        <f>IF(ISERROR(MATCH(A66, EQProd!$A$2:$A$297,0)),"",A66)</f>
        <v>srf_main.CollSecurePartyMetaData</v>
      </c>
      <c r="C66" s="7" t="str">
        <f t="shared" si="0"/>
        <v>OK</v>
      </c>
      <c r="D66" s="7" t="s">
        <v>147</v>
      </c>
      <c r="E66" s="10" t="str">
        <f>VLOOKUP(D66,EQProd!$B$2:$F$297,1,)</f>
        <v>IDX_MetaData_SecuredPartyFlag</v>
      </c>
      <c r="F66" s="7" t="str">
        <f t="shared" si="1"/>
        <v>OK</v>
      </c>
      <c r="G66" s="7" t="s">
        <v>13</v>
      </c>
      <c r="H66" s="10" t="str">
        <f>VLOOKUP(D66,EQProd!$B$2:$F$297,2,)</f>
        <v>nonunique</v>
      </c>
      <c r="I66" s="7" t="str">
        <f t="shared" si="2"/>
        <v>OK</v>
      </c>
      <c r="J66" s="7" t="s">
        <v>14</v>
      </c>
      <c r="K66" s="10" t="str">
        <f>VLOOKUP(D66,EQProd!$B$2:$F$297,3,)</f>
        <v xml:space="preserve"> nonclustered </v>
      </c>
      <c r="L66" s="7" t="str">
        <f t="shared" si="3"/>
        <v>OK</v>
      </c>
      <c r="M66" s="7">
        <v>1</v>
      </c>
      <c r="N66" s="10">
        <f>VLOOKUP(D66,EQProd!$B$2:$F$297,4,)</f>
        <v>1</v>
      </c>
      <c r="O66" s="7" t="str">
        <f t="shared" si="4"/>
        <v>OK</v>
      </c>
      <c r="P66" s="7" t="s">
        <v>124</v>
      </c>
      <c r="Q66" s="10" t="str">
        <f>VLOOKUP(D66,EQProd!$B$2:$F$297,5,)</f>
        <v>SecuredPartyFlag asc</v>
      </c>
      <c r="R66" s="7" t="str">
        <f t="shared" si="5"/>
        <v>OK</v>
      </c>
      <c r="S66" s="10" t="str">
        <f t="shared" si="6"/>
        <v>TRUE</v>
      </c>
      <c r="T66" s="10" t="str">
        <f t="shared" si="7"/>
        <v>TRUE</v>
      </c>
      <c r="U66" s="10" t="str">
        <f t="shared" si="8"/>
        <v>Yes</v>
      </c>
    </row>
    <row r="67" spans="1:21">
      <c r="A67" s="7" t="s">
        <v>145</v>
      </c>
      <c r="B67" s="10" t="str">
        <f>IF(ISERROR(MATCH(A67, EQProd!$A$2:$A$297,0)),"",A67)</f>
        <v>srf_main.CollSecurePartyMetaData</v>
      </c>
      <c r="C67" s="7" t="str">
        <f t="shared" ref="C67:C130" si="9">IF(A67=B67,"OK","NOTOK")</f>
        <v>OK</v>
      </c>
      <c r="D67" s="7" t="s">
        <v>148</v>
      </c>
      <c r="E67" s="10" t="str">
        <f>VLOOKUP(D67,EQProd!$B$2:$F$297,1,)</f>
        <v>IDX_MetaData_Priority</v>
      </c>
      <c r="F67" s="7" t="str">
        <f t="shared" ref="F67:F130" si="10">IF(D67=E67,"OK","NOTOK")</f>
        <v>OK</v>
      </c>
      <c r="G67" s="7" t="s">
        <v>13</v>
      </c>
      <c r="H67" s="10" t="str">
        <f>VLOOKUP(D67,EQProd!$B$2:$F$297,2,)</f>
        <v>nonunique</v>
      </c>
      <c r="I67" s="7" t="str">
        <f t="shared" ref="I67:I130" si="11">IF(G67=H67,"OK","NOTOK")</f>
        <v>OK</v>
      </c>
      <c r="J67" s="7" t="s">
        <v>14</v>
      </c>
      <c r="K67" s="10" t="str">
        <f>VLOOKUP(D67,EQProd!$B$2:$F$297,3,)</f>
        <v xml:space="preserve"> nonclustered </v>
      </c>
      <c r="L67" s="7" t="str">
        <f t="shared" ref="L67:L130" si="12">IF(J67=K67,"OK","NOTOK")</f>
        <v>OK</v>
      </c>
      <c r="M67" s="7">
        <v>1</v>
      </c>
      <c r="N67" s="10">
        <f>VLOOKUP(D67,EQProd!$B$2:$F$297,4,)</f>
        <v>1</v>
      </c>
      <c r="O67" s="7" t="str">
        <f t="shared" ref="O67:O130" si="13">IF(M67=N67,"OK","NOTOK")</f>
        <v>OK</v>
      </c>
      <c r="P67" s="7" t="s">
        <v>149</v>
      </c>
      <c r="Q67" s="10" t="str">
        <f>VLOOKUP(D67,EQProd!$B$2:$F$297,5,)</f>
        <v>Priority asc</v>
      </c>
      <c r="R67" s="7" t="str">
        <f t="shared" ref="R67:R130" si="14">IF(P67=Q67,"OK","NOTOK")</f>
        <v>OK</v>
      </c>
      <c r="S67" s="10" t="str">
        <f t="shared" ref="S67:S130" si="15">IF(AND(C67="OK", F67="OK",I67="OK"),"TRUE", "FALSE" )</f>
        <v>TRUE</v>
      </c>
      <c r="T67" s="10" t="str">
        <f t="shared" ref="T67:T130" si="16">IF(AND(L67="OK", O67="OK",R67="OK"),"TRUE", "FALSE" )</f>
        <v>TRUE</v>
      </c>
      <c r="U67" s="10" t="str">
        <f t="shared" ref="U67:U130" si="17">IF(OR(S67="False", T67="False"),"No", "Yes")</f>
        <v>Yes</v>
      </c>
    </row>
    <row r="68" spans="1:21">
      <c r="A68" s="7" t="s">
        <v>150</v>
      </c>
      <c r="B68" s="10" t="str">
        <f>IF(ISERROR(MATCH(A68, EQProd!$A$2:$A$297,0)),"",A68)</f>
        <v>srf_main.Configuration</v>
      </c>
      <c r="C68" s="7" t="str">
        <f t="shared" si="9"/>
        <v>OK</v>
      </c>
      <c r="D68" s="7" t="s">
        <v>151</v>
      </c>
      <c r="E68" s="10" t="str">
        <f>VLOOKUP(D68,EQProd!$B$2:$F$297,1,)</f>
        <v>PK_Configuration</v>
      </c>
      <c r="F68" s="7" t="str">
        <f t="shared" si="10"/>
        <v>OK</v>
      </c>
      <c r="G68" s="7" t="s">
        <v>8</v>
      </c>
      <c r="H68" s="10" t="str">
        <f>VLOOKUP(D68,EQProd!$B$2:$F$297,2,)</f>
        <v>unique</v>
      </c>
      <c r="I68" s="7" t="str">
        <f t="shared" si="11"/>
        <v>OK</v>
      </c>
      <c r="J68" s="7" t="s">
        <v>9</v>
      </c>
      <c r="K68" s="10" t="str">
        <f>VLOOKUP(D68,EQProd!$B$2:$F$297,3,)</f>
        <v xml:space="preserve"> clustered </v>
      </c>
      <c r="L68" s="7" t="str">
        <f t="shared" si="12"/>
        <v>OK</v>
      </c>
      <c r="M68" s="7">
        <v>2</v>
      </c>
      <c r="N68" s="10">
        <f>VLOOKUP(D68,EQProd!$B$2:$F$297,4,)</f>
        <v>2</v>
      </c>
      <c r="O68" s="7" t="str">
        <f t="shared" si="13"/>
        <v>OK</v>
      </c>
      <c r="P68" s="7" t="s">
        <v>152</v>
      </c>
      <c r="Q68" s="10" t="str">
        <f>VLOOKUP(D68,EQProd!$B$2:$F$297,5,)</f>
        <v>Configname asc,Value asc</v>
      </c>
      <c r="R68" s="7" t="str">
        <f t="shared" si="14"/>
        <v>OK</v>
      </c>
      <c r="S68" s="10" t="str">
        <f t="shared" si="15"/>
        <v>TRUE</v>
      </c>
      <c r="T68" s="10" t="str">
        <f t="shared" si="16"/>
        <v>TRUE</v>
      </c>
      <c r="U68" s="10" t="str">
        <f t="shared" si="17"/>
        <v>Yes</v>
      </c>
    </row>
    <row r="69" spans="1:21">
      <c r="A69" s="7" t="s">
        <v>153</v>
      </c>
      <c r="B69" s="10" t="str">
        <f>IF(ISERROR(MATCH(A69, EQProd!$A$2:$A$297,0)),"",A69)</f>
        <v>srf_main.ControlCheckMaskedSDSId</v>
      </c>
      <c r="C69" s="7" t="str">
        <f t="shared" si="9"/>
        <v>OK</v>
      </c>
      <c r="D69" s="7" t="s">
        <v>154</v>
      </c>
      <c r="E69" s="10" t="str">
        <f>VLOOKUP(D69,EQProd!$B$2:$F$297,1,)</f>
        <v>idx1_ControlCheckMaskedSDSId</v>
      </c>
      <c r="F69" s="7" t="str">
        <f t="shared" si="10"/>
        <v>OK</v>
      </c>
      <c r="G69" s="7" t="s">
        <v>13</v>
      </c>
      <c r="H69" s="10" t="str">
        <f>VLOOKUP(D69,EQProd!$B$2:$F$297,2,)</f>
        <v>nonunique</v>
      </c>
      <c r="I69" s="7" t="str">
        <f t="shared" si="11"/>
        <v>OK</v>
      </c>
      <c r="J69" s="7" t="s">
        <v>14</v>
      </c>
      <c r="K69" s="10" t="str">
        <f>VLOOKUP(D69,EQProd!$B$2:$F$297,3,)</f>
        <v xml:space="preserve"> nonclustered </v>
      </c>
      <c r="L69" s="7" t="str">
        <f t="shared" si="12"/>
        <v>OK</v>
      </c>
      <c r="M69" s="7">
        <v>1</v>
      </c>
      <c r="N69" s="10">
        <f>VLOOKUP(D69,EQProd!$B$2:$F$297,4,)</f>
        <v>1</v>
      </c>
      <c r="O69" s="7" t="str">
        <f t="shared" si="13"/>
        <v>OK</v>
      </c>
      <c r="P69" s="7" t="s">
        <v>155</v>
      </c>
      <c r="Q69" s="10" t="str">
        <f>VLOOKUP(D69,EQProd!$B$2:$F$297,5,)</f>
        <v>SDSId asc</v>
      </c>
      <c r="R69" s="7" t="str">
        <f t="shared" si="14"/>
        <v>OK</v>
      </c>
      <c r="S69" s="10" t="str">
        <f t="shared" si="15"/>
        <v>TRUE</v>
      </c>
      <c r="T69" s="10" t="str">
        <f t="shared" si="16"/>
        <v>TRUE</v>
      </c>
      <c r="U69" s="10" t="str">
        <f t="shared" si="17"/>
        <v>Yes</v>
      </c>
    </row>
    <row r="70" spans="1:21">
      <c r="A70" s="7" t="s">
        <v>156</v>
      </c>
      <c r="B70" s="10" t="str">
        <f>IF(ISERROR(MATCH(A70, EQProd!$A$2:$A$297,0)),"",A70)</f>
        <v>srf_main.CounterParty</v>
      </c>
      <c r="C70" s="7" t="str">
        <f t="shared" si="9"/>
        <v>OK</v>
      </c>
      <c r="D70" s="7" t="s">
        <v>157</v>
      </c>
      <c r="E70" s="10" t="str">
        <f>VLOOKUP(D70,EQProd!$B$2:$F$297,1,)</f>
        <v>idx3_CounterParty</v>
      </c>
      <c r="F70" s="7" t="str">
        <f t="shared" si="10"/>
        <v>OK</v>
      </c>
      <c r="G70" s="7" t="s">
        <v>13</v>
      </c>
      <c r="H70" s="10" t="str">
        <f>VLOOKUP(D70,EQProd!$B$2:$F$297,2,)</f>
        <v>nonunique</v>
      </c>
      <c r="I70" s="7" t="str">
        <f t="shared" si="11"/>
        <v>OK</v>
      </c>
      <c r="J70" s="7" t="s">
        <v>14</v>
      </c>
      <c r="K70" s="10" t="str">
        <f>VLOOKUP(D70,EQProd!$B$2:$F$297,3,)</f>
        <v xml:space="preserve"> nonclustered </v>
      </c>
      <c r="L70" s="7" t="str">
        <f t="shared" si="12"/>
        <v>OK</v>
      </c>
      <c r="M70" s="7">
        <v>1</v>
      </c>
      <c r="N70" s="10">
        <f>VLOOKUP(D70,EQProd!$B$2:$F$297,4,)</f>
        <v>1</v>
      </c>
      <c r="O70" s="7" t="str">
        <f t="shared" si="13"/>
        <v>OK</v>
      </c>
      <c r="P70" s="7" t="s">
        <v>158</v>
      </c>
      <c r="Q70" s="10" t="str">
        <f>VLOOKUP(D70,EQProd!$B$2:$F$297,5,)</f>
        <v>id asc INCLUDE (lei)</v>
      </c>
      <c r="R70" s="7" t="str">
        <f t="shared" si="14"/>
        <v>OK</v>
      </c>
      <c r="S70" s="10" t="str">
        <f t="shared" si="15"/>
        <v>TRUE</v>
      </c>
      <c r="T70" s="10" t="str">
        <f t="shared" si="16"/>
        <v>TRUE</v>
      </c>
      <c r="U70" s="10" t="str">
        <f t="shared" si="17"/>
        <v>Yes</v>
      </c>
    </row>
    <row r="71" spans="1:21">
      <c r="A71" s="7" t="s">
        <v>156</v>
      </c>
      <c r="B71" s="10" t="str">
        <f>IF(ISERROR(MATCH(A71, EQProd!$A$2:$A$297,0)),"",A71)</f>
        <v>srf_main.CounterParty</v>
      </c>
      <c r="C71" s="7" t="str">
        <f t="shared" si="9"/>
        <v>OK</v>
      </c>
      <c r="D71" s="7" t="s">
        <v>159</v>
      </c>
      <c r="E71" s="10" t="str">
        <f>VLOOKUP(D71,EQProd!$B$2:$F$297,1,)</f>
        <v>idx2_CounterParty</v>
      </c>
      <c r="F71" s="7" t="str">
        <f t="shared" si="10"/>
        <v>OK</v>
      </c>
      <c r="G71" s="7" t="s">
        <v>13</v>
      </c>
      <c r="H71" s="10" t="str">
        <f>VLOOKUP(D71,EQProd!$B$2:$F$297,2,)</f>
        <v>nonunique</v>
      </c>
      <c r="I71" s="7" t="str">
        <f t="shared" si="11"/>
        <v>OK</v>
      </c>
      <c r="J71" s="7" t="s">
        <v>14</v>
      </c>
      <c r="K71" s="10" t="str">
        <f>VLOOKUP(D71,EQProd!$B$2:$F$297,3,)</f>
        <v xml:space="preserve"> nonclustered </v>
      </c>
      <c r="L71" s="7" t="str">
        <f t="shared" si="12"/>
        <v>OK</v>
      </c>
      <c r="M71" s="7">
        <v>1</v>
      </c>
      <c r="N71" s="10">
        <f>VLOOKUP(D71,EQProd!$B$2:$F$297,4,)</f>
        <v>1</v>
      </c>
      <c r="O71" s="7" t="str">
        <f t="shared" si="13"/>
        <v>OK</v>
      </c>
      <c r="P71" s="7" t="s">
        <v>160</v>
      </c>
      <c r="Q71" s="10" t="str">
        <f>VLOOKUP(D71,EQProd!$B$2:$F$297,5,)</f>
        <v>parentcpartyid asc</v>
      </c>
      <c r="R71" s="7" t="str">
        <f t="shared" si="14"/>
        <v>OK</v>
      </c>
      <c r="S71" s="10" t="str">
        <f t="shared" si="15"/>
        <v>TRUE</v>
      </c>
      <c r="T71" s="10" t="str">
        <f t="shared" si="16"/>
        <v>TRUE</v>
      </c>
      <c r="U71" s="10" t="str">
        <f t="shared" si="17"/>
        <v>Yes</v>
      </c>
    </row>
    <row r="72" spans="1:21">
      <c r="A72" s="7" t="s">
        <v>156</v>
      </c>
      <c r="B72" s="10" t="str">
        <f>IF(ISERROR(MATCH(A72, EQProd!$A$2:$A$297,0)),"",A72)</f>
        <v>srf_main.CounterParty</v>
      </c>
      <c r="C72" s="7" t="str">
        <f t="shared" si="9"/>
        <v>OK</v>
      </c>
      <c r="D72" s="7" t="s">
        <v>161</v>
      </c>
      <c r="E72" s="10" t="str">
        <f>VLOOKUP(D72,EQProd!$B$2:$F$297,1,)</f>
        <v>IDX_ID</v>
      </c>
      <c r="F72" s="7" t="str">
        <f t="shared" si="10"/>
        <v>OK</v>
      </c>
      <c r="G72" s="7" t="s">
        <v>8</v>
      </c>
      <c r="H72" s="10" t="str">
        <f>VLOOKUP(D72,EQProd!$B$2:$F$297,2,)</f>
        <v>unique</v>
      </c>
      <c r="I72" s="7" t="str">
        <f t="shared" si="11"/>
        <v>OK</v>
      </c>
      <c r="J72" s="7" t="s">
        <v>14</v>
      </c>
      <c r="K72" s="10" t="str">
        <f>VLOOKUP(D72,EQProd!$B$2:$F$297,3,)</f>
        <v xml:space="preserve"> nonclustered </v>
      </c>
      <c r="L72" s="7" t="str">
        <f t="shared" si="12"/>
        <v>OK</v>
      </c>
      <c r="M72" s="7">
        <v>1</v>
      </c>
      <c r="N72" s="10">
        <f>VLOOKUP(D72,EQProd!$B$2:$F$297,4,)</f>
        <v>1</v>
      </c>
      <c r="O72" s="7" t="str">
        <f t="shared" si="13"/>
        <v>OK</v>
      </c>
      <c r="P72" s="7" t="s">
        <v>162</v>
      </c>
      <c r="Q72" s="10" t="str">
        <f>VLOOKUP(D72,EQProd!$B$2:$F$297,5,)</f>
        <v>id asc INCLUDE (uspersonflag,ReportingDelegation,emirClassification)</v>
      </c>
      <c r="R72" s="7" t="str">
        <f t="shared" si="14"/>
        <v>OK</v>
      </c>
      <c r="S72" s="10" t="str">
        <f t="shared" si="15"/>
        <v>TRUE</v>
      </c>
      <c r="T72" s="10" t="str">
        <f t="shared" si="16"/>
        <v>TRUE</v>
      </c>
      <c r="U72" s="10" t="str">
        <f t="shared" si="17"/>
        <v>Yes</v>
      </c>
    </row>
    <row r="73" spans="1:21">
      <c r="A73" s="7" t="s">
        <v>156</v>
      </c>
      <c r="B73" s="10" t="str">
        <f>IF(ISERROR(MATCH(A73, EQProd!$A$2:$A$297,0)),"",A73)</f>
        <v>srf_main.CounterParty</v>
      </c>
      <c r="C73" s="7" t="str">
        <f t="shared" si="9"/>
        <v>OK</v>
      </c>
      <c r="D73" s="7" t="s">
        <v>163</v>
      </c>
      <c r="E73" s="10" t="str">
        <f>VLOOKUP(D73,EQProd!$B$2:$F$297,1,)</f>
        <v>idx1_CounterParty</v>
      </c>
      <c r="F73" s="7" t="str">
        <f t="shared" si="10"/>
        <v>OK</v>
      </c>
      <c r="G73" s="7" t="s">
        <v>8</v>
      </c>
      <c r="H73" s="10" t="str">
        <f>VLOOKUP(D73,EQProd!$B$2:$F$297,2,)</f>
        <v>unique</v>
      </c>
      <c r="I73" s="7" t="str">
        <f t="shared" si="11"/>
        <v>OK</v>
      </c>
      <c r="J73" s="7" t="s">
        <v>9</v>
      </c>
      <c r="K73" s="10" t="str">
        <f>VLOOKUP(D73,EQProd!$B$2:$F$297,3,)</f>
        <v xml:space="preserve"> clustered </v>
      </c>
      <c r="L73" s="7" t="str">
        <f t="shared" si="12"/>
        <v>OK</v>
      </c>
      <c r="M73" s="7">
        <v>1</v>
      </c>
      <c r="N73" s="10">
        <f>VLOOKUP(D73,EQProd!$B$2:$F$297,4,)</f>
        <v>1</v>
      </c>
      <c r="O73" s="7" t="str">
        <f t="shared" si="13"/>
        <v>OK</v>
      </c>
      <c r="P73" s="7" t="s">
        <v>164</v>
      </c>
      <c r="Q73" s="10" t="str">
        <f>VLOOKUP(D73,EQProd!$B$2:$F$297,5,)</f>
        <v>id asc</v>
      </c>
      <c r="R73" s="7" t="str">
        <f t="shared" si="14"/>
        <v>OK</v>
      </c>
      <c r="S73" s="10" t="str">
        <f t="shared" si="15"/>
        <v>TRUE</v>
      </c>
      <c r="T73" s="10" t="str">
        <f t="shared" si="16"/>
        <v>TRUE</v>
      </c>
      <c r="U73" s="10" t="str">
        <f t="shared" si="17"/>
        <v>Yes</v>
      </c>
    </row>
    <row r="74" spans="1:21">
      <c r="A74" s="7" t="s">
        <v>165</v>
      </c>
      <c r="B74" s="10" t="str">
        <f>IF(ISERROR(MATCH(A74, EQProd!$A$2:$A$297,0)),"",A74)</f>
        <v>srf_main.CounterPartyHierarchy</v>
      </c>
      <c r="C74" s="7" t="str">
        <f t="shared" si="9"/>
        <v>OK</v>
      </c>
      <c r="D74" s="7" t="s">
        <v>166</v>
      </c>
      <c r="E74" s="10" t="str">
        <f>VLOOKUP(D74,EQProd!$B$2:$F$297,1,)</f>
        <v>idx1_CounterPartyHierarchy</v>
      </c>
      <c r="F74" s="7" t="str">
        <f t="shared" si="10"/>
        <v>OK</v>
      </c>
      <c r="G74" s="7" t="s">
        <v>8</v>
      </c>
      <c r="H74" s="10" t="str">
        <f>VLOOKUP(D74,EQProd!$B$2:$F$297,2,)</f>
        <v>unique</v>
      </c>
      <c r="I74" s="7" t="str">
        <f t="shared" si="11"/>
        <v>OK</v>
      </c>
      <c r="J74" s="7" t="s">
        <v>14</v>
      </c>
      <c r="K74" s="10" t="str">
        <f>VLOOKUP(D74,EQProd!$B$2:$F$297,3,)</f>
        <v xml:space="preserve"> nonclustered </v>
      </c>
      <c r="L74" s="7" t="str">
        <f t="shared" si="12"/>
        <v>OK</v>
      </c>
      <c r="M74" s="7">
        <v>2</v>
      </c>
      <c r="N74" s="10">
        <f>VLOOKUP(D74,EQProd!$B$2:$F$297,4,)</f>
        <v>2</v>
      </c>
      <c r="O74" s="7" t="str">
        <f t="shared" si="13"/>
        <v>OK</v>
      </c>
      <c r="P74" s="7" t="s">
        <v>167</v>
      </c>
      <c r="Q74" s="10" t="str">
        <f>VLOOKUP(D74,EQProd!$B$2:$F$297,5,)</f>
        <v>id asc,level asc</v>
      </c>
      <c r="R74" s="7" t="str">
        <f t="shared" si="14"/>
        <v>OK</v>
      </c>
      <c r="S74" s="10" t="str">
        <f t="shared" si="15"/>
        <v>TRUE</v>
      </c>
      <c r="T74" s="10" t="str">
        <f t="shared" si="16"/>
        <v>TRUE</v>
      </c>
      <c r="U74" s="10" t="str">
        <f t="shared" si="17"/>
        <v>Yes</v>
      </c>
    </row>
    <row r="75" spans="1:21">
      <c r="A75" s="7" t="s">
        <v>165</v>
      </c>
      <c r="B75" s="10" t="str">
        <f>IF(ISERROR(MATCH(A75, EQProd!$A$2:$A$297,0)),"",A75)</f>
        <v>srf_main.CounterPartyHierarchy</v>
      </c>
      <c r="C75" s="7" t="str">
        <f t="shared" si="9"/>
        <v>OK</v>
      </c>
      <c r="D75" s="7" t="s">
        <v>168</v>
      </c>
      <c r="E75" s="10" t="str">
        <f>VLOOKUP(D75,EQProd!$B$2:$F$297,1,)</f>
        <v>idx2_CounterPartyHierarchy</v>
      </c>
      <c r="F75" s="7" t="str">
        <f t="shared" si="10"/>
        <v>OK</v>
      </c>
      <c r="G75" s="7" t="s">
        <v>13</v>
      </c>
      <c r="H75" s="10" t="str">
        <f>VLOOKUP(D75,EQProd!$B$2:$F$297,2,)</f>
        <v>nonunique</v>
      </c>
      <c r="I75" s="7" t="str">
        <f t="shared" si="11"/>
        <v>OK</v>
      </c>
      <c r="J75" s="7" t="s">
        <v>14</v>
      </c>
      <c r="K75" s="10" t="str">
        <f>VLOOKUP(D75,EQProd!$B$2:$F$297,3,)</f>
        <v xml:space="preserve"> nonclustered </v>
      </c>
      <c r="L75" s="7" t="str">
        <f t="shared" si="12"/>
        <v>OK</v>
      </c>
      <c r="M75" s="7">
        <v>1</v>
      </c>
      <c r="N75" s="10">
        <f>VLOOKUP(D75,EQProd!$B$2:$F$297,4,)</f>
        <v>1</v>
      </c>
      <c r="O75" s="7" t="str">
        <f t="shared" si="13"/>
        <v>OK</v>
      </c>
      <c r="P75" s="7" t="s">
        <v>169</v>
      </c>
      <c r="Q75" s="10" t="str">
        <f>VLOOKUP(D75,EQProd!$B$2:$F$297,5,)</f>
        <v>parentid asc INCLUDE (id)</v>
      </c>
      <c r="R75" s="7" t="str">
        <f t="shared" si="14"/>
        <v>OK</v>
      </c>
      <c r="S75" s="10" t="str">
        <f t="shared" si="15"/>
        <v>TRUE</v>
      </c>
      <c r="T75" s="10" t="str">
        <f t="shared" si="16"/>
        <v>TRUE</v>
      </c>
      <c r="U75" s="10" t="str">
        <f t="shared" si="17"/>
        <v>Yes</v>
      </c>
    </row>
    <row r="76" spans="1:21">
      <c r="A76" s="7" t="s">
        <v>170</v>
      </c>
      <c r="B76" s="10" t="str">
        <f>IF(ISERROR(MATCH(A76, EQProd!$A$2:$A$297,0)),"",A76)</f>
        <v>srf_main.CounterPartyTmp</v>
      </c>
      <c r="C76" s="7" t="str">
        <f t="shared" si="9"/>
        <v>OK</v>
      </c>
      <c r="D76" s="7" t="s">
        <v>161</v>
      </c>
      <c r="E76" s="10" t="str">
        <f>VLOOKUP(D76,EQProd!$B$2:$F$297,1,)</f>
        <v>IDX_ID</v>
      </c>
      <c r="F76" s="7" t="str">
        <f t="shared" si="10"/>
        <v>OK</v>
      </c>
      <c r="G76" s="7" t="s">
        <v>13</v>
      </c>
      <c r="H76" s="10" t="str">
        <f>VLOOKUP(D76,EQProd!$B$2:$F$297,2,)</f>
        <v>unique</v>
      </c>
      <c r="I76" s="7" t="str">
        <f t="shared" si="11"/>
        <v>NOTOK</v>
      </c>
      <c r="J76" s="7" t="s">
        <v>14</v>
      </c>
      <c r="K76" s="10" t="str">
        <f>VLOOKUP(D76,EQProd!$B$2:$F$297,3,)</f>
        <v xml:space="preserve"> nonclustered </v>
      </c>
      <c r="L76" s="7" t="str">
        <f t="shared" si="12"/>
        <v>OK</v>
      </c>
      <c r="M76" s="7">
        <v>1</v>
      </c>
      <c r="N76" s="10">
        <f>VLOOKUP(D76,EQProd!$B$2:$F$297,4,)</f>
        <v>1</v>
      </c>
      <c r="O76" s="7" t="str">
        <f t="shared" si="13"/>
        <v>OK</v>
      </c>
      <c r="P76" s="7" t="s">
        <v>164</v>
      </c>
      <c r="Q76" s="10" t="str">
        <f>VLOOKUP(D76,EQProd!$B$2:$F$297,5,)</f>
        <v>id asc INCLUDE (uspersonflag,ReportingDelegation,emirClassification)</v>
      </c>
      <c r="R76" s="7" t="str">
        <f t="shared" si="14"/>
        <v>NOTOK</v>
      </c>
      <c r="S76" s="10" t="str">
        <f t="shared" si="15"/>
        <v>FALSE</v>
      </c>
      <c r="T76" s="10" t="str">
        <f t="shared" si="16"/>
        <v>FALSE</v>
      </c>
      <c r="U76" s="10" t="str">
        <f t="shared" si="17"/>
        <v>No</v>
      </c>
    </row>
    <row r="77" spans="1:21">
      <c r="A77" s="7" t="s">
        <v>171</v>
      </c>
      <c r="B77" s="10" t="str">
        <f>IF(ISERROR(MATCH(A77, EQProd!$A$2:$A$297,0)),"",A77)</f>
        <v>srf_main.CounterpartyTypeCode</v>
      </c>
      <c r="C77" s="7" t="str">
        <f t="shared" si="9"/>
        <v>OK</v>
      </c>
      <c r="D77" s="7" t="s">
        <v>172</v>
      </c>
      <c r="E77" s="10" t="str">
        <f>VLOOKUP(D77,EQProd!$B$2:$F$297,1,)</f>
        <v>idx1_CounterpartyTypeCode</v>
      </c>
      <c r="F77" s="7" t="str">
        <f t="shared" si="10"/>
        <v>OK</v>
      </c>
      <c r="G77" s="7" t="s">
        <v>13</v>
      </c>
      <c r="H77" s="10" t="str">
        <f>VLOOKUP(D77,EQProd!$B$2:$F$297,2,)</f>
        <v>nonunique</v>
      </c>
      <c r="I77" s="7" t="str">
        <f t="shared" si="11"/>
        <v>OK</v>
      </c>
      <c r="J77" s="7" t="s">
        <v>14</v>
      </c>
      <c r="K77" s="10" t="str">
        <f>VLOOKUP(D77,EQProd!$B$2:$F$297,3,)</f>
        <v xml:space="preserve"> nonclustered </v>
      </c>
      <c r="L77" s="7" t="str">
        <f t="shared" si="12"/>
        <v>OK</v>
      </c>
      <c r="M77" s="7">
        <v>2</v>
      </c>
      <c r="N77" s="10">
        <f>VLOOKUP(D77,EQProd!$B$2:$F$297,4,)</f>
        <v>2</v>
      </c>
      <c r="O77" s="7" t="str">
        <f t="shared" si="13"/>
        <v>OK</v>
      </c>
      <c r="P77" s="7" t="s">
        <v>173</v>
      </c>
      <c r="Q77" s="10" t="str">
        <f>VLOOKUP(D77,EQProd!$B$2:$F$297,5,)</f>
        <v>USPersonFlag asc,CategoryCode asc INCLUDE (TypeCode)</v>
      </c>
      <c r="R77" s="7" t="str">
        <f t="shared" si="14"/>
        <v>OK</v>
      </c>
      <c r="S77" s="10" t="str">
        <f t="shared" si="15"/>
        <v>TRUE</v>
      </c>
      <c r="T77" s="10" t="str">
        <f t="shared" si="16"/>
        <v>TRUE</v>
      </c>
      <c r="U77" s="10" t="str">
        <f t="shared" si="17"/>
        <v>Yes</v>
      </c>
    </row>
    <row r="78" spans="1:21">
      <c r="A78" s="7" t="s">
        <v>174</v>
      </c>
      <c r="B78" s="10" t="str">
        <f>IF(ISERROR(MATCH(A78, EQProd!$A$2:$A$297,0)),"",A78)</f>
        <v>srf_main.CounterPartyWaiver</v>
      </c>
      <c r="C78" s="7" t="str">
        <f t="shared" si="9"/>
        <v>OK</v>
      </c>
      <c r="D78" s="7" t="s">
        <v>175</v>
      </c>
      <c r="E78" s="10" t="str">
        <f>VLOOKUP(D78,EQProd!$B$2:$F$297,1,)</f>
        <v>idx1_CounterPartyWaiver</v>
      </c>
      <c r="F78" s="7" t="str">
        <f t="shared" si="10"/>
        <v>OK</v>
      </c>
      <c r="G78" s="7" t="s">
        <v>13</v>
      </c>
      <c r="H78" s="10" t="str">
        <f>VLOOKUP(D78,EQProd!$B$2:$F$297,2,)</f>
        <v>nonunique</v>
      </c>
      <c r="I78" s="7" t="str">
        <f t="shared" si="11"/>
        <v>OK</v>
      </c>
      <c r="J78" s="7" t="s">
        <v>14</v>
      </c>
      <c r="K78" s="10" t="str">
        <f>VLOOKUP(D78,EQProd!$B$2:$F$297,3,)</f>
        <v xml:space="preserve"> nonclustered </v>
      </c>
      <c r="L78" s="7" t="str">
        <f t="shared" si="12"/>
        <v>OK</v>
      </c>
      <c r="M78" s="7">
        <v>4</v>
      </c>
      <c r="N78" s="10">
        <f>VLOOKUP(D78,EQProd!$B$2:$F$297,4,)</f>
        <v>4</v>
      </c>
      <c r="O78" s="7" t="str">
        <f t="shared" si="13"/>
        <v>OK</v>
      </c>
      <c r="P78" s="7" t="s">
        <v>176</v>
      </c>
      <c r="Q78" s="10" t="str">
        <f>VLOOKUP(D78,EQProd!$B$2:$F$297,5,)</f>
        <v>INCLUSION asc,DTCCAssetClass asc,EffectiveToDate asc,CtySdsId asc</v>
      </c>
      <c r="R78" s="7" t="str">
        <f t="shared" si="14"/>
        <v>OK</v>
      </c>
      <c r="S78" s="10" t="str">
        <f t="shared" si="15"/>
        <v>TRUE</v>
      </c>
      <c r="T78" s="10" t="str">
        <f t="shared" si="16"/>
        <v>TRUE</v>
      </c>
      <c r="U78" s="10" t="str">
        <f t="shared" si="17"/>
        <v>Yes</v>
      </c>
    </row>
    <row r="79" spans="1:21">
      <c r="A79" s="7" t="s">
        <v>177</v>
      </c>
      <c r="B79" s="10" t="str">
        <f>IF(ISERROR(MATCH(A79, EQProd!$A$2:$A$297,0)),"",A79)</f>
        <v>srf_main.CurrencyBasedBlockTradeDetermination</v>
      </c>
      <c r="C79" s="7" t="str">
        <f t="shared" si="9"/>
        <v>OK</v>
      </c>
      <c r="D79" s="7" t="s">
        <v>178</v>
      </c>
      <c r="E79" s="10" t="str">
        <f>VLOOKUP(D79,EQProd!$B$2:$F$297,1,)</f>
        <v>PK_BlockIndicator</v>
      </c>
      <c r="F79" s="7" t="str">
        <f t="shared" si="10"/>
        <v>OK</v>
      </c>
      <c r="G79" s="7" t="s">
        <v>8</v>
      </c>
      <c r="H79" s="10" t="str">
        <f>VLOOKUP(D79,EQProd!$B$2:$F$297,2,)</f>
        <v>unique</v>
      </c>
      <c r="I79" s="7" t="str">
        <f t="shared" si="11"/>
        <v>OK</v>
      </c>
      <c r="J79" s="7" t="s">
        <v>9</v>
      </c>
      <c r="K79" s="10" t="str">
        <f>VLOOKUP(D79,EQProd!$B$2:$F$297,3,)</f>
        <v xml:space="preserve"> clustered </v>
      </c>
      <c r="L79" s="7" t="str">
        <f t="shared" si="12"/>
        <v>OK</v>
      </c>
      <c r="M79" s="7">
        <v>1</v>
      </c>
      <c r="N79" s="10">
        <f>VLOOKUP(D79,EQProd!$B$2:$F$297,4,)</f>
        <v>1</v>
      </c>
      <c r="O79" s="7" t="str">
        <f t="shared" si="13"/>
        <v>OK</v>
      </c>
      <c r="P79" s="7" t="s">
        <v>32</v>
      </c>
      <c r="Q79" s="10" t="str">
        <f>VLOOKUP(D79,EQProd!$B$2:$F$297,5,)</f>
        <v>ID asc</v>
      </c>
      <c r="R79" s="7" t="str">
        <f t="shared" si="14"/>
        <v>OK</v>
      </c>
      <c r="S79" s="10" t="str">
        <f t="shared" si="15"/>
        <v>TRUE</v>
      </c>
      <c r="T79" s="10" t="str">
        <f t="shared" si="16"/>
        <v>TRUE</v>
      </c>
      <c r="U79" s="10" t="str">
        <f t="shared" si="17"/>
        <v>Yes</v>
      </c>
    </row>
    <row r="80" spans="1:21">
      <c r="A80" s="7" t="s">
        <v>179</v>
      </c>
      <c r="B80" s="10" t="str">
        <f>IF(ISERROR(MATCH(A80, EQProd!$A$2:$A$297,0)),"",A80)</f>
        <v>srf_main.CurrencyConfBlockIndicator</v>
      </c>
      <c r="C80" s="7" t="str">
        <f t="shared" si="9"/>
        <v>OK</v>
      </c>
      <c r="D80" s="7" t="s">
        <v>180</v>
      </c>
      <c r="E80" s="10" t="str">
        <f>VLOOKUP(D80,EQProd!$B$2:$F$297,1,)</f>
        <v>PK_CurrencyConfBlockIndicator</v>
      </c>
      <c r="F80" s="7" t="str">
        <f t="shared" si="10"/>
        <v>OK</v>
      </c>
      <c r="G80" s="7" t="s">
        <v>8</v>
      </c>
      <c r="H80" s="10" t="str">
        <f>VLOOKUP(D80,EQProd!$B$2:$F$297,2,)</f>
        <v>unique</v>
      </c>
      <c r="I80" s="7" t="str">
        <f t="shared" si="11"/>
        <v>OK</v>
      </c>
      <c r="J80" s="7" t="s">
        <v>9</v>
      </c>
      <c r="K80" s="10" t="str">
        <f>VLOOKUP(D80,EQProd!$B$2:$F$297,3,)</f>
        <v xml:space="preserve"> clustered </v>
      </c>
      <c r="L80" s="7" t="str">
        <f t="shared" si="12"/>
        <v>OK</v>
      </c>
      <c r="M80" s="7">
        <v>1</v>
      </c>
      <c r="N80" s="10">
        <f>VLOOKUP(D80,EQProd!$B$2:$F$297,4,)</f>
        <v>1</v>
      </c>
      <c r="O80" s="7" t="str">
        <f t="shared" si="13"/>
        <v>OK</v>
      </c>
      <c r="P80" s="7" t="s">
        <v>181</v>
      </c>
      <c r="Q80" s="10" t="str">
        <f>VLOOKUP(D80,EQProd!$B$2:$F$297,5,)</f>
        <v>Currency asc</v>
      </c>
      <c r="R80" s="7" t="str">
        <f t="shared" si="14"/>
        <v>OK</v>
      </c>
      <c r="S80" s="10" t="str">
        <f t="shared" si="15"/>
        <v>TRUE</v>
      </c>
      <c r="T80" s="10" t="str">
        <f t="shared" si="16"/>
        <v>TRUE</v>
      </c>
      <c r="U80" s="10" t="str">
        <f t="shared" si="17"/>
        <v>Yes</v>
      </c>
    </row>
    <row r="81" spans="1:21">
      <c r="A81" s="7" t="s">
        <v>182</v>
      </c>
      <c r="B81" s="10" t="str">
        <f>IF(ISERROR(MATCH(A81, EQProd!$A$2:$A$297,0)),"",A81)</f>
        <v>srf_main.DataArchiveTracking</v>
      </c>
      <c r="C81" s="7" t="str">
        <f t="shared" si="9"/>
        <v>OK</v>
      </c>
      <c r="D81" s="7" t="s">
        <v>183</v>
      </c>
      <c r="E81" s="10" t="str">
        <f>VLOOKUP(D81,EQProd!$B$2:$F$297,1,)</f>
        <v>NCI_DataArchiveTracking</v>
      </c>
      <c r="F81" s="7" t="str">
        <f t="shared" si="10"/>
        <v>OK</v>
      </c>
      <c r="G81" s="7" t="s">
        <v>13</v>
      </c>
      <c r="H81" s="10" t="str">
        <f>VLOOKUP(D81,EQProd!$B$2:$F$297,2,)</f>
        <v>nonunique</v>
      </c>
      <c r="I81" s="7" t="str">
        <f t="shared" si="11"/>
        <v>OK</v>
      </c>
      <c r="J81" s="7" t="s">
        <v>14</v>
      </c>
      <c r="K81" s="10" t="str">
        <f>VLOOKUP(D81,EQProd!$B$2:$F$297,3,)</f>
        <v xml:space="preserve"> nonclustered </v>
      </c>
      <c r="L81" s="7" t="str">
        <f t="shared" si="12"/>
        <v>OK</v>
      </c>
      <c r="M81" s="7">
        <v>3</v>
      </c>
      <c r="N81" s="10">
        <f>VLOOKUP(D81,EQProd!$B$2:$F$297,4,)</f>
        <v>3</v>
      </c>
      <c r="O81" s="7" t="str">
        <f t="shared" si="13"/>
        <v>OK</v>
      </c>
      <c r="P81" s="7" t="s">
        <v>184</v>
      </c>
      <c r="Q81" s="10" t="str">
        <f>VLOOKUP(D81,EQProd!$B$2:$F$297,5,)</f>
        <v>PublisherTradeId asc,PublisherTradeVersion asc,Publisher asc</v>
      </c>
      <c r="R81" s="7" t="str">
        <f t="shared" si="14"/>
        <v>OK</v>
      </c>
      <c r="S81" s="10" t="str">
        <f t="shared" si="15"/>
        <v>TRUE</v>
      </c>
      <c r="T81" s="10" t="str">
        <f t="shared" si="16"/>
        <v>TRUE</v>
      </c>
      <c r="U81" s="10" t="str">
        <f t="shared" si="17"/>
        <v>Yes</v>
      </c>
    </row>
    <row r="82" spans="1:21">
      <c r="A82" s="7" t="s">
        <v>185</v>
      </c>
      <c r="B82" s="10" t="str">
        <f>IF(ISERROR(MATCH(A82, EQProd!$A$2:$A$297,0)),"",A82)</f>
        <v>srf_main.DataArchivingCfg</v>
      </c>
      <c r="C82" s="7" t="str">
        <f t="shared" si="9"/>
        <v>OK</v>
      </c>
      <c r="D82" s="7" t="s">
        <v>186</v>
      </c>
      <c r="E82" s="10" t="str">
        <f>VLOOKUP(D82,EQProd!$B$2:$F$297,1,)</f>
        <v>PK_DataArchivingCfg</v>
      </c>
      <c r="F82" s="7" t="str">
        <f t="shared" si="10"/>
        <v>OK</v>
      </c>
      <c r="G82" s="7" t="s">
        <v>8</v>
      </c>
      <c r="H82" s="10" t="str">
        <f>VLOOKUP(D82,EQProd!$B$2:$F$297,2,)</f>
        <v>unique</v>
      </c>
      <c r="I82" s="7" t="str">
        <f t="shared" si="11"/>
        <v>OK</v>
      </c>
      <c r="J82" s="7" t="s">
        <v>9</v>
      </c>
      <c r="K82" s="10" t="str">
        <f>VLOOKUP(D82,EQProd!$B$2:$F$297,3,)</f>
        <v xml:space="preserve"> clustered </v>
      </c>
      <c r="L82" s="7" t="str">
        <f t="shared" si="12"/>
        <v>OK</v>
      </c>
      <c r="M82" s="7">
        <v>1</v>
      </c>
      <c r="N82" s="10">
        <f>VLOOKUP(D82,EQProd!$B$2:$F$297,4,)</f>
        <v>1</v>
      </c>
      <c r="O82" s="7" t="str">
        <f t="shared" si="13"/>
        <v>OK</v>
      </c>
      <c r="P82" s="7" t="s">
        <v>164</v>
      </c>
      <c r="Q82" s="10" t="str">
        <f>VLOOKUP(D82,EQProd!$B$2:$F$297,5,)</f>
        <v>id asc</v>
      </c>
      <c r="R82" s="7" t="str">
        <f t="shared" si="14"/>
        <v>OK</v>
      </c>
      <c r="S82" s="10" t="str">
        <f t="shared" si="15"/>
        <v>TRUE</v>
      </c>
      <c r="T82" s="10" t="str">
        <f t="shared" si="16"/>
        <v>TRUE</v>
      </c>
      <c r="U82" s="10" t="str">
        <f t="shared" si="17"/>
        <v>Yes</v>
      </c>
    </row>
    <row r="83" spans="1:21">
      <c r="A83" s="7" t="s">
        <v>187</v>
      </c>
      <c r="B83" s="10" t="str">
        <f>IF(ISERROR(MATCH(A83, EQProd!$A$2:$A$297,0)),"",A83)</f>
        <v>srf_main.DataArchivingTblFK</v>
      </c>
      <c r="C83" s="7" t="str">
        <f t="shared" si="9"/>
        <v>OK</v>
      </c>
      <c r="D83" s="7" t="s">
        <v>188</v>
      </c>
      <c r="E83" s="10" t="str">
        <f>VLOOKUP(D83,EQProd!$B$2:$F$297,1,)</f>
        <v>PK_DataArchivingTblFK</v>
      </c>
      <c r="F83" s="7" t="str">
        <f t="shared" si="10"/>
        <v>OK</v>
      </c>
      <c r="G83" s="7" t="s">
        <v>8</v>
      </c>
      <c r="H83" s="10" t="str">
        <f>VLOOKUP(D83,EQProd!$B$2:$F$297,2,)</f>
        <v>unique</v>
      </c>
      <c r="I83" s="7" t="str">
        <f t="shared" si="11"/>
        <v>OK</v>
      </c>
      <c r="J83" s="7" t="s">
        <v>9</v>
      </c>
      <c r="K83" s="10" t="str">
        <f>VLOOKUP(D83,EQProd!$B$2:$F$297,3,)</f>
        <v xml:space="preserve"> clustered </v>
      </c>
      <c r="L83" s="7" t="str">
        <f t="shared" si="12"/>
        <v>OK</v>
      </c>
      <c r="M83" s="7">
        <v>1</v>
      </c>
      <c r="N83" s="10">
        <f>VLOOKUP(D83,EQProd!$B$2:$F$297,4,)</f>
        <v>1</v>
      </c>
      <c r="O83" s="7" t="str">
        <f t="shared" si="13"/>
        <v>OK</v>
      </c>
      <c r="P83" s="7" t="s">
        <v>164</v>
      </c>
      <c r="Q83" s="10" t="str">
        <f>VLOOKUP(D83,EQProd!$B$2:$F$297,5,)</f>
        <v>id asc</v>
      </c>
      <c r="R83" s="7" t="str">
        <f t="shared" si="14"/>
        <v>OK</v>
      </c>
      <c r="S83" s="10" t="str">
        <f t="shared" si="15"/>
        <v>TRUE</v>
      </c>
      <c r="T83" s="10" t="str">
        <f t="shared" si="16"/>
        <v>TRUE</v>
      </c>
      <c r="U83" s="10" t="str">
        <f t="shared" si="17"/>
        <v>Yes</v>
      </c>
    </row>
    <row r="84" spans="1:21">
      <c r="A84" s="7" t="s">
        <v>189</v>
      </c>
      <c r="B84" s="10" t="str">
        <f>IF(ISERROR(MATCH(A84, EQProd!$A$2:$A$297,0)),"",A84)</f>
        <v>srf_main.DataSecrecyMaster</v>
      </c>
      <c r="C84" s="7" t="str">
        <f t="shared" si="9"/>
        <v>OK</v>
      </c>
      <c r="D84" s="7" t="s">
        <v>190</v>
      </c>
      <c r="E84" s="10" t="str">
        <f>VLOOKUP(D84,EQProd!$B$2:$F$297,1,)</f>
        <v>idx1_DataSecrecyMaster</v>
      </c>
      <c r="F84" s="7" t="str">
        <f t="shared" si="10"/>
        <v>OK</v>
      </c>
      <c r="G84" s="7" t="s">
        <v>13</v>
      </c>
      <c r="H84" s="10" t="str">
        <f>VLOOKUP(D84,EQProd!$B$2:$F$297,2,)</f>
        <v>nonunique</v>
      </c>
      <c r="I84" s="7" t="str">
        <f t="shared" si="11"/>
        <v>OK</v>
      </c>
      <c r="J84" s="7" t="s">
        <v>14</v>
      </c>
      <c r="K84" s="10" t="str">
        <f>VLOOKUP(D84,EQProd!$B$2:$F$297,3,)</f>
        <v xml:space="preserve"> nonclustered </v>
      </c>
      <c r="L84" s="7" t="str">
        <f t="shared" si="12"/>
        <v>OK</v>
      </c>
      <c r="M84" s="7">
        <v>2</v>
      </c>
      <c r="N84" s="10">
        <f>VLOOKUP(D84,EQProd!$B$2:$F$297,4,)</f>
        <v>2</v>
      </c>
      <c r="O84" s="7" t="str">
        <f t="shared" si="13"/>
        <v>OK</v>
      </c>
      <c r="P84" s="7" t="s">
        <v>191</v>
      </c>
      <c r="Q84" s="10" t="str">
        <f>VLOOKUP(D84,EQProd!$B$2:$F$297,5,)</f>
        <v>Status asc,SecretCPartyID asc INCLUDE (DisclosedCPartyID)</v>
      </c>
      <c r="R84" s="7" t="str">
        <f t="shared" si="14"/>
        <v>OK</v>
      </c>
      <c r="S84" s="10" t="str">
        <f t="shared" si="15"/>
        <v>TRUE</v>
      </c>
      <c r="T84" s="10" t="str">
        <f t="shared" si="16"/>
        <v>TRUE</v>
      </c>
      <c r="U84" s="10" t="str">
        <f t="shared" si="17"/>
        <v>Yes</v>
      </c>
    </row>
    <row r="85" spans="1:21">
      <c r="A85" s="7" t="s">
        <v>192</v>
      </c>
      <c r="B85" s="10" t="str">
        <f>IF(ISERROR(MATCH(A85, EQProd!$A$2:$A$297,0)),"",A85)</f>
        <v>srf_main.DbArchive_BCPValAgg_FeedFileFragmentId</v>
      </c>
      <c r="C85" s="7" t="str">
        <f t="shared" si="9"/>
        <v>OK</v>
      </c>
      <c r="D85" s="7" t="s">
        <v>193</v>
      </c>
      <c r="E85" s="10" t="str">
        <f>VLOOKUP(D85,EQProd!$B$2:$F$297,1,)</f>
        <v>NCI_DbArchive_BCPValAgg_FeedFileFragmentId</v>
      </c>
      <c r="F85" s="7" t="str">
        <f t="shared" si="10"/>
        <v>OK</v>
      </c>
      <c r="G85" s="7" t="s">
        <v>8</v>
      </c>
      <c r="H85" s="10" t="str">
        <f>VLOOKUP(D85,EQProd!$B$2:$F$297,2,)</f>
        <v>unique</v>
      </c>
      <c r="I85" s="7" t="str">
        <f t="shared" si="11"/>
        <v>OK</v>
      </c>
      <c r="J85" s="7" t="s">
        <v>14</v>
      </c>
      <c r="K85" s="10" t="str">
        <f>VLOOKUP(D85,EQProd!$B$2:$F$297,3,)</f>
        <v xml:space="preserve"> nonclustered </v>
      </c>
      <c r="L85" s="7" t="str">
        <f t="shared" si="12"/>
        <v>OK</v>
      </c>
      <c r="M85" s="7">
        <v>1</v>
      </c>
      <c r="N85" s="10">
        <f>VLOOKUP(D85,EQProd!$B$2:$F$297,4,)</f>
        <v>1</v>
      </c>
      <c r="O85" s="7" t="str">
        <f t="shared" si="13"/>
        <v>OK</v>
      </c>
      <c r="P85" s="7" t="s">
        <v>194</v>
      </c>
      <c r="Q85" s="10" t="str">
        <f>VLOOKUP(D85,EQProd!$B$2:$F$297,5,)</f>
        <v>FeedFileFragmentId asc</v>
      </c>
      <c r="R85" s="7" t="str">
        <f t="shared" si="14"/>
        <v>OK</v>
      </c>
      <c r="S85" s="10" t="str">
        <f t="shared" si="15"/>
        <v>TRUE</v>
      </c>
      <c r="T85" s="10" t="str">
        <f t="shared" si="16"/>
        <v>TRUE</v>
      </c>
      <c r="U85" s="10" t="str">
        <f t="shared" si="17"/>
        <v>Yes</v>
      </c>
    </row>
    <row r="86" spans="1:21">
      <c r="A86" s="7" t="s">
        <v>195</v>
      </c>
      <c r="B86" s="10" t="str">
        <f>IF(ISERROR(MATCH(A86, EQProd!$A$2:$A$297,0)),"",A86)</f>
        <v>srf_main.DbArchive_TradeMessageId</v>
      </c>
      <c r="C86" s="7" t="str">
        <f t="shared" si="9"/>
        <v>OK</v>
      </c>
      <c r="D86" s="7" t="s">
        <v>196</v>
      </c>
      <c r="E86" s="10" t="str">
        <f>VLOOKUP(D86,EQProd!$B$2:$F$297,1,)</f>
        <v>NC2_DbArchive_TradeMessageId</v>
      </c>
      <c r="F86" s="7" t="str">
        <f t="shared" si="10"/>
        <v>OK</v>
      </c>
      <c r="G86" s="7" t="s">
        <v>13</v>
      </c>
      <c r="H86" s="10" t="str">
        <f>VLOOKUP(D86,EQProd!$B$2:$F$297,2,)</f>
        <v>nonunique</v>
      </c>
      <c r="I86" s="7" t="str">
        <f t="shared" si="11"/>
        <v>OK</v>
      </c>
      <c r="J86" s="7" t="s">
        <v>14</v>
      </c>
      <c r="K86" s="10" t="str">
        <f>VLOOKUP(D86,EQProd!$B$2:$F$297,3,)</f>
        <v xml:space="preserve"> nonclustered </v>
      </c>
      <c r="L86" s="7" t="str">
        <f t="shared" si="12"/>
        <v>OK</v>
      </c>
      <c r="M86" s="7">
        <v>1</v>
      </c>
      <c r="N86" s="10">
        <f>VLOOKUP(D86,EQProd!$B$2:$F$297,4,)</f>
        <v>1</v>
      </c>
      <c r="O86" s="7" t="str">
        <f t="shared" si="13"/>
        <v>OK</v>
      </c>
      <c r="P86" s="7" t="s">
        <v>36</v>
      </c>
      <c r="Q86" s="10" t="str">
        <f>VLOOKUP(D86,EQProd!$B$2:$F$297,5,)</f>
        <v>TradeId asc</v>
      </c>
      <c r="R86" s="7" t="str">
        <f t="shared" si="14"/>
        <v>OK</v>
      </c>
      <c r="S86" s="10" t="str">
        <f t="shared" si="15"/>
        <v>TRUE</v>
      </c>
      <c r="T86" s="10" t="str">
        <f t="shared" si="16"/>
        <v>TRUE</v>
      </c>
      <c r="U86" s="10" t="str">
        <f t="shared" si="17"/>
        <v>Yes</v>
      </c>
    </row>
    <row r="87" spans="1:21">
      <c r="A87" s="7" t="s">
        <v>195</v>
      </c>
      <c r="B87" s="10" t="str">
        <f>IF(ISERROR(MATCH(A87, EQProd!$A$2:$A$297,0)),"",A87)</f>
        <v>srf_main.DbArchive_TradeMessageId</v>
      </c>
      <c r="C87" s="7" t="str">
        <f t="shared" si="9"/>
        <v>OK</v>
      </c>
      <c r="D87" s="7" t="s">
        <v>197</v>
      </c>
      <c r="E87" s="10" t="str">
        <f>VLOOKUP(D87,EQProd!$B$2:$F$297,1,)</f>
        <v>NC1_DbArchive_TradeMessageId</v>
      </c>
      <c r="F87" s="7" t="str">
        <f t="shared" si="10"/>
        <v>OK</v>
      </c>
      <c r="G87" s="7" t="s">
        <v>13</v>
      </c>
      <c r="H87" s="10" t="str">
        <f>VLOOKUP(D87,EQProd!$B$2:$F$297,2,)</f>
        <v>nonunique</v>
      </c>
      <c r="I87" s="7" t="str">
        <f t="shared" si="11"/>
        <v>OK</v>
      </c>
      <c r="J87" s="7" t="s">
        <v>14</v>
      </c>
      <c r="K87" s="10" t="str">
        <f>VLOOKUP(D87,EQProd!$B$2:$F$297,3,)</f>
        <v xml:space="preserve"> nonclustered </v>
      </c>
      <c r="L87" s="7" t="str">
        <f t="shared" si="12"/>
        <v>OK</v>
      </c>
      <c r="M87" s="7">
        <v>1</v>
      </c>
      <c r="N87" s="10">
        <f>VLOOKUP(D87,EQProd!$B$2:$F$297,4,)</f>
        <v>1</v>
      </c>
      <c r="O87" s="7" t="str">
        <f t="shared" si="13"/>
        <v>OK</v>
      </c>
      <c r="P87" s="7" t="s">
        <v>198</v>
      </c>
      <c r="Q87" s="10" t="str">
        <f>VLOOKUP(D87,EQProd!$B$2:$F$297,5,)</f>
        <v>TradeMessageId asc</v>
      </c>
      <c r="R87" s="7" t="str">
        <f t="shared" si="14"/>
        <v>OK</v>
      </c>
      <c r="S87" s="10" t="str">
        <f t="shared" si="15"/>
        <v>TRUE</v>
      </c>
      <c r="T87" s="10" t="str">
        <f t="shared" si="16"/>
        <v>TRUE</v>
      </c>
      <c r="U87" s="10" t="str">
        <f t="shared" si="17"/>
        <v>Yes</v>
      </c>
    </row>
    <row r="88" spans="1:21">
      <c r="A88" s="7" t="s">
        <v>199</v>
      </c>
      <c r="B88" s="10" t="str">
        <f>IF(ISERROR(MATCH(A88, EQProd!$A$2:$A$297,0)),"",A88)</f>
        <v>srf_main.DbArchive_TradeMessageTrident_TradeMessageId</v>
      </c>
      <c r="C88" s="7" t="str">
        <f t="shared" si="9"/>
        <v>OK</v>
      </c>
      <c r="D88" s="7" t="s">
        <v>200</v>
      </c>
      <c r="E88" s="10" t="str">
        <f>VLOOKUP(D88,EQProd!$B$2:$F$297,1,)</f>
        <v>NC1_DbArchive_TradeMessageTrident_TradeMessageId</v>
      </c>
      <c r="F88" s="7" t="str">
        <f t="shared" si="10"/>
        <v>OK</v>
      </c>
      <c r="G88" s="7" t="s">
        <v>13</v>
      </c>
      <c r="H88" s="10" t="str">
        <f>VLOOKUP(D88,EQProd!$B$2:$F$297,2,)</f>
        <v>nonunique</v>
      </c>
      <c r="I88" s="7" t="str">
        <f t="shared" si="11"/>
        <v>OK</v>
      </c>
      <c r="J88" s="7" t="s">
        <v>14</v>
      </c>
      <c r="K88" s="10" t="str">
        <f>VLOOKUP(D88,EQProd!$B$2:$F$297,3,)</f>
        <v xml:space="preserve"> nonclustered </v>
      </c>
      <c r="L88" s="7" t="str">
        <f t="shared" si="12"/>
        <v>OK</v>
      </c>
      <c r="M88" s="7">
        <v>1</v>
      </c>
      <c r="N88" s="10">
        <f>VLOOKUP(D88,EQProd!$B$2:$F$297,4,)</f>
        <v>1</v>
      </c>
      <c r="O88" s="7" t="str">
        <f t="shared" si="13"/>
        <v>OK</v>
      </c>
      <c r="P88" s="7" t="s">
        <v>198</v>
      </c>
      <c r="Q88" s="10" t="str">
        <f>VLOOKUP(D88,EQProd!$B$2:$F$297,5,)</f>
        <v>TradeMessageId asc</v>
      </c>
      <c r="R88" s="7" t="str">
        <f t="shared" si="14"/>
        <v>OK</v>
      </c>
      <c r="S88" s="10" t="str">
        <f t="shared" si="15"/>
        <v>TRUE</v>
      </c>
      <c r="T88" s="10" t="str">
        <f t="shared" si="16"/>
        <v>TRUE</v>
      </c>
      <c r="U88" s="10" t="str">
        <f t="shared" si="17"/>
        <v>Yes</v>
      </c>
    </row>
    <row r="89" spans="1:21">
      <c r="A89" s="7" t="s">
        <v>201</v>
      </c>
      <c r="B89" s="10" t="str">
        <f>IF(ISERROR(MATCH(A89, EQProd!$A$2:$A$297,0)),"",A89)</f>
        <v>srf_main.EconomicAmendConfig</v>
      </c>
      <c r="C89" s="7" t="str">
        <f t="shared" si="9"/>
        <v>OK</v>
      </c>
      <c r="D89" s="7" t="s">
        <v>202</v>
      </c>
      <c r="E89" s="10" t="str">
        <f>VLOOKUP(D89,EQProd!$B$2:$F$297,1,)</f>
        <v>PK_EconomicAmendConfig_1</v>
      </c>
      <c r="F89" s="7" t="str">
        <f t="shared" si="10"/>
        <v>OK</v>
      </c>
      <c r="G89" s="7" t="s">
        <v>8</v>
      </c>
      <c r="H89" s="10" t="str">
        <f>VLOOKUP(D89,EQProd!$B$2:$F$297,2,)</f>
        <v>unique</v>
      </c>
      <c r="I89" s="7" t="str">
        <f t="shared" si="11"/>
        <v>OK</v>
      </c>
      <c r="J89" s="7" t="s">
        <v>9</v>
      </c>
      <c r="K89" s="10" t="str">
        <f>VLOOKUP(D89,EQProd!$B$2:$F$297,3,)</f>
        <v xml:space="preserve"> clustered </v>
      </c>
      <c r="L89" s="7" t="str">
        <f t="shared" si="12"/>
        <v>OK</v>
      </c>
      <c r="M89" s="7">
        <v>1</v>
      </c>
      <c r="N89" s="10">
        <f>VLOOKUP(D89,EQProd!$B$2:$F$297,4,)</f>
        <v>1</v>
      </c>
      <c r="O89" s="7" t="str">
        <f t="shared" si="13"/>
        <v>OK</v>
      </c>
      <c r="P89" s="7" t="s">
        <v>164</v>
      </c>
      <c r="Q89" s="10" t="str">
        <f>VLOOKUP(D89,EQProd!$B$2:$F$297,5,)</f>
        <v>id asc</v>
      </c>
      <c r="R89" s="7" t="str">
        <f t="shared" si="14"/>
        <v>OK</v>
      </c>
      <c r="S89" s="10" t="str">
        <f t="shared" si="15"/>
        <v>TRUE</v>
      </c>
      <c r="T89" s="10" t="str">
        <f t="shared" si="16"/>
        <v>TRUE</v>
      </c>
      <c r="U89" s="10" t="str">
        <f t="shared" si="17"/>
        <v>Yes</v>
      </c>
    </row>
    <row r="90" spans="1:21">
      <c r="A90" s="7" t="s">
        <v>203</v>
      </c>
      <c r="B90" s="10" t="str">
        <f>IF(ISERROR(MATCH(A90, EQProd!$A$2:$A$297,0)),"",A90)</f>
        <v>srf_main.EMIRMultiManagerAccount</v>
      </c>
      <c r="C90" s="7" t="str">
        <f t="shared" si="9"/>
        <v>OK</v>
      </c>
      <c r="D90" s="7" t="s">
        <v>204</v>
      </c>
      <c r="E90" s="10" t="str">
        <f>VLOOKUP(D90,EQProd!$B$2:$F$297,1,)</f>
        <v>idx1_EMIRMultiManagerAccount</v>
      </c>
      <c r="F90" s="7" t="str">
        <f t="shared" si="10"/>
        <v>OK</v>
      </c>
      <c r="G90" s="7" t="s">
        <v>13</v>
      </c>
      <c r="H90" s="10" t="str">
        <f>VLOOKUP(D90,EQProd!$B$2:$F$297,2,)</f>
        <v>nonunique</v>
      </c>
      <c r="I90" s="7" t="str">
        <f t="shared" si="11"/>
        <v>OK</v>
      </c>
      <c r="J90" s="7" t="s">
        <v>9</v>
      </c>
      <c r="K90" s="10" t="str">
        <f>VLOOKUP(D90,EQProd!$B$2:$F$297,3,)</f>
        <v xml:space="preserve"> clustered </v>
      </c>
      <c r="L90" s="7" t="str">
        <f t="shared" si="12"/>
        <v>OK</v>
      </c>
      <c r="M90" s="7">
        <v>1</v>
      </c>
      <c r="N90" s="10">
        <f>VLOOKUP(D90,EQProd!$B$2:$F$297,4,)</f>
        <v>1</v>
      </c>
      <c r="O90" s="7" t="str">
        <f t="shared" si="13"/>
        <v>OK</v>
      </c>
      <c r="P90" s="7" t="s">
        <v>205</v>
      </c>
      <c r="Q90" s="10" t="str">
        <f>VLOOKUP(D90,EQProd!$B$2:$F$297,5,)</f>
        <v>SubAccountId asc</v>
      </c>
      <c r="R90" s="7" t="str">
        <f t="shared" si="14"/>
        <v>OK</v>
      </c>
      <c r="S90" s="10" t="str">
        <f t="shared" si="15"/>
        <v>TRUE</v>
      </c>
      <c r="T90" s="10" t="str">
        <f t="shared" si="16"/>
        <v>TRUE</v>
      </c>
      <c r="U90" s="10" t="str">
        <f t="shared" si="17"/>
        <v>Yes</v>
      </c>
    </row>
    <row r="91" spans="1:21">
      <c r="A91" s="7" t="s">
        <v>203</v>
      </c>
      <c r="B91" s="10" t="str">
        <f>IF(ISERROR(MATCH(A91, EQProd!$A$2:$A$297,0)),"",A91)</f>
        <v>srf_main.EMIRMultiManagerAccount</v>
      </c>
      <c r="C91" s="7" t="str">
        <f t="shared" si="9"/>
        <v>OK</v>
      </c>
      <c r="D91" s="7" t="s">
        <v>206</v>
      </c>
      <c r="E91" s="10" t="str">
        <f>VLOOKUP(D91,EQProd!$B$2:$F$297,1,)</f>
        <v>Idx_EMIR_Multi_SubAccountId</v>
      </c>
      <c r="F91" s="7" t="str">
        <f t="shared" si="10"/>
        <v>OK</v>
      </c>
      <c r="G91" s="7" t="s">
        <v>13</v>
      </c>
      <c r="H91" s="10" t="str">
        <f>VLOOKUP(D91,EQProd!$B$2:$F$297,2,)</f>
        <v>nonunique</v>
      </c>
      <c r="I91" s="7" t="str">
        <f t="shared" si="11"/>
        <v>OK</v>
      </c>
      <c r="J91" s="7" t="s">
        <v>14</v>
      </c>
      <c r="K91" s="10" t="str">
        <f>VLOOKUP(D91,EQProd!$B$2:$F$297,3,)</f>
        <v xml:space="preserve"> nonclustered </v>
      </c>
      <c r="L91" s="7" t="str">
        <f t="shared" si="12"/>
        <v>OK</v>
      </c>
      <c r="M91" s="7">
        <v>1</v>
      </c>
      <c r="N91" s="10">
        <f>VLOOKUP(D91,EQProd!$B$2:$F$297,4,)</f>
        <v>1</v>
      </c>
      <c r="O91" s="7" t="str">
        <f t="shared" si="13"/>
        <v>OK</v>
      </c>
      <c r="P91" s="7" t="s">
        <v>205</v>
      </c>
      <c r="Q91" s="10" t="str">
        <f>VLOOKUP(D91,EQProd!$B$2:$F$297,5,)</f>
        <v>SubAccountId asc</v>
      </c>
      <c r="R91" s="7" t="str">
        <f t="shared" si="14"/>
        <v>OK</v>
      </c>
      <c r="S91" s="10" t="str">
        <f t="shared" si="15"/>
        <v>TRUE</v>
      </c>
      <c r="T91" s="10" t="str">
        <f t="shared" si="16"/>
        <v>TRUE</v>
      </c>
      <c r="U91" s="10" t="str">
        <f t="shared" si="17"/>
        <v>Yes</v>
      </c>
    </row>
    <row r="92" spans="1:21">
      <c r="A92" s="7" t="s">
        <v>207</v>
      </c>
      <c r="B92" s="10" t="str">
        <f>IF(ISERROR(MATCH(A92, EQProd!$A$2:$A$297,0)),"",A92)</f>
        <v>srf_main.EODComment</v>
      </c>
      <c r="C92" s="7" t="str">
        <f t="shared" si="9"/>
        <v>OK</v>
      </c>
      <c r="D92" s="7" t="s">
        <v>208</v>
      </c>
      <c r="E92" s="10" t="str">
        <f>VLOOKUP(D92,EQProd!$B$2:$F$297,1,)</f>
        <v>idx2_EODComment</v>
      </c>
      <c r="F92" s="7" t="str">
        <f t="shared" si="10"/>
        <v>OK</v>
      </c>
      <c r="G92" s="7" t="s">
        <v>13</v>
      </c>
      <c r="H92" s="10" t="str">
        <f>VLOOKUP(D92,EQProd!$B$2:$F$297,2,)</f>
        <v>nonunique</v>
      </c>
      <c r="I92" s="7" t="str">
        <f t="shared" si="11"/>
        <v>OK</v>
      </c>
      <c r="J92" s="7" t="s">
        <v>14</v>
      </c>
      <c r="K92" s="10" t="str">
        <f>VLOOKUP(D92,EQProd!$B$2:$F$297,3,)</f>
        <v xml:space="preserve"> nonclustered </v>
      </c>
      <c r="L92" s="7" t="str">
        <f t="shared" si="12"/>
        <v>OK</v>
      </c>
      <c r="M92" s="7">
        <v>2</v>
      </c>
      <c r="N92" s="10">
        <f>VLOOKUP(D92,EQProd!$B$2:$F$297,4,)</f>
        <v>2</v>
      </c>
      <c r="O92" s="7" t="str">
        <f t="shared" si="13"/>
        <v>OK</v>
      </c>
      <c r="P92" s="7" t="s">
        <v>209</v>
      </c>
      <c r="Q92" s="10" t="str">
        <f>VLOOKUP(D92,EQProd!$B$2:$F$297,5,)</f>
        <v>CommentCode asc,CommentType asc INCLUDE (CommentId)</v>
      </c>
      <c r="R92" s="7" t="str">
        <f t="shared" si="14"/>
        <v>OK</v>
      </c>
      <c r="S92" s="10" t="str">
        <f t="shared" si="15"/>
        <v>TRUE</v>
      </c>
      <c r="T92" s="10" t="str">
        <f t="shared" si="16"/>
        <v>TRUE</v>
      </c>
      <c r="U92" s="10" t="str">
        <f t="shared" si="17"/>
        <v>Yes</v>
      </c>
    </row>
    <row r="93" spans="1:21">
      <c r="A93" s="7" t="s">
        <v>207</v>
      </c>
      <c r="B93" s="10" t="str">
        <f>IF(ISERROR(MATCH(A93, EQProd!$A$2:$A$297,0)),"",A93)</f>
        <v>srf_main.EODComment</v>
      </c>
      <c r="C93" s="7" t="str">
        <f t="shared" si="9"/>
        <v>OK</v>
      </c>
      <c r="D93" s="7" t="s">
        <v>210</v>
      </c>
      <c r="E93" s="10" t="str">
        <f>VLOOKUP(D93,EQProd!$B$2:$F$297,1,)</f>
        <v>idx1_EODComment</v>
      </c>
      <c r="F93" s="7" t="str">
        <f t="shared" si="10"/>
        <v>OK</v>
      </c>
      <c r="G93" s="7" t="s">
        <v>13</v>
      </c>
      <c r="H93" s="10" t="str">
        <f>VLOOKUP(D93,EQProd!$B$2:$F$297,2,)</f>
        <v>nonunique</v>
      </c>
      <c r="I93" s="7" t="str">
        <f t="shared" si="11"/>
        <v>OK</v>
      </c>
      <c r="J93" s="7" t="s">
        <v>14</v>
      </c>
      <c r="K93" s="10" t="str">
        <f>VLOOKUP(D93,EQProd!$B$2:$F$297,3,)</f>
        <v xml:space="preserve"> nonclustered </v>
      </c>
      <c r="L93" s="7" t="str">
        <f t="shared" si="12"/>
        <v>OK</v>
      </c>
      <c r="M93" s="7">
        <v>1</v>
      </c>
      <c r="N93" s="10">
        <f>VLOOKUP(D93,EQProd!$B$2:$F$297,4,)</f>
        <v>1</v>
      </c>
      <c r="O93" s="7" t="str">
        <f t="shared" si="13"/>
        <v>OK</v>
      </c>
      <c r="P93" s="7" t="s">
        <v>211</v>
      </c>
      <c r="Q93" s="10" t="str">
        <f>VLOOKUP(D93,EQProd!$B$2:$F$297,5,)</f>
        <v>CommentType asc INCLUDE (Comments)</v>
      </c>
      <c r="R93" s="7" t="str">
        <f t="shared" si="14"/>
        <v>OK</v>
      </c>
      <c r="S93" s="10" t="str">
        <f t="shared" si="15"/>
        <v>TRUE</v>
      </c>
      <c r="T93" s="10" t="str">
        <f t="shared" si="16"/>
        <v>TRUE</v>
      </c>
      <c r="U93" s="10" t="str">
        <f t="shared" si="17"/>
        <v>Yes</v>
      </c>
    </row>
    <row r="94" spans="1:21">
      <c r="A94" s="7" t="s">
        <v>207</v>
      </c>
      <c r="B94" s="10" t="str">
        <f>IF(ISERROR(MATCH(A94, EQProd!$A$2:$A$297,0)),"",A94)</f>
        <v>srf_main.EODComment</v>
      </c>
      <c r="C94" s="7" t="str">
        <f t="shared" si="9"/>
        <v>OK</v>
      </c>
      <c r="D94" s="7" t="s">
        <v>212</v>
      </c>
      <c r="E94" s="10" t="str">
        <f>VLOOKUP(D94,EQProd!$B$2:$F$297,1,)</f>
        <v>PK_EODComment</v>
      </c>
      <c r="F94" s="7" t="str">
        <f t="shared" si="10"/>
        <v>OK</v>
      </c>
      <c r="G94" s="7" t="s">
        <v>8</v>
      </c>
      <c r="H94" s="10" t="str">
        <f>VLOOKUP(D94,EQProd!$B$2:$F$297,2,)</f>
        <v>unique</v>
      </c>
      <c r="I94" s="7" t="str">
        <f t="shared" si="11"/>
        <v>OK</v>
      </c>
      <c r="J94" s="7" t="s">
        <v>9</v>
      </c>
      <c r="K94" s="10" t="str">
        <f>VLOOKUP(D94,EQProd!$B$2:$F$297,3,)</f>
        <v xml:space="preserve"> clustered </v>
      </c>
      <c r="L94" s="7" t="str">
        <f t="shared" si="12"/>
        <v>OK</v>
      </c>
      <c r="M94" s="7">
        <v>1</v>
      </c>
      <c r="N94" s="10">
        <f>VLOOKUP(D94,EQProd!$B$2:$F$297,4,)</f>
        <v>1</v>
      </c>
      <c r="O94" s="7" t="str">
        <f t="shared" si="13"/>
        <v>OK</v>
      </c>
      <c r="P94" s="7" t="s">
        <v>213</v>
      </c>
      <c r="Q94" s="10" t="str">
        <f>VLOOKUP(D94,EQProd!$B$2:$F$297,5,)</f>
        <v>CommentId asc</v>
      </c>
      <c r="R94" s="7" t="str">
        <f t="shared" si="14"/>
        <v>OK</v>
      </c>
      <c r="S94" s="10" t="str">
        <f t="shared" si="15"/>
        <v>TRUE</v>
      </c>
      <c r="T94" s="10" t="str">
        <f t="shared" si="16"/>
        <v>TRUE</v>
      </c>
      <c r="U94" s="10" t="str">
        <f t="shared" si="17"/>
        <v>Yes</v>
      </c>
    </row>
    <row r="95" spans="1:21">
      <c r="A95" s="7" t="s">
        <v>214</v>
      </c>
      <c r="B95" s="10" t="str">
        <f>IF(ISERROR(MATCH(A95, EQProd!$A$2:$A$297,0)),"",A95)</f>
        <v>srf_main.EodDataFormat</v>
      </c>
      <c r="C95" s="7" t="str">
        <f t="shared" si="9"/>
        <v>OK</v>
      </c>
      <c r="D95" s="7" t="s">
        <v>215</v>
      </c>
      <c r="E95" s="10" t="str">
        <f>VLOOKUP(D95,EQProd!$B$2:$F$297,1,)</f>
        <v>EodDataFormatUniqueKey</v>
      </c>
      <c r="F95" s="7" t="str">
        <f t="shared" si="10"/>
        <v>OK</v>
      </c>
      <c r="G95" s="7" t="s">
        <v>8</v>
      </c>
      <c r="H95" s="10" t="str">
        <f>VLOOKUP(D95,EQProd!$B$2:$F$297,2,)</f>
        <v>unique</v>
      </c>
      <c r="I95" s="7" t="str">
        <f t="shared" si="11"/>
        <v>OK</v>
      </c>
      <c r="J95" s="7" t="s">
        <v>14</v>
      </c>
      <c r="K95" s="10" t="str">
        <f>VLOOKUP(D95,EQProd!$B$2:$F$297,3,)</f>
        <v xml:space="preserve"> nonclustered </v>
      </c>
      <c r="L95" s="7" t="str">
        <f t="shared" si="12"/>
        <v>OK</v>
      </c>
      <c r="M95" s="7">
        <v>4</v>
      </c>
      <c r="N95" s="10">
        <f>VLOOKUP(D95,EQProd!$B$2:$F$297,4,)</f>
        <v>4</v>
      </c>
      <c r="O95" s="7" t="str">
        <f t="shared" si="13"/>
        <v>OK</v>
      </c>
      <c r="P95" s="7" t="s">
        <v>216</v>
      </c>
      <c r="Q95" s="10" t="str">
        <f>VLOOKUP(D95,EQProd!$B$2:$F$297,5,)</f>
        <v>EsfVersion asc,FeedType asc,GenericType asc,PublisherSystem asc</v>
      </c>
      <c r="R95" s="7" t="str">
        <f t="shared" si="14"/>
        <v>NOTOK</v>
      </c>
      <c r="S95" s="10" t="str">
        <f t="shared" si="15"/>
        <v>TRUE</v>
      </c>
      <c r="T95" s="10" t="str">
        <f t="shared" si="16"/>
        <v>FALSE</v>
      </c>
      <c r="U95" s="10" t="str">
        <f t="shared" si="17"/>
        <v>No</v>
      </c>
    </row>
    <row r="96" spans="1:21">
      <c r="A96" s="7" t="s">
        <v>214</v>
      </c>
      <c r="B96" s="10" t="str">
        <f>IF(ISERROR(MATCH(A96, EQProd!$A$2:$A$297,0)),"",A96)</f>
        <v>srf_main.EodDataFormat</v>
      </c>
      <c r="C96" s="7" t="str">
        <f t="shared" si="9"/>
        <v>OK</v>
      </c>
      <c r="D96" s="7" t="s">
        <v>217</v>
      </c>
      <c r="E96" s="10" t="e">
        <f>VLOOKUP(D96,EQProd!$B$2:$F$297,1,)</f>
        <v>#N/A</v>
      </c>
      <c r="F96" s="7" t="e">
        <f t="shared" si="10"/>
        <v>#N/A</v>
      </c>
      <c r="G96" s="7" t="s">
        <v>8</v>
      </c>
      <c r="H96" s="10" t="e">
        <f>VLOOKUP(D96,EQProd!$B$2:$F$297,2,)</f>
        <v>#N/A</v>
      </c>
      <c r="I96" s="7" t="e">
        <f t="shared" si="11"/>
        <v>#N/A</v>
      </c>
      <c r="J96" s="7" t="s">
        <v>9</v>
      </c>
      <c r="K96" s="10" t="e">
        <f>VLOOKUP(D96,EQProd!$B$2:$F$297,3,)</f>
        <v>#N/A</v>
      </c>
      <c r="L96" s="7" t="e">
        <f t="shared" si="12"/>
        <v>#N/A</v>
      </c>
      <c r="M96" s="7">
        <v>1</v>
      </c>
      <c r="N96" s="10" t="e">
        <f>VLOOKUP(D96,EQProd!$B$2:$F$297,4,)</f>
        <v>#N/A</v>
      </c>
      <c r="O96" s="7" t="e">
        <f t="shared" si="13"/>
        <v>#N/A</v>
      </c>
      <c r="P96" s="7" t="s">
        <v>17</v>
      </c>
      <c r="Q96" s="10" t="e">
        <f>VLOOKUP(D96,EQProd!$B$2:$F$297,5,)</f>
        <v>#N/A</v>
      </c>
      <c r="R96" s="7" t="e">
        <f t="shared" si="14"/>
        <v>#N/A</v>
      </c>
      <c r="S96" s="10" t="e">
        <f t="shared" si="15"/>
        <v>#N/A</v>
      </c>
      <c r="T96" s="10" t="e">
        <f t="shared" si="16"/>
        <v>#N/A</v>
      </c>
      <c r="U96" s="10" t="e">
        <f t="shared" si="17"/>
        <v>#N/A</v>
      </c>
    </row>
    <row r="97" spans="1:21">
      <c r="A97" s="7" t="s">
        <v>218</v>
      </c>
      <c r="B97" s="10" t="str">
        <f>IF(ISERROR(MATCH(A97, EQProd!$A$2:$A$297,0)),"",A97)</f>
        <v>srf_main.EodFileHeader</v>
      </c>
      <c r="C97" s="7" t="str">
        <f t="shared" si="9"/>
        <v>OK</v>
      </c>
      <c r="D97" s="7" t="s">
        <v>219</v>
      </c>
      <c r="E97" s="10" t="str">
        <f>VLOOKUP(D97,EQProd!$B$2:$F$297,1,)</f>
        <v>EodFileHeaderUniqueKey</v>
      </c>
      <c r="F97" s="7" t="str">
        <f t="shared" si="10"/>
        <v>OK</v>
      </c>
      <c r="G97" s="7" t="s">
        <v>8</v>
      </c>
      <c r="H97" s="10" t="str">
        <f>VLOOKUP(D97,EQProd!$B$2:$F$297,2,)</f>
        <v>unique</v>
      </c>
      <c r="I97" s="7" t="str">
        <f t="shared" si="11"/>
        <v>OK</v>
      </c>
      <c r="J97" s="7" t="s">
        <v>14</v>
      </c>
      <c r="K97" s="10" t="str">
        <f>VLOOKUP(D97,EQProd!$B$2:$F$297,3,)</f>
        <v xml:space="preserve"> nonclustered </v>
      </c>
      <c r="L97" s="7" t="str">
        <f t="shared" si="12"/>
        <v>OK</v>
      </c>
      <c r="M97" s="7">
        <v>1</v>
      </c>
      <c r="N97" s="10">
        <f>VLOOKUP(D97,EQProd!$B$2:$F$297,4,)</f>
        <v>1</v>
      </c>
      <c r="O97" s="7" t="str">
        <f t="shared" si="13"/>
        <v>OK</v>
      </c>
      <c r="P97" s="7" t="s">
        <v>220</v>
      </c>
      <c r="Q97" s="10" t="str">
        <f>VLOOKUP(D97,EQProd!$B$2:$F$297,5,)</f>
        <v>MessageType asc</v>
      </c>
      <c r="R97" s="7" t="str">
        <f t="shared" si="14"/>
        <v>OK</v>
      </c>
      <c r="S97" s="10" t="str">
        <f t="shared" si="15"/>
        <v>TRUE</v>
      </c>
      <c r="T97" s="10" t="str">
        <f t="shared" si="16"/>
        <v>TRUE</v>
      </c>
      <c r="U97" s="10" t="str">
        <f t="shared" si="17"/>
        <v>Yes</v>
      </c>
    </row>
    <row r="98" spans="1:21">
      <c r="A98" s="7" t="s">
        <v>218</v>
      </c>
      <c r="B98" s="10" t="str">
        <f>IF(ISERROR(MATCH(A98, EQProd!$A$2:$A$297,0)),"",A98)</f>
        <v>srf_main.EodFileHeader</v>
      </c>
      <c r="C98" s="7" t="str">
        <f t="shared" si="9"/>
        <v>OK</v>
      </c>
      <c r="D98" s="7" t="s">
        <v>221</v>
      </c>
      <c r="E98" s="10" t="e">
        <f>VLOOKUP(D98,EQProd!$B$2:$F$297,1,)</f>
        <v>#N/A</v>
      </c>
      <c r="F98" s="7" t="e">
        <f t="shared" si="10"/>
        <v>#N/A</v>
      </c>
      <c r="G98" s="7" t="s">
        <v>8</v>
      </c>
      <c r="H98" s="10" t="e">
        <f>VLOOKUP(D98,EQProd!$B$2:$F$297,2,)</f>
        <v>#N/A</v>
      </c>
      <c r="I98" s="7" t="e">
        <f t="shared" si="11"/>
        <v>#N/A</v>
      </c>
      <c r="J98" s="7" t="s">
        <v>9</v>
      </c>
      <c r="K98" s="10" t="e">
        <f>VLOOKUP(D98,EQProd!$B$2:$F$297,3,)</f>
        <v>#N/A</v>
      </c>
      <c r="L98" s="7" t="e">
        <f t="shared" si="12"/>
        <v>#N/A</v>
      </c>
      <c r="M98" s="7">
        <v>1</v>
      </c>
      <c r="N98" s="10" t="e">
        <f>VLOOKUP(D98,EQProd!$B$2:$F$297,4,)</f>
        <v>#N/A</v>
      </c>
      <c r="O98" s="7" t="e">
        <f t="shared" si="13"/>
        <v>#N/A</v>
      </c>
      <c r="P98" s="7" t="s">
        <v>17</v>
      </c>
      <c r="Q98" s="10" t="e">
        <f>VLOOKUP(D98,EQProd!$B$2:$F$297,5,)</f>
        <v>#N/A</v>
      </c>
      <c r="R98" s="7" t="e">
        <f t="shared" si="14"/>
        <v>#N/A</v>
      </c>
      <c r="S98" s="10" t="e">
        <f t="shared" si="15"/>
        <v>#N/A</v>
      </c>
      <c r="T98" s="10" t="e">
        <f t="shared" si="16"/>
        <v>#N/A</v>
      </c>
      <c r="U98" s="10" t="e">
        <f t="shared" si="17"/>
        <v>#N/A</v>
      </c>
    </row>
    <row r="99" spans="1:21">
      <c r="A99" s="7" t="s">
        <v>222</v>
      </c>
      <c r="B99" s="10" t="str">
        <f>IF(ISERROR(MATCH(A99, EQProd!$A$2:$A$297,0)),"",A99)</f>
        <v>srf_main.EODTrade</v>
      </c>
      <c r="C99" s="7" t="str">
        <f t="shared" si="9"/>
        <v>OK</v>
      </c>
      <c r="D99" s="7" t="s">
        <v>223</v>
      </c>
      <c r="E99" s="10" t="str">
        <f>VLOOKUP(D99,EQProd!$B$2:$F$297,1,)</f>
        <v>TradeId_TradeVersionIndex</v>
      </c>
      <c r="F99" s="7" t="str">
        <f t="shared" si="10"/>
        <v>OK</v>
      </c>
      <c r="G99" s="7" t="s">
        <v>13</v>
      </c>
      <c r="H99" s="10" t="str">
        <f>VLOOKUP(D99,EQProd!$B$2:$F$297,2,)</f>
        <v>nonunique</v>
      </c>
      <c r="I99" s="7" t="str">
        <f t="shared" si="11"/>
        <v>OK</v>
      </c>
      <c r="J99" s="7" t="s">
        <v>14</v>
      </c>
      <c r="K99" s="10" t="str">
        <f>VLOOKUP(D99,EQProd!$B$2:$F$297,3,)</f>
        <v xml:space="preserve"> nonclustered </v>
      </c>
      <c r="L99" s="7" t="str">
        <f t="shared" si="12"/>
        <v>OK</v>
      </c>
      <c r="M99" s="7">
        <v>3</v>
      </c>
      <c r="N99" s="10">
        <f>VLOOKUP(D99,EQProd!$B$2:$F$297,4,)</f>
        <v>3</v>
      </c>
      <c r="O99" s="7" t="str">
        <f t="shared" si="13"/>
        <v>OK</v>
      </c>
      <c r="P99" s="7" t="s">
        <v>224</v>
      </c>
      <c r="Q99" s="10" t="str">
        <f>VLOOKUP(D99,EQProd!$B$2:$F$297,5,)</f>
        <v>COBDate asc,TradeId asc,TradeVersion asc</v>
      </c>
      <c r="R99" s="7" t="str">
        <f t="shared" si="14"/>
        <v>OK</v>
      </c>
      <c r="S99" s="10" t="str">
        <f t="shared" si="15"/>
        <v>TRUE</v>
      </c>
      <c r="T99" s="10" t="str">
        <f t="shared" si="16"/>
        <v>TRUE</v>
      </c>
      <c r="U99" s="10" t="str">
        <f t="shared" si="17"/>
        <v>Yes</v>
      </c>
    </row>
    <row r="100" spans="1:21">
      <c r="A100" s="7" t="s">
        <v>222</v>
      </c>
      <c r="B100" s="10" t="str">
        <f>IF(ISERROR(MATCH(A100, EQProd!$A$2:$A$297,0)),"",A100)</f>
        <v>srf_main.EODTrade</v>
      </c>
      <c r="C100" s="7" t="str">
        <f t="shared" si="9"/>
        <v>OK</v>
      </c>
      <c r="D100" s="7" t="s">
        <v>225</v>
      </c>
      <c r="E100" s="10" t="e">
        <f>VLOOKUP(D100,EQProd!$B$2:$F$297,1,)</f>
        <v>#N/A</v>
      </c>
      <c r="F100" s="7" t="e">
        <f t="shared" si="10"/>
        <v>#N/A</v>
      </c>
      <c r="G100" s="7" t="s">
        <v>8</v>
      </c>
      <c r="H100" s="10" t="e">
        <f>VLOOKUP(D100,EQProd!$B$2:$F$297,2,)</f>
        <v>#N/A</v>
      </c>
      <c r="I100" s="7" t="e">
        <f t="shared" si="11"/>
        <v>#N/A</v>
      </c>
      <c r="J100" s="7" t="s">
        <v>14</v>
      </c>
      <c r="K100" s="10" t="e">
        <f>VLOOKUP(D100,EQProd!$B$2:$F$297,3,)</f>
        <v>#N/A</v>
      </c>
      <c r="L100" s="7" t="e">
        <f t="shared" si="12"/>
        <v>#N/A</v>
      </c>
      <c r="M100" s="7">
        <v>1</v>
      </c>
      <c r="N100" s="10" t="e">
        <f>VLOOKUP(D100,EQProd!$B$2:$F$297,4,)</f>
        <v>#N/A</v>
      </c>
      <c r="O100" s="7" t="e">
        <f t="shared" si="13"/>
        <v>#N/A</v>
      </c>
      <c r="P100" s="7" t="s">
        <v>226</v>
      </c>
      <c r="Q100" s="10" t="e">
        <f>VLOOKUP(D100,EQProd!$B$2:$F$297,5,)</f>
        <v>#N/A</v>
      </c>
      <c r="R100" s="7" t="e">
        <f t="shared" si="14"/>
        <v>#N/A</v>
      </c>
      <c r="S100" s="10" t="e">
        <f t="shared" si="15"/>
        <v>#N/A</v>
      </c>
      <c r="T100" s="10" t="e">
        <f t="shared" si="16"/>
        <v>#N/A</v>
      </c>
      <c r="U100" s="10" t="e">
        <f t="shared" si="17"/>
        <v>#N/A</v>
      </c>
    </row>
    <row r="101" spans="1:21">
      <c r="A101" s="7" t="s">
        <v>222</v>
      </c>
      <c r="B101" s="10" t="str">
        <f>IF(ISERROR(MATCH(A101, EQProd!$A$2:$A$297,0)),"",A101)</f>
        <v>srf_main.EODTrade</v>
      </c>
      <c r="C101" s="7" t="str">
        <f t="shared" si="9"/>
        <v>OK</v>
      </c>
      <c r="D101" s="7" t="s">
        <v>227</v>
      </c>
      <c r="E101" s="10" t="str">
        <f>VLOOKUP(D101,EQProd!$B$2:$F$297,1,)</f>
        <v>idx4_EODTrade</v>
      </c>
      <c r="F101" s="7" t="str">
        <f t="shared" si="10"/>
        <v>OK</v>
      </c>
      <c r="G101" s="7" t="s">
        <v>13</v>
      </c>
      <c r="H101" s="10" t="str">
        <f>VLOOKUP(D101,EQProd!$B$2:$F$297,2,)</f>
        <v>nonunique</v>
      </c>
      <c r="I101" s="7" t="str">
        <f t="shared" si="11"/>
        <v>OK</v>
      </c>
      <c r="J101" s="7" t="s">
        <v>14</v>
      </c>
      <c r="K101" s="10" t="str">
        <f>VLOOKUP(D101,EQProd!$B$2:$F$297,3,)</f>
        <v xml:space="preserve"> nonclustered </v>
      </c>
      <c r="L101" s="7" t="str">
        <f t="shared" si="12"/>
        <v>OK</v>
      </c>
      <c r="M101" s="7">
        <v>2</v>
      </c>
      <c r="N101" s="10">
        <f>VLOOKUP(D101,EQProd!$B$2:$F$297,4,)</f>
        <v>2</v>
      </c>
      <c r="O101" s="7" t="str">
        <f t="shared" si="13"/>
        <v>OK</v>
      </c>
      <c r="P101" s="7" t="s">
        <v>228</v>
      </c>
      <c r="Q101" s="10" t="str">
        <f>VLOOKUP(D101,EQProd!$B$2:$F$297,5,)</f>
        <v>EODTradeStageId asc,TradeFeedFileFragmentId asc</v>
      </c>
      <c r="R101" s="7" t="str">
        <f t="shared" si="14"/>
        <v>OK</v>
      </c>
      <c r="S101" s="10" t="str">
        <f t="shared" si="15"/>
        <v>TRUE</v>
      </c>
      <c r="T101" s="10" t="str">
        <f t="shared" si="16"/>
        <v>TRUE</v>
      </c>
      <c r="U101" s="10" t="str">
        <f t="shared" si="17"/>
        <v>Yes</v>
      </c>
    </row>
    <row r="102" spans="1:21">
      <c r="A102" s="7" t="s">
        <v>222</v>
      </c>
      <c r="B102" s="10" t="str">
        <f>IF(ISERROR(MATCH(A102, EQProd!$A$2:$A$297,0)),"",A102)</f>
        <v>srf_main.EODTrade</v>
      </c>
      <c r="C102" s="7" t="str">
        <f t="shared" si="9"/>
        <v>OK</v>
      </c>
      <c r="D102" s="7" t="s">
        <v>229</v>
      </c>
      <c r="E102" s="10" t="str">
        <f>VLOOKUP(D102,EQProd!$B$2:$F$297,1,)</f>
        <v>idx3_EODTrade</v>
      </c>
      <c r="F102" s="7" t="str">
        <f t="shared" si="10"/>
        <v>OK</v>
      </c>
      <c r="G102" s="7" t="s">
        <v>13</v>
      </c>
      <c r="H102" s="10" t="str">
        <f>VLOOKUP(D102,EQProd!$B$2:$F$297,2,)</f>
        <v>nonunique</v>
      </c>
      <c r="I102" s="7" t="str">
        <f t="shared" si="11"/>
        <v>OK</v>
      </c>
      <c r="J102" s="7" t="s">
        <v>14</v>
      </c>
      <c r="K102" s="10" t="str">
        <f>VLOOKUP(D102,EQProd!$B$2:$F$297,3,)</f>
        <v xml:space="preserve"> nonclustered </v>
      </c>
      <c r="L102" s="7" t="str">
        <f t="shared" si="12"/>
        <v>OK</v>
      </c>
      <c r="M102" s="7">
        <v>1</v>
      </c>
      <c r="N102" s="10">
        <f>VLOOKUP(D102,EQProd!$B$2:$F$297,4,)</f>
        <v>1</v>
      </c>
      <c r="O102" s="7" t="str">
        <f t="shared" si="13"/>
        <v>OK</v>
      </c>
      <c r="P102" s="7" t="s">
        <v>230</v>
      </c>
      <c r="Q102" s="10" t="str">
        <f>VLOOKUP(D102,EQProd!$B$2:$F$297,5,)</f>
        <v>ValuationFeedFileFragmentId asc</v>
      </c>
      <c r="R102" s="7" t="str">
        <f t="shared" si="14"/>
        <v>OK</v>
      </c>
      <c r="S102" s="10" t="str">
        <f t="shared" si="15"/>
        <v>TRUE</v>
      </c>
      <c r="T102" s="10" t="str">
        <f t="shared" si="16"/>
        <v>TRUE</v>
      </c>
      <c r="U102" s="10" t="str">
        <f t="shared" si="17"/>
        <v>Yes</v>
      </c>
    </row>
    <row r="103" spans="1:21">
      <c r="A103" s="7" t="s">
        <v>222</v>
      </c>
      <c r="B103" s="10" t="str">
        <f>IF(ISERROR(MATCH(A103, EQProd!$A$2:$A$297,0)),"",A103)</f>
        <v>srf_main.EODTrade</v>
      </c>
      <c r="C103" s="7" t="str">
        <f t="shared" si="9"/>
        <v>OK</v>
      </c>
      <c r="D103" s="7" t="s">
        <v>231</v>
      </c>
      <c r="E103" s="10" t="str">
        <f>VLOOKUP(D103,EQProd!$B$2:$F$297,1,)</f>
        <v>idx1_EODTrade</v>
      </c>
      <c r="F103" s="7" t="str">
        <f t="shared" si="10"/>
        <v>OK</v>
      </c>
      <c r="G103" s="7" t="s">
        <v>13</v>
      </c>
      <c r="H103" s="10" t="str">
        <f>VLOOKUP(D103,EQProd!$B$2:$F$297,2,)</f>
        <v>nonunique</v>
      </c>
      <c r="I103" s="7" t="str">
        <f t="shared" si="11"/>
        <v>OK</v>
      </c>
      <c r="J103" s="7" t="s">
        <v>14</v>
      </c>
      <c r="K103" s="10" t="str">
        <f>VLOOKUP(D103,EQProd!$B$2:$F$297,3,)</f>
        <v xml:space="preserve"> nonclustered </v>
      </c>
      <c r="L103" s="7" t="str">
        <f t="shared" si="12"/>
        <v>OK</v>
      </c>
      <c r="M103" s="7">
        <v>1</v>
      </c>
      <c r="N103" s="10">
        <f>VLOOKUP(D103,EQProd!$B$2:$F$297,4,)</f>
        <v>1</v>
      </c>
      <c r="O103" s="7" t="str">
        <f t="shared" si="13"/>
        <v>OK</v>
      </c>
      <c r="P103" s="7" t="s">
        <v>70</v>
      </c>
      <c r="Q103" s="10" t="str">
        <f>VLOOKUP(D103,EQProd!$B$2:$F$297,5,)</f>
        <v>Book asc</v>
      </c>
      <c r="R103" s="7" t="str">
        <f t="shared" si="14"/>
        <v>OK</v>
      </c>
      <c r="S103" s="10" t="str">
        <f t="shared" si="15"/>
        <v>TRUE</v>
      </c>
      <c r="T103" s="10" t="str">
        <f t="shared" si="16"/>
        <v>TRUE</v>
      </c>
      <c r="U103" s="10" t="str">
        <f t="shared" si="17"/>
        <v>Yes</v>
      </c>
    </row>
    <row r="104" spans="1:21">
      <c r="A104" s="7" t="s">
        <v>222</v>
      </c>
      <c r="B104" s="10" t="str">
        <f>IF(ISERROR(MATCH(A104, EQProd!$A$2:$A$297,0)),"",A104)</f>
        <v>srf_main.EODTrade</v>
      </c>
      <c r="C104" s="7" t="str">
        <f t="shared" si="9"/>
        <v>OK</v>
      </c>
      <c r="D104" s="7" t="s">
        <v>232</v>
      </c>
      <c r="E104" s="10" t="str">
        <f>VLOOKUP(D104,EQProd!$B$2:$F$297,1,)</f>
        <v>EODTrade_ID_MsgType_Comments</v>
      </c>
      <c r="F104" s="7" t="str">
        <f t="shared" si="10"/>
        <v>OK</v>
      </c>
      <c r="G104" s="7" t="s">
        <v>13</v>
      </c>
      <c r="H104" s="10" t="str">
        <f>VLOOKUP(D104,EQProd!$B$2:$F$297,2,)</f>
        <v>nonunique</v>
      </c>
      <c r="I104" s="7" t="str">
        <f t="shared" si="11"/>
        <v>OK</v>
      </c>
      <c r="J104" s="7" t="s">
        <v>14</v>
      </c>
      <c r="K104" s="10" t="str">
        <f>VLOOKUP(D104,EQProd!$B$2:$F$297,3,)</f>
        <v xml:space="preserve"> nonclustered </v>
      </c>
      <c r="L104" s="7" t="str">
        <f t="shared" si="12"/>
        <v>OK</v>
      </c>
      <c r="M104" s="7">
        <v>2</v>
      </c>
      <c r="N104" s="10">
        <f>VLOOKUP(D104,EQProd!$B$2:$F$297,4,)</f>
        <v>2</v>
      </c>
      <c r="O104" s="7" t="str">
        <f t="shared" si="13"/>
        <v>OK</v>
      </c>
      <c r="P104" s="7" t="s">
        <v>233</v>
      </c>
      <c r="Q104" s="10" t="str">
        <f>VLOOKUP(D104,EQProd!$B$2:$F$297,5,)</f>
        <v>COBDate asc,TradeFeedFileFragmentId asc INCLUDE (EODTradeId,MessageType,Comments)</v>
      </c>
      <c r="R104" s="7" t="str">
        <f t="shared" si="14"/>
        <v>OK</v>
      </c>
      <c r="S104" s="10" t="str">
        <f t="shared" si="15"/>
        <v>TRUE</v>
      </c>
      <c r="T104" s="10" t="str">
        <f t="shared" si="16"/>
        <v>TRUE</v>
      </c>
      <c r="U104" s="10" t="str">
        <f t="shared" si="17"/>
        <v>Yes</v>
      </c>
    </row>
    <row r="105" spans="1:21">
      <c r="A105" s="7" t="s">
        <v>222</v>
      </c>
      <c r="B105" s="10" t="str">
        <f>IF(ISERROR(MATCH(A105, EQProd!$A$2:$A$297,0)),"",A105)</f>
        <v>srf_main.EODTrade</v>
      </c>
      <c r="C105" s="7" t="str">
        <f t="shared" si="9"/>
        <v>OK</v>
      </c>
      <c r="D105" s="7" t="s">
        <v>234</v>
      </c>
      <c r="E105" s="10" t="str">
        <f>VLOOKUP(D105,EQProd!$B$2:$F$297,1,)</f>
        <v>EODTradeTradeIdUniqueKeyIndex</v>
      </c>
      <c r="F105" s="7" t="str">
        <f t="shared" si="10"/>
        <v>OK</v>
      </c>
      <c r="G105" s="7" t="s">
        <v>13</v>
      </c>
      <c r="H105" s="10" t="str">
        <f>VLOOKUP(D105,EQProd!$B$2:$F$297,2,)</f>
        <v>nonunique</v>
      </c>
      <c r="I105" s="7" t="str">
        <f t="shared" si="11"/>
        <v>OK</v>
      </c>
      <c r="J105" s="7" t="s">
        <v>14</v>
      </c>
      <c r="K105" s="10" t="str">
        <f>VLOOKUP(D105,EQProd!$B$2:$F$297,3,)</f>
        <v xml:space="preserve"> nonclustered </v>
      </c>
      <c r="L105" s="7" t="str">
        <f t="shared" si="12"/>
        <v>OK</v>
      </c>
      <c r="M105" s="7">
        <v>7</v>
      </c>
      <c r="N105" s="10">
        <f>VLOOKUP(D105,EQProd!$B$2:$F$297,4,)</f>
        <v>7</v>
      </c>
      <c r="O105" s="7" t="str">
        <f t="shared" si="13"/>
        <v>OK</v>
      </c>
      <c r="P105" s="7" t="s">
        <v>235</v>
      </c>
      <c r="Q105" s="10" t="str">
        <f>VLOOKUP(D105,EQProd!$B$2:$F$297,5,)</f>
        <v>COBDate asc,EODTradeId asc,TradeFeedFileFragmentId asc,TradeId asc,TradeIdType asc,TradeVersion asc,SRFTradeVersion asc</v>
      </c>
      <c r="R105" s="7" t="str">
        <f t="shared" si="14"/>
        <v>OK</v>
      </c>
      <c r="S105" s="10" t="str">
        <f t="shared" si="15"/>
        <v>TRUE</v>
      </c>
      <c r="T105" s="10" t="str">
        <f t="shared" si="16"/>
        <v>TRUE</v>
      </c>
      <c r="U105" s="10" t="str">
        <f t="shared" si="17"/>
        <v>Yes</v>
      </c>
    </row>
    <row r="106" spans="1:21">
      <c r="A106" s="7" t="s">
        <v>222</v>
      </c>
      <c r="B106" s="10" t="str">
        <f>IF(ISERROR(MATCH(A106, EQProd!$A$2:$A$297,0)),"",A106)</f>
        <v>srf_main.EODTrade</v>
      </c>
      <c r="C106" s="7" t="str">
        <f t="shared" si="9"/>
        <v>OK</v>
      </c>
      <c r="D106" s="7" t="s">
        <v>236</v>
      </c>
      <c r="E106" s="10" t="str">
        <f>VLOOKUP(D106,EQProd!$B$2:$F$297,1,)</f>
        <v>Idx_UpdateDate_TradeId_TradeVersion</v>
      </c>
      <c r="F106" s="7" t="str">
        <f t="shared" si="10"/>
        <v>OK</v>
      </c>
      <c r="G106" s="7" t="s">
        <v>13</v>
      </c>
      <c r="H106" s="10" t="str">
        <f>VLOOKUP(D106,EQProd!$B$2:$F$297,2,)</f>
        <v>nonunique</v>
      </c>
      <c r="I106" s="7" t="str">
        <f t="shared" si="11"/>
        <v>OK</v>
      </c>
      <c r="J106" s="7" t="s">
        <v>14</v>
      </c>
      <c r="K106" s="10" t="str">
        <f>VLOOKUP(D106,EQProd!$B$2:$F$297,3,)</f>
        <v xml:space="preserve"> nonclustered </v>
      </c>
      <c r="L106" s="7" t="str">
        <f t="shared" si="12"/>
        <v>OK</v>
      </c>
      <c r="M106" s="7">
        <v>5</v>
      </c>
      <c r="N106" s="10">
        <f>VLOOKUP(D106,EQProd!$B$2:$F$297,4,)</f>
        <v>5</v>
      </c>
      <c r="O106" s="7" t="str">
        <f t="shared" si="13"/>
        <v>OK</v>
      </c>
      <c r="P106" s="7" t="s">
        <v>237</v>
      </c>
      <c r="Q106" s="10" t="str">
        <f>VLOOKUP(D106,EQProd!$B$2:$F$297,5,)</f>
        <v>UpdateDate desc,TradeId asc,TradeVersion asc,COBDate asc,Book asc INCLUDE (EODTradeStageId)</v>
      </c>
      <c r="R106" s="7" t="str">
        <f t="shared" si="14"/>
        <v>OK</v>
      </c>
      <c r="S106" s="10" t="str">
        <f t="shared" si="15"/>
        <v>TRUE</v>
      </c>
      <c r="T106" s="10" t="str">
        <f t="shared" si="16"/>
        <v>TRUE</v>
      </c>
      <c r="U106" s="10" t="str">
        <f t="shared" si="17"/>
        <v>Yes</v>
      </c>
    </row>
    <row r="107" spans="1:21">
      <c r="A107" s="7" t="s">
        <v>222</v>
      </c>
      <c r="B107" s="10" t="str">
        <f>IF(ISERROR(MATCH(A107, EQProd!$A$2:$A$297,0)),"",A107)</f>
        <v>srf_main.EODTrade</v>
      </c>
      <c r="C107" s="7" t="str">
        <f t="shared" si="9"/>
        <v>OK</v>
      </c>
      <c r="D107" s="7" t="s">
        <v>238</v>
      </c>
      <c r="E107" s="10" t="str">
        <f>VLOOKUP(D107,EQProd!$B$2:$F$297,1,)</f>
        <v>Idx_ET_COBDate</v>
      </c>
      <c r="F107" s="7" t="str">
        <f t="shared" si="10"/>
        <v>OK</v>
      </c>
      <c r="G107" s="7" t="s">
        <v>13</v>
      </c>
      <c r="H107" s="10" t="str">
        <f>VLOOKUP(D107,EQProd!$B$2:$F$297,2,)</f>
        <v>nonunique</v>
      </c>
      <c r="I107" s="7" t="str">
        <f t="shared" si="11"/>
        <v>OK</v>
      </c>
      <c r="J107" s="7" t="s">
        <v>14</v>
      </c>
      <c r="K107" s="10" t="str">
        <f>VLOOKUP(D107,EQProd!$B$2:$F$297,3,)</f>
        <v xml:space="preserve"> nonclustered </v>
      </c>
      <c r="L107" s="7" t="str">
        <f t="shared" si="12"/>
        <v>OK</v>
      </c>
      <c r="M107" s="7">
        <v>1</v>
      </c>
      <c r="N107" s="10">
        <f>VLOOKUP(D107,EQProd!$B$2:$F$297,4,)</f>
        <v>1</v>
      </c>
      <c r="O107" s="7" t="str">
        <f t="shared" si="13"/>
        <v>OK</v>
      </c>
      <c r="P107" s="7" t="s">
        <v>80</v>
      </c>
      <c r="Q107" s="10" t="str">
        <f>VLOOKUP(D107,EQProd!$B$2:$F$297,5,)</f>
        <v>COBDate asc</v>
      </c>
      <c r="R107" s="7" t="str">
        <f t="shared" si="14"/>
        <v>OK</v>
      </c>
      <c r="S107" s="10" t="str">
        <f t="shared" si="15"/>
        <v>TRUE</v>
      </c>
      <c r="T107" s="10" t="str">
        <f t="shared" si="16"/>
        <v>TRUE</v>
      </c>
      <c r="U107" s="10" t="str">
        <f t="shared" si="17"/>
        <v>Yes</v>
      </c>
    </row>
    <row r="108" spans="1:21">
      <c r="A108" s="7" t="s">
        <v>222</v>
      </c>
      <c r="B108" s="10" t="str">
        <f>IF(ISERROR(MATCH(A108, EQProd!$A$2:$A$297,0)),"",A108)</f>
        <v>srf_main.EODTrade</v>
      </c>
      <c r="C108" s="7" t="str">
        <f t="shared" si="9"/>
        <v>OK</v>
      </c>
      <c r="D108" s="7" t="s">
        <v>239</v>
      </c>
      <c r="E108" s="10" t="str">
        <f>VLOOKUP(D108,EQProd!$B$2:$F$297,1,)</f>
        <v>idx2_EODTrade</v>
      </c>
      <c r="F108" s="7" t="str">
        <f t="shared" si="10"/>
        <v>OK</v>
      </c>
      <c r="G108" s="7" t="s">
        <v>13</v>
      </c>
      <c r="H108" s="10" t="str">
        <f>VLOOKUP(D108,EQProd!$B$2:$F$297,2,)</f>
        <v>nonunique</v>
      </c>
      <c r="I108" s="7" t="str">
        <f t="shared" si="11"/>
        <v>OK</v>
      </c>
      <c r="J108" s="7" t="s">
        <v>14</v>
      </c>
      <c r="K108" s="10" t="str">
        <f>VLOOKUP(D108,EQProd!$B$2:$F$297,3,)</f>
        <v xml:space="preserve"> nonclustered </v>
      </c>
      <c r="L108" s="7" t="str">
        <f t="shared" si="12"/>
        <v>OK</v>
      </c>
      <c r="M108" s="7">
        <v>1</v>
      </c>
      <c r="N108" s="10">
        <f>VLOOKUP(D108,EQProd!$B$2:$F$297,4,)</f>
        <v>1</v>
      </c>
      <c r="O108" s="7" t="str">
        <f t="shared" si="13"/>
        <v>OK</v>
      </c>
      <c r="P108" s="7" t="s">
        <v>240</v>
      </c>
      <c r="Q108" s="10" t="str">
        <f>VLOOKUP(D108,EQProd!$B$2:$F$297,5,)</f>
        <v>TradeFeedFileFragmentId asc</v>
      </c>
      <c r="R108" s="7" t="str">
        <f t="shared" si="14"/>
        <v>OK</v>
      </c>
      <c r="S108" s="10" t="str">
        <f t="shared" si="15"/>
        <v>TRUE</v>
      </c>
      <c r="T108" s="10" t="str">
        <f t="shared" si="16"/>
        <v>TRUE</v>
      </c>
      <c r="U108" s="10" t="str">
        <f t="shared" si="17"/>
        <v>Yes</v>
      </c>
    </row>
    <row r="109" spans="1:21">
      <c r="A109" s="7" t="s">
        <v>222</v>
      </c>
      <c r="B109" s="10" t="str">
        <f>IF(ISERROR(MATCH(A109, EQProd!$A$2:$A$297,0)),"",A109)</f>
        <v>srf_main.EODTrade</v>
      </c>
      <c r="C109" s="7" t="str">
        <f t="shared" si="9"/>
        <v>OK</v>
      </c>
      <c r="D109" s="7" t="s">
        <v>241</v>
      </c>
      <c r="E109" s="10" t="str">
        <f>VLOOKUP(D109,EQProd!$B$2:$F$297,1,)</f>
        <v>EODTradeTT</v>
      </c>
      <c r="F109" s="7" t="str">
        <f t="shared" si="10"/>
        <v>OK</v>
      </c>
      <c r="G109" s="7" t="s">
        <v>13</v>
      </c>
      <c r="H109" s="10" t="str">
        <f>VLOOKUP(D109,EQProd!$B$2:$F$297,2,)</f>
        <v>nonunique</v>
      </c>
      <c r="I109" s="7" t="str">
        <f t="shared" si="11"/>
        <v>OK</v>
      </c>
      <c r="J109" s="7" t="s">
        <v>14</v>
      </c>
      <c r="K109" s="10" t="str">
        <f>VLOOKUP(D109,EQProd!$B$2:$F$297,3,)</f>
        <v xml:space="preserve"> nonclustered </v>
      </c>
      <c r="L109" s="7" t="str">
        <f t="shared" si="12"/>
        <v>OK</v>
      </c>
      <c r="M109" s="7">
        <v>2</v>
      </c>
      <c r="N109" s="10">
        <f>VLOOKUP(D109,EQProd!$B$2:$F$297,4,)</f>
        <v>2</v>
      </c>
      <c r="O109" s="7" t="str">
        <f t="shared" si="13"/>
        <v>OK</v>
      </c>
      <c r="P109" s="7" t="s">
        <v>242</v>
      </c>
      <c r="Q109" s="10" t="str">
        <f>VLOOKUP(D109,EQProd!$B$2:$F$297,5,)</f>
        <v>TradeId asc,TradeFeedFileFragmentId asc INCLUDE (EODTradeId,TradeVersion,SRFReportingDecision )</v>
      </c>
      <c r="R109" s="7" t="str">
        <f t="shared" si="14"/>
        <v>NOTOK</v>
      </c>
      <c r="S109" s="10" t="str">
        <f t="shared" si="15"/>
        <v>TRUE</v>
      </c>
      <c r="T109" s="10" t="str">
        <f t="shared" si="16"/>
        <v>FALSE</v>
      </c>
      <c r="U109" s="10" t="str">
        <f t="shared" si="17"/>
        <v>No</v>
      </c>
    </row>
    <row r="110" spans="1:21">
      <c r="A110" s="7" t="s">
        <v>222</v>
      </c>
      <c r="B110" s="10" t="str">
        <f>IF(ISERROR(MATCH(A110, EQProd!$A$2:$A$297,0)),"",A110)</f>
        <v>srf_main.EODTrade</v>
      </c>
      <c r="C110" s="7" t="str">
        <f t="shared" si="9"/>
        <v>OK</v>
      </c>
      <c r="D110" s="7" t="s">
        <v>243</v>
      </c>
      <c r="E110" s="10" t="str">
        <f>VLOOKUP(D110,EQProd!$B$2:$F$297,1,)</f>
        <v>idx_Book</v>
      </c>
      <c r="F110" s="7" t="str">
        <f t="shared" si="10"/>
        <v>OK</v>
      </c>
      <c r="G110" s="7" t="s">
        <v>13</v>
      </c>
      <c r="H110" s="10" t="str">
        <f>VLOOKUP(D110,EQProd!$B$2:$F$297,2,)</f>
        <v>unique</v>
      </c>
      <c r="I110" s="7" t="str">
        <f t="shared" si="11"/>
        <v>NOTOK</v>
      </c>
      <c r="J110" s="7" t="s">
        <v>14</v>
      </c>
      <c r="K110" s="10" t="str">
        <f>VLOOKUP(D110,EQProd!$B$2:$F$297,3,)</f>
        <v xml:space="preserve"> nonclustered </v>
      </c>
      <c r="L110" s="7" t="str">
        <f t="shared" si="12"/>
        <v>OK</v>
      </c>
      <c r="M110" s="7">
        <v>2</v>
      </c>
      <c r="N110" s="10">
        <f>VLOOKUP(D110,EQProd!$B$2:$F$297,4,)</f>
        <v>1</v>
      </c>
      <c r="O110" s="7" t="str">
        <f t="shared" si="13"/>
        <v>NOTOK</v>
      </c>
      <c r="P110" s="7" t="s">
        <v>244</v>
      </c>
      <c r="Q110" s="10" t="str">
        <f>VLOOKUP(D110,EQProd!$B$2:$F$297,5,)</f>
        <v>Book asc</v>
      </c>
      <c r="R110" s="7" t="str">
        <f t="shared" si="14"/>
        <v>NOTOK</v>
      </c>
      <c r="S110" s="10" t="str">
        <f t="shared" si="15"/>
        <v>FALSE</v>
      </c>
      <c r="T110" s="10" t="str">
        <f t="shared" si="16"/>
        <v>FALSE</v>
      </c>
      <c r="U110" s="10" t="str">
        <f t="shared" si="17"/>
        <v>No</v>
      </c>
    </row>
    <row r="111" spans="1:21">
      <c r="A111" s="7" t="s">
        <v>222</v>
      </c>
      <c r="B111" s="10" t="str">
        <f>IF(ISERROR(MATCH(A111, EQProd!$A$2:$A$297,0)),"",A111)</f>
        <v>srf_main.EODTrade</v>
      </c>
      <c r="C111" s="7" t="str">
        <f t="shared" si="9"/>
        <v>OK</v>
      </c>
      <c r="D111" s="7" t="s">
        <v>245</v>
      </c>
      <c r="E111" s="10" t="str">
        <f>VLOOKUP(D111,EQProd!$B$2:$F$297,1,)</f>
        <v>EODTradeCOBDateIndex</v>
      </c>
      <c r="F111" s="7" t="str">
        <f t="shared" si="10"/>
        <v>OK</v>
      </c>
      <c r="G111" s="7" t="s">
        <v>8</v>
      </c>
      <c r="H111" s="10" t="str">
        <f>VLOOKUP(D111,EQProd!$B$2:$F$297,2,)</f>
        <v>unique</v>
      </c>
      <c r="I111" s="7" t="str">
        <f t="shared" si="11"/>
        <v>OK</v>
      </c>
      <c r="J111" s="7" t="s">
        <v>9</v>
      </c>
      <c r="K111" s="10" t="str">
        <f>VLOOKUP(D111,EQProd!$B$2:$F$297,3,)</f>
        <v xml:space="preserve"> clustered </v>
      </c>
      <c r="L111" s="7" t="str">
        <f t="shared" si="12"/>
        <v>OK</v>
      </c>
      <c r="M111" s="7">
        <v>2</v>
      </c>
      <c r="N111" s="10">
        <f>VLOOKUP(D111,EQProd!$B$2:$F$297,4,)</f>
        <v>2</v>
      </c>
      <c r="O111" s="7" t="str">
        <f t="shared" si="13"/>
        <v>OK</v>
      </c>
      <c r="P111" s="7" t="s">
        <v>246</v>
      </c>
      <c r="Q111" s="10" t="str">
        <f>VLOOKUP(D111,EQProd!$B$2:$F$297,5,)</f>
        <v>EODTradeId asc,COBDate asc</v>
      </c>
      <c r="R111" s="7" t="str">
        <f t="shared" si="14"/>
        <v>OK</v>
      </c>
      <c r="S111" s="10" t="str">
        <f t="shared" si="15"/>
        <v>TRUE</v>
      </c>
      <c r="T111" s="10" t="str">
        <f t="shared" si="16"/>
        <v>TRUE</v>
      </c>
      <c r="U111" s="10" t="str">
        <f t="shared" si="17"/>
        <v>Yes</v>
      </c>
    </row>
    <row r="112" spans="1:21">
      <c r="A112" s="7" t="s">
        <v>247</v>
      </c>
      <c r="B112" s="10" t="str">
        <f>IF(ISERROR(MATCH(A112, EQProd!$A$2:$A$297,0)),"",A112)</f>
        <v>srf_main.EODTrade_OFC</v>
      </c>
      <c r="C112" s="7" t="str">
        <f t="shared" si="9"/>
        <v>OK</v>
      </c>
      <c r="D112" s="7" t="s">
        <v>248</v>
      </c>
      <c r="E112" s="10" t="str">
        <f>VLOOKUP(D112,EQProd!$B$2:$F$297,1,)</f>
        <v>EODTradeUSIUniqueKey_OFC</v>
      </c>
      <c r="F112" s="7" t="str">
        <f t="shared" si="10"/>
        <v>OK</v>
      </c>
      <c r="G112" s="7" t="s">
        <v>8</v>
      </c>
      <c r="H112" s="10" t="str">
        <f>VLOOKUP(D112,EQProd!$B$2:$F$297,2,)</f>
        <v>unique</v>
      </c>
      <c r="I112" s="7" t="str">
        <f t="shared" si="11"/>
        <v>OK</v>
      </c>
      <c r="J112" s="7" t="s">
        <v>14</v>
      </c>
      <c r="K112" s="10" t="str">
        <f>VLOOKUP(D112,EQProd!$B$2:$F$297,3,)</f>
        <v xml:space="preserve"> nonclustered </v>
      </c>
      <c r="L112" s="7" t="str">
        <f t="shared" si="12"/>
        <v>OK</v>
      </c>
      <c r="M112" s="7">
        <v>7</v>
      </c>
      <c r="N112" s="10">
        <f>VLOOKUP(D112,EQProd!$B$2:$F$297,4,)</f>
        <v>7</v>
      </c>
      <c r="O112" s="7" t="str">
        <f t="shared" si="13"/>
        <v>OK</v>
      </c>
      <c r="P112" s="7" t="s">
        <v>249</v>
      </c>
      <c r="Q112" s="10" t="str">
        <f>VLOOKUP(D112,EQProd!$B$2:$F$297,5,)</f>
        <v>COBDate asc,MessageType asc,SRFTradeVersion asc,TradeFeedFileFragmentId asc,TradeIdType asc,TradeVersion asc,USI asc</v>
      </c>
      <c r="R112" s="7" t="str">
        <f t="shared" si="14"/>
        <v>NOTOK</v>
      </c>
      <c r="S112" s="10" t="str">
        <f t="shared" si="15"/>
        <v>TRUE</v>
      </c>
      <c r="T112" s="10" t="str">
        <f t="shared" si="16"/>
        <v>FALSE</v>
      </c>
      <c r="U112" s="10" t="str">
        <f t="shared" si="17"/>
        <v>No</v>
      </c>
    </row>
    <row r="113" spans="1:21">
      <c r="A113" s="7" t="s">
        <v>247</v>
      </c>
      <c r="B113" s="10" t="str">
        <f>IF(ISERROR(MATCH(A113, EQProd!$A$2:$A$297,0)),"",A113)</f>
        <v>srf_main.EODTrade_OFC</v>
      </c>
      <c r="C113" s="7" t="str">
        <f t="shared" si="9"/>
        <v>OK</v>
      </c>
      <c r="D113" s="7" t="s">
        <v>250</v>
      </c>
      <c r="E113" s="10" t="str">
        <f>VLOOKUP(D113,EQProd!$B$2:$F$297,1,)</f>
        <v>EODTradeTradeIdUniqueKey_OFC</v>
      </c>
      <c r="F113" s="7" t="str">
        <f t="shared" si="10"/>
        <v>OK</v>
      </c>
      <c r="G113" s="7" t="s">
        <v>8</v>
      </c>
      <c r="H113" s="10" t="str">
        <f>VLOOKUP(D113,EQProd!$B$2:$F$297,2,)</f>
        <v>unique</v>
      </c>
      <c r="I113" s="7" t="str">
        <f t="shared" si="11"/>
        <v>OK</v>
      </c>
      <c r="J113" s="7" t="s">
        <v>14</v>
      </c>
      <c r="K113" s="10" t="str">
        <f>VLOOKUP(D113,EQProd!$B$2:$F$297,3,)</f>
        <v xml:space="preserve"> nonclustered </v>
      </c>
      <c r="L113" s="7" t="str">
        <f t="shared" si="12"/>
        <v>OK</v>
      </c>
      <c r="M113" s="7">
        <v>7</v>
      </c>
      <c r="N113" s="10">
        <f>VLOOKUP(D113,EQProd!$B$2:$F$297,4,)</f>
        <v>7</v>
      </c>
      <c r="O113" s="7" t="str">
        <f t="shared" si="13"/>
        <v>OK</v>
      </c>
      <c r="P113" s="7" t="s">
        <v>251</v>
      </c>
      <c r="Q113" s="10" t="str">
        <f>VLOOKUP(D113,EQProd!$B$2:$F$297,5,)</f>
        <v>COBDate asc,MessageType asc,SRFTradeVersion asc,TradeFeedFileFragmentId asc,TradeId asc,TradeIdType asc,TradeVersion asc</v>
      </c>
      <c r="R113" s="7" t="str">
        <f t="shared" si="14"/>
        <v>NOTOK</v>
      </c>
      <c r="S113" s="10" t="str">
        <f t="shared" si="15"/>
        <v>TRUE</v>
      </c>
      <c r="T113" s="10" t="str">
        <f t="shared" si="16"/>
        <v>FALSE</v>
      </c>
      <c r="U113" s="10" t="str">
        <f t="shared" si="17"/>
        <v>No</v>
      </c>
    </row>
    <row r="114" spans="1:21">
      <c r="A114" s="7" t="s">
        <v>247</v>
      </c>
      <c r="B114" s="10" t="str">
        <f>IF(ISERROR(MATCH(A114, EQProd!$A$2:$A$297,0)),"",A114)</f>
        <v>srf_main.EODTrade_OFC</v>
      </c>
      <c r="C114" s="7" t="str">
        <f t="shared" si="9"/>
        <v>OK</v>
      </c>
      <c r="D114" s="7" t="s">
        <v>252</v>
      </c>
      <c r="E114" s="10" t="e">
        <f>VLOOKUP(D114,EQProd!$B$2:$F$297,1,)</f>
        <v>#N/A</v>
      </c>
      <c r="F114" s="7" t="e">
        <f t="shared" si="10"/>
        <v>#N/A</v>
      </c>
      <c r="G114" s="7" t="s">
        <v>8</v>
      </c>
      <c r="H114" s="10" t="e">
        <f>VLOOKUP(D114,EQProd!$B$2:$F$297,2,)</f>
        <v>#N/A</v>
      </c>
      <c r="I114" s="7" t="e">
        <f t="shared" si="11"/>
        <v>#N/A</v>
      </c>
      <c r="J114" s="7" t="s">
        <v>14</v>
      </c>
      <c r="K114" s="10" t="e">
        <f>VLOOKUP(D114,EQProd!$B$2:$F$297,3,)</f>
        <v>#N/A</v>
      </c>
      <c r="L114" s="7" t="e">
        <f t="shared" si="12"/>
        <v>#N/A</v>
      </c>
      <c r="M114" s="7">
        <v>1</v>
      </c>
      <c r="N114" s="10" t="e">
        <f>VLOOKUP(D114,EQProd!$B$2:$F$297,4,)</f>
        <v>#N/A</v>
      </c>
      <c r="O114" s="7" t="e">
        <f t="shared" si="13"/>
        <v>#N/A</v>
      </c>
      <c r="P114" s="7" t="s">
        <v>226</v>
      </c>
      <c r="Q114" s="10" t="e">
        <f>VLOOKUP(D114,EQProd!$B$2:$F$297,5,)</f>
        <v>#N/A</v>
      </c>
      <c r="R114" s="7" t="e">
        <f t="shared" si="14"/>
        <v>#N/A</v>
      </c>
      <c r="S114" s="10" t="e">
        <f t="shared" si="15"/>
        <v>#N/A</v>
      </c>
      <c r="T114" s="10" t="e">
        <f t="shared" si="16"/>
        <v>#N/A</v>
      </c>
      <c r="U114" s="10" t="e">
        <f t="shared" si="17"/>
        <v>#N/A</v>
      </c>
    </row>
    <row r="115" spans="1:21">
      <c r="A115" s="7" t="s">
        <v>253</v>
      </c>
      <c r="B115" s="10" t="str">
        <f>IF(ISERROR(MATCH(A115, EQProd!$A$2:$A$297,0)),"",A115)</f>
        <v>srf_main.EODTradeJurisdiction</v>
      </c>
      <c r="C115" s="7" t="str">
        <f t="shared" si="9"/>
        <v>OK</v>
      </c>
      <c r="D115" s="7" t="s">
        <v>254</v>
      </c>
      <c r="E115" s="10" t="str">
        <f>VLOOKUP(D115,EQProd!$B$2:$F$297,1,)</f>
        <v>PK_EODTradeJurisdiction</v>
      </c>
      <c r="F115" s="7" t="str">
        <f t="shared" si="10"/>
        <v>OK</v>
      </c>
      <c r="G115" s="7" t="s">
        <v>8</v>
      </c>
      <c r="H115" s="10" t="str">
        <f>VLOOKUP(D115,EQProd!$B$2:$F$297,2,)</f>
        <v>unique</v>
      </c>
      <c r="I115" s="7" t="str">
        <f t="shared" si="11"/>
        <v>OK</v>
      </c>
      <c r="J115" s="7" t="s">
        <v>14</v>
      </c>
      <c r="K115" s="10" t="str">
        <f>VLOOKUP(D115,EQProd!$B$2:$F$297,3,)</f>
        <v xml:space="preserve"> nonclustered </v>
      </c>
      <c r="L115" s="7" t="str">
        <f t="shared" si="12"/>
        <v>OK</v>
      </c>
      <c r="M115" s="7">
        <v>1</v>
      </c>
      <c r="N115" s="10">
        <f>VLOOKUP(D115,EQProd!$B$2:$F$297,4,)</f>
        <v>1</v>
      </c>
      <c r="O115" s="7" t="str">
        <f t="shared" si="13"/>
        <v>OK</v>
      </c>
      <c r="P115" s="7" t="s">
        <v>255</v>
      </c>
      <c r="Q115" s="10" t="str">
        <f>VLOOKUP(D115,EQProd!$B$2:$F$297,5,)</f>
        <v>EODTradeJurisdictionId asc</v>
      </c>
      <c r="R115" s="7" t="str">
        <f t="shared" si="14"/>
        <v>OK</v>
      </c>
      <c r="S115" s="10" t="str">
        <f t="shared" si="15"/>
        <v>TRUE</v>
      </c>
      <c r="T115" s="10" t="str">
        <f t="shared" si="16"/>
        <v>TRUE</v>
      </c>
      <c r="U115" s="10" t="str">
        <f t="shared" si="17"/>
        <v>Yes</v>
      </c>
    </row>
    <row r="116" spans="1:21">
      <c r="A116" s="7" t="s">
        <v>253</v>
      </c>
      <c r="B116" s="10" t="str">
        <f>IF(ISERROR(MATCH(A116, EQProd!$A$2:$A$297,0)),"",A116)</f>
        <v>srf_main.EODTradeJurisdiction</v>
      </c>
      <c r="C116" s="7" t="str">
        <f t="shared" si="9"/>
        <v>OK</v>
      </c>
      <c r="D116" s="7" t="s">
        <v>256</v>
      </c>
      <c r="E116" s="10" t="str">
        <f>VLOOKUP(D116,EQProd!$B$2:$F$297,1,)</f>
        <v>idx2_EODTradeJurisdiction</v>
      </c>
      <c r="F116" s="7" t="str">
        <f t="shared" si="10"/>
        <v>OK</v>
      </c>
      <c r="G116" s="7" t="s">
        <v>8</v>
      </c>
      <c r="H116" s="10" t="str">
        <f>VLOOKUP(D116,EQProd!$B$2:$F$297,2,)</f>
        <v>unique</v>
      </c>
      <c r="I116" s="7" t="str">
        <f t="shared" si="11"/>
        <v>OK</v>
      </c>
      <c r="J116" s="7" t="s">
        <v>14</v>
      </c>
      <c r="K116" s="10" t="str">
        <f>VLOOKUP(D116,EQProd!$B$2:$F$297,3,)</f>
        <v xml:space="preserve"> nonclustered </v>
      </c>
      <c r="L116" s="7" t="str">
        <f t="shared" si="12"/>
        <v>OK</v>
      </c>
      <c r="M116" s="7">
        <v>3</v>
      </c>
      <c r="N116" s="10">
        <f>VLOOKUP(D116,EQProd!$B$2:$F$297,4,)</f>
        <v>3</v>
      </c>
      <c r="O116" s="7" t="str">
        <f t="shared" si="13"/>
        <v>OK</v>
      </c>
      <c r="P116" s="7" t="s">
        <v>257</v>
      </c>
      <c r="Q116" s="10" t="str">
        <f>VLOOKUP(D116,EQProd!$B$2:$F$297,5,)</f>
        <v>EODTradeStageId asc,Jurisdiction asc,MessageTypeId asc</v>
      </c>
      <c r="R116" s="7" t="str">
        <f t="shared" si="14"/>
        <v>OK</v>
      </c>
      <c r="S116" s="10" t="str">
        <f t="shared" si="15"/>
        <v>TRUE</v>
      </c>
      <c r="T116" s="10" t="str">
        <f t="shared" si="16"/>
        <v>TRUE</v>
      </c>
      <c r="U116" s="10" t="str">
        <f t="shared" si="17"/>
        <v>Yes</v>
      </c>
    </row>
    <row r="117" spans="1:21">
      <c r="A117" s="7" t="s">
        <v>253</v>
      </c>
      <c r="B117" s="10" t="str">
        <f>IF(ISERROR(MATCH(A117, EQProd!$A$2:$A$297,0)),"",A117)</f>
        <v>srf_main.EODTradeJurisdiction</v>
      </c>
      <c r="C117" s="7" t="str">
        <f t="shared" si="9"/>
        <v>OK</v>
      </c>
      <c r="D117" s="7" t="s">
        <v>258</v>
      </c>
      <c r="E117" s="10" t="e">
        <f>VLOOKUP(D117,EQProd!$B$2:$F$297,1,)</f>
        <v>#N/A</v>
      </c>
      <c r="F117" s="7" t="e">
        <f t="shared" si="10"/>
        <v>#N/A</v>
      </c>
      <c r="G117" s="7" t="s">
        <v>13</v>
      </c>
      <c r="H117" s="10" t="e">
        <f>VLOOKUP(D117,EQProd!$B$2:$F$297,2,)</f>
        <v>#N/A</v>
      </c>
      <c r="I117" s="7" t="e">
        <f t="shared" si="11"/>
        <v>#N/A</v>
      </c>
      <c r="J117" s="7" t="s">
        <v>14</v>
      </c>
      <c r="K117" s="10" t="e">
        <f>VLOOKUP(D117,EQProd!$B$2:$F$297,3,)</f>
        <v>#N/A</v>
      </c>
      <c r="L117" s="7" t="e">
        <f t="shared" si="12"/>
        <v>#N/A</v>
      </c>
      <c r="M117" s="7">
        <v>2</v>
      </c>
      <c r="N117" s="10" t="e">
        <f>VLOOKUP(D117,EQProd!$B$2:$F$297,4,)</f>
        <v>#N/A</v>
      </c>
      <c r="O117" s="7" t="e">
        <f t="shared" si="13"/>
        <v>#N/A</v>
      </c>
      <c r="P117" s="7" t="s">
        <v>259</v>
      </c>
      <c r="Q117" s="10" t="e">
        <f>VLOOKUP(D117,EQProd!$B$2:$F$297,5,)</f>
        <v>#N/A</v>
      </c>
      <c r="R117" s="7" t="e">
        <f t="shared" si="14"/>
        <v>#N/A</v>
      </c>
      <c r="S117" s="10" t="e">
        <f t="shared" si="15"/>
        <v>#N/A</v>
      </c>
      <c r="T117" s="10" t="e">
        <f t="shared" si="16"/>
        <v>#N/A</v>
      </c>
      <c r="U117" s="10" t="e">
        <f t="shared" si="17"/>
        <v>#N/A</v>
      </c>
    </row>
    <row r="118" spans="1:21">
      <c r="A118" s="7" t="s">
        <v>253</v>
      </c>
      <c r="B118" s="10" t="str">
        <f>IF(ISERROR(MATCH(A118, EQProd!$A$2:$A$297,0)),"",A118)</f>
        <v>srf_main.EODTradeJurisdiction</v>
      </c>
      <c r="C118" s="7" t="str">
        <f t="shared" si="9"/>
        <v>OK</v>
      </c>
      <c r="D118" s="7" t="s">
        <v>260</v>
      </c>
      <c r="E118" s="10" t="str">
        <f>VLOOKUP(D118,EQProd!$B$2:$F$297,1,)</f>
        <v>idx1_EODTradeJurisdiction</v>
      </c>
      <c r="F118" s="7" t="str">
        <f t="shared" si="10"/>
        <v>OK</v>
      </c>
      <c r="G118" s="7" t="s">
        <v>8</v>
      </c>
      <c r="H118" s="10" t="str">
        <f>VLOOKUP(D118,EQProd!$B$2:$F$297,2,)</f>
        <v>unique</v>
      </c>
      <c r="I118" s="7" t="str">
        <f t="shared" si="11"/>
        <v>OK</v>
      </c>
      <c r="J118" s="7" t="s">
        <v>9</v>
      </c>
      <c r="K118" s="10" t="str">
        <f>VLOOKUP(D118,EQProd!$B$2:$F$297,3,)</f>
        <v xml:space="preserve"> clustered </v>
      </c>
      <c r="L118" s="7" t="str">
        <f t="shared" si="12"/>
        <v>OK</v>
      </c>
      <c r="M118" s="7">
        <v>2</v>
      </c>
      <c r="N118" s="10">
        <f>VLOOKUP(D118,EQProd!$B$2:$F$297,4,)</f>
        <v>2</v>
      </c>
      <c r="O118" s="7" t="str">
        <f t="shared" si="13"/>
        <v>OK</v>
      </c>
      <c r="P118" s="7" t="s">
        <v>261</v>
      </c>
      <c r="Q118" s="10" t="str">
        <f>VLOOKUP(D118,EQProd!$B$2:$F$297,5,)</f>
        <v>EODTradeJurisdictionId asc,EODTradeStageId asc</v>
      </c>
      <c r="R118" s="7" t="str">
        <f t="shared" si="14"/>
        <v>OK</v>
      </c>
      <c r="S118" s="10" t="str">
        <f t="shared" si="15"/>
        <v>TRUE</v>
      </c>
      <c r="T118" s="10" t="str">
        <f t="shared" si="16"/>
        <v>TRUE</v>
      </c>
      <c r="U118" s="10" t="str">
        <f t="shared" si="17"/>
        <v>Yes</v>
      </c>
    </row>
    <row r="119" spans="1:21">
      <c r="A119" s="7" t="s">
        <v>262</v>
      </c>
      <c r="B119" s="10" t="str">
        <f>IF(ISERROR(MATCH(A119, EQProd!$A$2:$A$297,0)),"",A119)</f>
        <v>srf_main.EODTradeStage</v>
      </c>
      <c r="C119" s="7" t="str">
        <f t="shared" si="9"/>
        <v>OK</v>
      </c>
      <c r="D119" s="7" t="s">
        <v>263</v>
      </c>
      <c r="E119" s="10" t="str">
        <f>VLOOKUP(D119,EQProd!$B$2:$F$297,1,)</f>
        <v>idx2_EODTradeStage</v>
      </c>
      <c r="F119" s="7" t="str">
        <f t="shared" si="10"/>
        <v>OK</v>
      </c>
      <c r="G119" s="7" t="s">
        <v>13</v>
      </c>
      <c r="H119" s="10" t="str">
        <f>VLOOKUP(D119,EQProd!$B$2:$F$297,2,)</f>
        <v>nonunique</v>
      </c>
      <c r="I119" s="7" t="str">
        <f t="shared" si="11"/>
        <v>OK</v>
      </c>
      <c r="J119" s="7" t="s">
        <v>14</v>
      </c>
      <c r="K119" s="10" t="str">
        <f>VLOOKUP(D119,EQProd!$B$2:$F$297,3,)</f>
        <v xml:space="preserve"> nonclustered </v>
      </c>
      <c r="L119" s="7" t="str">
        <f t="shared" si="12"/>
        <v>OK</v>
      </c>
      <c r="M119" s="7">
        <v>3</v>
      </c>
      <c r="N119" s="10">
        <f>VLOOKUP(D119,EQProd!$B$2:$F$297,4,)</f>
        <v>3</v>
      </c>
      <c r="O119" s="7" t="str">
        <f t="shared" si="13"/>
        <v>OK</v>
      </c>
      <c r="P119" s="7" t="s">
        <v>264</v>
      </c>
      <c r="Q119" s="10" t="str">
        <f>VLOOKUP(D119,EQProd!$B$2:$F$297,5,)</f>
        <v>feedFileFragmentId asc,cobDate asc,DealGroupId asc INCLUDE (tradeId,tradeVersion,productType,subProductType,irSwapPayOrReceive)</v>
      </c>
      <c r="R119" s="7" t="str">
        <f t="shared" si="14"/>
        <v>OK</v>
      </c>
      <c r="S119" s="10" t="str">
        <f t="shared" si="15"/>
        <v>TRUE</v>
      </c>
      <c r="T119" s="10" t="str">
        <f t="shared" si="16"/>
        <v>TRUE</v>
      </c>
      <c r="U119" s="10" t="str">
        <f t="shared" si="17"/>
        <v>Yes</v>
      </c>
    </row>
    <row r="120" spans="1:21">
      <c r="A120" s="7" t="s">
        <v>262</v>
      </c>
      <c r="B120" s="10" t="str">
        <f>IF(ISERROR(MATCH(A120, EQProd!$A$2:$A$297,0)),"",A120)</f>
        <v>srf_main.EODTradeStage</v>
      </c>
      <c r="C120" s="7" t="str">
        <f t="shared" si="9"/>
        <v>OK</v>
      </c>
      <c r="D120" s="7" t="s">
        <v>265</v>
      </c>
      <c r="E120" s="10" t="str">
        <f>VLOOKUP(D120,EQProd!$B$2:$F$297,1,)</f>
        <v>idx6_EODTradeStage</v>
      </c>
      <c r="F120" s="7" t="str">
        <f t="shared" si="10"/>
        <v>OK</v>
      </c>
      <c r="G120" s="7" t="s">
        <v>8</v>
      </c>
      <c r="H120" s="10" t="str">
        <f>VLOOKUP(D120,EQProd!$B$2:$F$297,2,)</f>
        <v>unique</v>
      </c>
      <c r="I120" s="7" t="str">
        <f t="shared" si="11"/>
        <v>OK</v>
      </c>
      <c r="J120" s="7" t="s">
        <v>14</v>
      </c>
      <c r="K120" s="10" t="str">
        <f>VLOOKUP(D120,EQProd!$B$2:$F$297,3,)</f>
        <v xml:space="preserve"> nonclustered </v>
      </c>
      <c r="L120" s="7" t="str">
        <f t="shared" si="12"/>
        <v>OK</v>
      </c>
      <c r="M120" s="7">
        <v>6</v>
      </c>
      <c r="N120" s="10">
        <f>VLOOKUP(D120,EQProd!$B$2:$F$297,4,)</f>
        <v>6</v>
      </c>
      <c r="O120" s="7" t="str">
        <f t="shared" si="13"/>
        <v>OK</v>
      </c>
      <c r="P120" s="7" t="s">
        <v>266</v>
      </c>
      <c r="Q120" s="10" t="str">
        <f>VLOOKUP(D120,EQProd!$B$2:$F$297,5,)</f>
        <v>tradeId asc,cobDate asc,publisherSystem asc,FeedId asc,FeedIdVersion asc,feedFileFragmentId asc</v>
      </c>
      <c r="R120" s="7" t="str">
        <f t="shared" si="14"/>
        <v>OK</v>
      </c>
      <c r="S120" s="10" t="str">
        <f t="shared" si="15"/>
        <v>TRUE</v>
      </c>
      <c r="T120" s="10" t="str">
        <f t="shared" si="16"/>
        <v>TRUE</v>
      </c>
      <c r="U120" s="10" t="str">
        <f t="shared" si="17"/>
        <v>Yes</v>
      </c>
    </row>
    <row r="121" spans="1:21">
      <c r="A121" s="7" t="s">
        <v>262</v>
      </c>
      <c r="B121" s="10" t="str">
        <f>IF(ISERROR(MATCH(A121, EQProd!$A$2:$A$297,0)),"",A121)</f>
        <v>srf_main.EODTradeStage</v>
      </c>
      <c r="C121" s="7" t="str">
        <f t="shared" si="9"/>
        <v>OK</v>
      </c>
      <c r="D121" s="7" t="s">
        <v>267</v>
      </c>
      <c r="E121" s="10" t="str">
        <f>VLOOKUP(D121,EQProd!$B$2:$F$297,1,)</f>
        <v>idx1_EODTradeStage</v>
      </c>
      <c r="F121" s="7" t="str">
        <f t="shared" si="10"/>
        <v>OK</v>
      </c>
      <c r="G121" s="7" t="s">
        <v>13</v>
      </c>
      <c r="H121" s="10" t="str">
        <f>VLOOKUP(D121,EQProd!$B$2:$F$297,2,)</f>
        <v>nonunique</v>
      </c>
      <c r="I121" s="7" t="str">
        <f t="shared" si="11"/>
        <v>OK</v>
      </c>
      <c r="J121" s="7" t="s">
        <v>14</v>
      </c>
      <c r="K121" s="10" t="str">
        <f>VLOOKUP(D121,EQProd!$B$2:$F$297,3,)</f>
        <v xml:space="preserve"> nonclustered </v>
      </c>
      <c r="L121" s="7" t="str">
        <f t="shared" si="12"/>
        <v>OK</v>
      </c>
      <c r="M121" s="7">
        <v>3</v>
      </c>
      <c r="N121" s="10">
        <f>VLOOKUP(D121,EQProd!$B$2:$F$297,4,)</f>
        <v>3</v>
      </c>
      <c r="O121" s="7" t="str">
        <f t="shared" si="13"/>
        <v>OK</v>
      </c>
      <c r="P121" s="7" t="s">
        <v>268</v>
      </c>
      <c r="Q121" s="10" t="str">
        <f>VLOOKUP(D121,EQProd!$B$2:$F$297,5,)</f>
        <v>cobDate asc,FeedType asc,FeedIdVersion asc INCLUDE (usi,IsReportable,SRFReportDecision,tradeId)</v>
      </c>
      <c r="R121" s="7" t="str">
        <f t="shared" si="14"/>
        <v>OK</v>
      </c>
      <c r="S121" s="10" t="str">
        <f t="shared" si="15"/>
        <v>TRUE</v>
      </c>
      <c r="T121" s="10" t="str">
        <f t="shared" si="16"/>
        <v>TRUE</v>
      </c>
      <c r="U121" s="10" t="str">
        <f t="shared" si="17"/>
        <v>Yes</v>
      </c>
    </row>
    <row r="122" spans="1:21">
      <c r="A122" s="7" t="s">
        <v>262</v>
      </c>
      <c r="B122" s="10" t="str">
        <f>IF(ISERROR(MATCH(A122, EQProd!$A$2:$A$297,0)),"",A122)</f>
        <v>srf_main.EODTradeStage</v>
      </c>
      <c r="C122" s="7" t="str">
        <f t="shared" si="9"/>
        <v>OK</v>
      </c>
      <c r="D122" s="7" t="s">
        <v>269</v>
      </c>
      <c r="E122" s="10" t="str">
        <f>VLOOKUP(D122,EQProd!$B$2:$F$297,1,)</f>
        <v>EODTradeStage_PerfImp</v>
      </c>
      <c r="F122" s="7" t="str">
        <f t="shared" si="10"/>
        <v>OK</v>
      </c>
      <c r="G122" s="7" t="s">
        <v>13</v>
      </c>
      <c r="H122" s="10" t="str">
        <f>VLOOKUP(D122,EQProd!$B$2:$F$297,2,)</f>
        <v>nonunique</v>
      </c>
      <c r="I122" s="7" t="str">
        <f t="shared" si="11"/>
        <v>OK</v>
      </c>
      <c r="J122" s="7" t="s">
        <v>14</v>
      </c>
      <c r="K122" s="10" t="str">
        <f>VLOOKUP(D122,EQProd!$B$2:$F$297,3,)</f>
        <v xml:space="preserve"> nonclustered </v>
      </c>
      <c r="L122" s="7" t="str">
        <f t="shared" si="12"/>
        <v>OK</v>
      </c>
      <c r="M122" s="7">
        <v>6</v>
      </c>
      <c r="N122" s="10">
        <f>VLOOKUP(D122,EQProd!$B$2:$F$297,4,)</f>
        <v>6</v>
      </c>
      <c r="O122" s="7" t="str">
        <f t="shared" si="13"/>
        <v>OK</v>
      </c>
      <c r="P122" s="8" t="s">
        <v>270</v>
      </c>
      <c r="Q122" s="10" t="str">
        <f>VLOOKUP(D122,EQProd!$B$2:$F$297,5,)</f>
        <v>feedFileFragmentId asc,cobDate asc,publisherSystem asc,FeedId asc,FeedIdVersion asc,IsReportable asc INCLUDE (tradeId,tradeVersion,assetClass,usi,dataSubmitterUCI,party1UCI,party2UCI,tradeRepresentation,tradeIdType,productType,subProductType,contractSubType,eventName,party1DtccId,party2DtccId,upi,buyOrSell,independentAmount,irSwapFixedRate1,irSwapFixedRate2,irCapFloorFixedRate,irSwapPayOrReceive,irCapFloorPayOrReceive,irSwapFixedRateCount,irSwapfloatingRateIndexCount,isFIXEDLegPay,ReportingJurisdiction,ConfirmationReportingType,isOIS,submittedForUCI)</v>
      </c>
      <c r="R122" s="7" t="str">
        <f t="shared" si="14"/>
        <v>OK</v>
      </c>
      <c r="S122" s="10" t="str">
        <f t="shared" si="15"/>
        <v>TRUE</v>
      </c>
      <c r="T122" s="10" t="str">
        <f t="shared" si="16"/>
        <v>TRUE</v>
      </c>
      <c r="U122" s="10" t="str">
        <f t="shared" si="17"/>
        <v>Yes</v>
      </c>
    </row>
    <row r="123" spans="1:21">
      <c r="A123" s="7" t="s">
        <v>262</v>
      </c>
      <c r="B123" s="10" t="str">
        <f>IF(ISERROR(MATCH(A123, EQProd!$A$2:$A$297,0)),"",A123)</f>
        <v>srf_main.EODTradeStage</v>
      </c>
      <c r="C123" s="7" t="str">
        <f t="shared" si="9"/>
        <v>OK</v>
      </c>
      <c r="D123" s="7" t="s">
        <v>271</v>
      </c>
      <c r="E123" s="10" t="str">
        <f>VLOOKUP(D123,EQProd!$B$2:$F$297,1,)</f>
        <v>idx4_EODTradeStage</v>
      </c>
      <c r="F123" s="7" t="str">
        <f t="shared" si="10"/>
        <v>OK</v>
      </c>
      <c r="G123" s="7" t="s">
        <v>13</v>
      </c>
      <c r="H123" s="10" t="str">
        <f>VLOOKUP(D123,EQProd!$B$2:$F$297,2,)</f>
        <v>nonunique</v>
      </c>
      <c r="I123" s="7" t="str">
        <f t="shared" si="11"/>
        <v>OK</v>
      </c>
      <c r="J123" s="7" t="s">
        <v>14</v>
      </c>
      <c r="K123" s="10" t="str">
        <f>VLOOKUP(D123,EQProd!$B$2:$F$297,3,)</f>
        <v xml:space="preserve"> nonclustered </v>
      </c>
      <c r="L123" s="7" t="str">
        <f t="shared" si="12"/>
        <v>OK</v>
      </c>
      <c r="M123" s="7">
        <v>1</v>
      </c>
      <c r="N123" s="10">
        <f>VLOOKUP(D123,EQProd!$B$2:$F$297,4,)</f>
        <v>1</v>
      </c>
      <c r="O123" s="7" t="str">
        <f t="shared" si="13"/>
        <v>OK</v>
      </c>
      <c r="P123" s="7" t="s">
        <v>272</v>
      </c>
      <c r="Q123" s="10" t="str">
        <f>VLOOKUP(D123,EQProd!$B$2:$F$297,5,)</f>
        <v>feedFileFragmentId asc</v>
      </c>
      <c r="R123" s="7" t="str">
        <f t="shared" si="14"/>
        <v>OK</v>
      </c>
      <c r="S123" s="10" t="str">
        <f t="shared" si="15"/>
        <v>TRUE</v>
      </c>
      <c r="T123" s="10" t="str">
        <f t="shared" si="16"/>
        <v>TRUE</v>
      </c>
      <c r="U123" s="10" t="str">
        <f t="shared" si="17"/>
        <v>Yes</v>
      </c>
    </row>
    <row r="124" spans="1:21">
      <c r="A124" s="7" t="s">
        <v>262</v>
      </c>
      <c r="B124" s="10" t="str">
        <f>IF(ISERROR(MATCH(A124, EQProd!$A$2:$A$297,0)),"",A124)</f>
        <v>srf_main.EODTradeStage</v>
      </c>
      <c r="C124" s="7" t="str">
        <f t="shared" si="9"/>
        <v>OK</v>
      </c>
      <c r="D124" s="7" t="s">
        <v>273</v>
      </c>
      <c r="E124" s="10" t="str">
        <f>VLOOKUP(D124,EQProd!$B$2:$F$297,1,)</f>
        <v>EODTradeStage_id</v>
      </c>
      <c r="F124" s="7" t="str">
        <f t="shared" si="10"/>
        <v>OK</v>
      </c>
      <c r="G124" s="7" t="s">
        <v>8</v>
      </c>
      <c r="H124" s="10" t="str">
        <f>VLOOKUP(D124,EQProd!$B$2:$F$297,2,)</f>
        <v>unique</v>
      </c>
      <c r="I124" s="7" t="str">
        <f t="shared" si="11"/>
        <v>OK</v>
      </c>
      <c r="J124" s="7" t="s">
        <v>14</v>
      </c>
      <c r="K124" s="10" t="str">
        <f>VLOOKUP(D124,EQProd!$B$2:$F$297,3,)</f>
        <v xml:space="preserve"> nonclustered </v>
      </c>
      <c r="L124" s="7" t="str">
        <f t="shared" si="12"/>
        <v>OK</v>
      </c>
      <c r="M124" s="7">
        <v>1</v>
      </c>
      <c r="N124" s="10">
        <f>VLOOKUP(D124,EQProd!$B$2:$F$297,4,)</f>
        <v>1</v>
      </c>
      <c r="O124" s="7" t="str">
        <f t="shared" si="13"/>
        <v>OK</v>
      </c>
      <c r="P124" s="7" t="s">
        <v>164</v>
      </c>
      <c r="Q124" s="10" t="str">
        <f>VLOOKUP(D124,EQProd!$B$2:$F$297,5,)</f>
        <v>id asc</v>
      </c>
      <c r="R124" s="7" t="str">
        <f t="shared" si="14"/>
        <v>OK</v>
      </c>
      <c r="S124" s="10" t="str">
        <f t="shared" si="15"/>
        <v>TRUE</v>
      </c>
      <c r="T124" s="10" t="str">
        <f t="shared" si="16"/>
        <v>TRUE</v>
      </c>
      <c r="U124" s="10" t="str">
        <f t="shared" si="17"/>
        <v>Yes</v>
      </c>
    </row>
    <row r="125" spans="1:21">
      <c r="A125" s="7" t="s">
        <v>262</v>
      </c>
      <c r="B125" s="10" t="str">
        <f>IF(ISERROR(MATCH(A125, EQProd!$A$2:$A$297,0)),"",A125)</f>
        <v>srf_main.EODTradeStage</v>
      </c>
      <c r="C125" s="7" t="str">
        <f t="shared" si="9"/>
        <v>OK</v>
      </c>
      <c r="D125" s="7" t="s">
        <v>274</v>
      </c>
      <c r="E125" s="10" t="e">
        <f>VLOOKUP(D125,EQProd!$B$2:$F$297,1,)</f>
        <v>#N/A</v>
      </c>
      <c r="F125" s="7" t="e">
        <f t="shared" si="10"/>
        <v>#N/A</v>
      </c>
      <c r="G125" s="7" t="s">
        <v>8</v>
      </c>
      <c r="H125" s="10" t="e">
        <f>VLOOKUP(D125,EQProd!$B$2:$F$297,2,)</f>
        <v>#N/A</v>
      </c>
      <c r="I125" s="7" t="e">
        <f t="shared" si="11"/>
        <v>#N/A</v>
      </c>
      <c r="J125" s="7" t="s">
        <v>14</v>
      </c>
      <c r="K125" s="10" t="e">
        <f>VLOOKUP(D125,EQProd!$B$2:$F$297,3,)</f>
        <v>#N/A</v>
      </c>
      <c r="L125" s="7" t="e">
        <f t="shared" si="12"/>
        <v>#N/A</v>
      </c>
      <c r="M125" s="7">
        <v>3</v>
      </c>
      <c r="N125" s="10" t="e">
        <f>VLOOKUP(D125,EQProd!$B$2:$F$297,4,)</f>
        <v>#N/A</v>
      </c>
      <c r="O125" s="7" t="e">
        <f t="shared" si="13"/>
        <v>#N/A</v>
      </c>
      <c r="P125" s="7" t="s">
        <v>275</v>
      </c>
      <c r="Q125" s="10" t="e">
        <f>VLOOKUP(D125,EQProd!$B$2:$F$297,5,)</f>
        <v>#N/A</v>
      </c>
      <c r="R125" s="7" t="e">
        <f t="shared" si="14"/>
        <v>#N/A</v>
      </c>
      <c r="S125" s="10" t="e">
        <f t="shared" si="15"/>
        <v>#N/A</v>
      </c>
      <c r="T125" s="10" t="e">
        <f t="shared" si="16"/>
        <v>#N/A</v>
      </c>
      <c r="U125" s="10" t="e">
        <f t="shared" si="17"/>
        <v>#N/A</v>
      </c>
    </row>
    <row r="126" spans="1:21">
      <c r="A126" s="7" t="s">
        <v>262</v>
      </c>
      <c r="B126" s="10" t="str">
        <f>IF(ISERROR(MATCH(A126, EQProd!$A$2:$A$297,0)),"",A126)</f>
        <v>srf_main.EODTradeStage</v>
      </c>
      <c r="C126" s="7" t="str">
        <f t="shared" si="9"/>
        <v>OK</v>
      </c>
      <c r="D126" s="7" t="s">
        <v>276</v>
      </c>
      <c r="E126" s="10" t="str">
        <f>VLOOKUP(D126,EQProd!$B$2:$F$297,1,)</f>
        <v>idx5_EODTradeStage</v>
      </c>
      <c r="F126" s="7" t="str">
        <f t="shared" si="10"/>
        <v>OK</v>
      </c>
      <c r="G126" s="7" t="s">
        <v>13</v>
      </c>
      <c r="H126" s="10" t="str">
        <f>VLOOKUP(D126,EQProd!$B$2:$F$297,2,)</f>
        <v>nonunique</v>
      </c>
      <c r="I126" s="7" t="str">
        <f t="shared" si="11"/>
        <v>OK</v>
      </c>
      <c r="J126" s="7" t="s">
        <v>14</v>
      </c>
      <c r="K126" s="10" t="str">
        <f>VLOOKUP(D126,EQProd!$B$2:$F$297,3,)</f>
        <v xml:space="preserve"> nonclustered </v>
      </c>
      <c r="L126" s="7" t="str">
        <f t="shared" si="12"/>
        <v>OK</v>
      </c>
      <c r="M126" s="7">
        <v>1</v>
      </c>
      <c r="N126" s="10">
        <f>VLOOKUP(D126,EQProd!$B$2:$F$297,4,)</f>
        <v>1</v>
      </c>
      <c r="O126" s="7" t="str">
        <f t="shared" si="13"/>
        <v>OK</v>
      </c>
      <c r="P126" s="7" t="s">
        <v>277</v>
      </c>
      <c r="Q126" s="10" t="str">
        <f>VLOOKUP(D126,EQProd!$B$2:$F$297,5,)</f>
        <v>cobDate asc</v>
      </c>
      <c r="R126" s="7" t="str">
        <f t="shared" si="14"/>
        <v>OK</v>
      </c>
      <c r="S126" s="10" t="str">
        <f t="shared" si="15"/>
        <v>TRUE</v>
      </c>
      <c r="T126" s="10" t="str">
        <f t="shared" si="16"/>
        <v>TRUE</v>
      </c>
      <c r="U126" s="10" t="str">
        <f t="shared" si="17"/>
        <v>Yes</v>
      </c>
    </row>
    <row r="127" spans="1:21">
      <c r="A127" s="7" t="s">
        <v>262</v>
      </c>
      <c r="B127" s="10" t="str">
        <f>IF(ISERROR(MATCH(A127, EQProd!$A$2:$A$297,0)),"",A127)</f>
        <v>srf_main.EODTradeStage</v>
      </c>
      <c r="C127" s="7" t="str">
        <f t="shared" si="9"/>
        <v>OK</v>
      </c>
      <c r="D127" s="7" t="s">
        <v>278</v>
      </c>
      <c r="E127" s="10" t="e">
        <f>VLOOKUP(D127,EQProd!$B$2:$F$297,1,)</f>
        <v>#N/A</v>
      </c>
      <c r="F127" s="7" t="e">
        <f t="shared" si="10"/>
        <v>#N/A</v>
      </c>
      <c r="G127" s="7" t="s">
        <v>8</v>
      </c>
      <c r="H127" s="10" t="e">
        <f>VLOOKUP(D127,EQProd!$B$2:$F$297,2,)</f>
        <v>#N/A</v>
      </c>
      <c r="I127" s="7" t="e">
        <f t="shared" si="11"/>
        <v>#N/A</v>
      </c>
      <c r="J127" s="7" t="s">
        <v>9</v>
      </c>
      <c r="K127" s="10" t="e">
        <f>VLOOKUP(D127,EQProd!$B$2:$F$297,3,)</f>
        <v>#N/A</v>
      </c>
      <c r="L127" s="7" t="e">
        <f t="shared" si="12"/>
        <v>#N/A</v>
      </c>
      <c r="M127" s="7">
        <v>1</v>
      </c>
      <c r="N127" s="10" t="e">
        <f>VLOOKUP(D127,EQProd!$B$2:$F$297,4,)</f>
        <v>#N/A</v>
      </c>
      <c r="O127" s="7" t="e">
        <f t="shared" si="13"/>
        <v>#N/A</v>
      </c>
      <c r="P127" s="7" t="s">
        <v>164</v>
      </c>
      <c r="Q127" s="10" t="e">
        <f>VLOOKUP(D127,EQProd!$B$2:$F$297,5,)</f>
        <v>#N/A</v>
      </c>
      <c r="R127" s="7" t="e">
        <f t="shared" si="14"/>
        <v>#N/A</v>
      </c>
      <c r="S127" s="10" t="e">
        <f t="shared" si="15"/>
        <v>#N/A</v>
      </c>
      <c r="T127" s="10" t="e">
        <f t="shared" si="16"/>
        <v>#N/A</v>
      </c>
      <c r="U127" s="10" t="e">
        <f t="shared" si="17"/>
        <v>#N/A</v>
      </c>
    </row>
    <row r="128" spans="1:21">
      <c r="A128" s="7" t="s">
        <v>279</v>
      </c>
      <c r="B128" s="10" t="str">
        <f>IF(ISERROR(MATCH(A128, EQProd!$A$2:$A$297,0)),"",A128)</f>
        <v>srf_main.EODTradeStatus_OFC</v>
      </c>
      <c r="C128" s="7" t="str">
        <f t="shared" si="9"/>
        <v>OK</v>
      </c>
      <c r="D128" s="7" t="s">
        <v>280</v>
      </c>
      <c r="E128" s="10" t="str">
        <f>VLOOKUP(D128,EQProd!$B$2:$F$297,1,)</f>
        <v>EODTradeStatusCOBDateUniqueKey_OFC</v>
      </c>
      <c r="F128" s="7" t="str">
        <f t="shared" si="10"/>
        <v>OK</v>
      </c>
      <c r="G128" s="7" t="s">
        <v>8</v>
      </c>
      <c r="H128" s="10" t="str">
        <f>VLOOKUP(D128,EQProd!$B$2:$F$297,2,)</f>
        <v>unique</v>
      </c>
      <c r="I128" s="7" t="str">
        <f t="shared" si="11"/>
        <v>OK</v>
      </c>
      <c r="J128" s="7" t="s">
        <v>14</v>
      </c>
      <c r="K128" s="10" t="str">
        <f>VLOOKUP(D128,EQProd!$B$2:$F$297,3,)</f>
        <v xml:space="preserve"> nonclustered </v>
      </c>
      <c r="L128" s="7" t="str">
        <f t="shared" si="12"/>
        <v>OK</v>
      </c>
      <c r="M128" s="7">
        <v>2</v>
      </c>
      <c r="N128" s="10">
        <f>VLOOKUP(D128,EQProd!$B$2:$F$297,4,)</f>
        <v>2</v>
      </c>
      <c r="O128" s="7" t="str">
        <f t="shared" si="13"/>
        <v>OK</v>
      </c>
      <c r="P128" s="7" t="s">
        <v>281</v>
      </c>
      <c r="Q128" s="10" t="str">
        <f>VLOOKUP(D128,EQProd!$B$2:$F$297,5,)</f>
        <v>COBDate asc,EODTradeStatusId asc</v>
      </c>
      <c r="R128" s="7" t="str">
        <f t="shared" si="14"/>
        <v>OK</v>
      </c>
      <c r="S128" s="10" t="str">
        <f t="shared" si="15"/>
        <v>TRUE</v>
      </c>
      <c r="T128" s="10" t="str">
        <f t="shared" si="16"/>
        <v>TRUE</v>
      </c>
      <c r="U128" s="10" t="str">
        <f t="shared" si="17"/>
        <v>Yes</v>
      </c>
    </row>
    <row r="129" spans="1:21">
      <c r="A129" s="7" t="s">
        <v>279</v>
      </c>
      <c r="B129" s="10" t="str">
        <f>IF(ISERROR(MATCH(A129, EQProd!$A$2:$A$297,0)),"",A129)</f>
        <v>srf_main.EODTradeStatus_OFC</v>
      </c>
      <c r="C129" s="7" t="str">
        <f t="shared" si="9"/>
        <v>OK</v>
      </c>
      <c r="D129" s="7" t="s">
        <v>282</v>
      </c>
      <c r="E129" s="10" t="e">
        <f>VLOOKUP(D129,EQProd!$B$2:$F$297,1,)</f>
        <v>#N/A</v>
      </c>
      <c r="F129" s="7" t="e">
        <f t="shared" si="10"/>
        <v>#N/A</v>
      </c>
      <c r="G129" s="7" t="s">
        <v>8</v>
      </c>
      <c r="H129" s="10" t="e">
        <f>VLOOKUP(D129,EQProd!$B$2:$F$297,2,)</f>
        <v>#N/A</v>
      </c>
      <c r="I129" s="7" t="e">
        <f t="shared" si="11"/>
        <v>#N/A</v>
      </c>
      <c r="J129" s="7" t="s">
        <v>14</v>
      </c>
      <c r="K129" s="10" t="e">
        <f>VLOOKUP(D129,EQProd!$B$2:$F$297,3,)</f>
        <v>#N/A</v>
      </c>
      <c r="L129" s="7" t="e">
        <f t="shared" si="12"/>
        <v>#N/A</v>
      </c>
      <c r="M129" s="7">
        <v>1</v>
      </c>
      <c r="N129" s="10" t="e">
        <f>VLOOKUP(D129,EQProd!$B$2:$F$297,4,)</f>
        <v>#N/A</v>
      </c>
      <c r="O129" s="7" t="e">
        <f t="shared" si="13"/>
        <v>#N/A</v>
      </c>
      <c r="P129" s="7" t="s">
        <v>283</v>
      </c>
      <c r="Q129" s="10" t="e">
        <f>VLOOKUP(D129,EQProd!$B$2:$F$297,5,)</f>
        <v>#N/A</v>
      </c>
      <c r="R129" s="7" t="e">
        <f t="shared" si="14"/>
        <v>#N/A</v>
      </c>
      <c r="S129" s="10" t="e">
        <f t="shared" si="15"/>
        <v>#N/A</v>
      </c>
      <c r="T129" s="10" t="e">
        <f t="shared" si="16"/>
        <v>#N/A</v>
      </c>
      <c r="U129" s="10" t="e">
        <f t="shared" si="17"/>
        <v>#N/A</v>
      </c>
    </row>
    <row r="130" spans="1:21">
      <c r="A130" s="7" t="s">
        <v>284</v>
      </c>
      <c r="B130" s="10" t="str">
        <f>IF(ISERROR(MATCH(A130, EQProd!$A$2:$A$297,0)),"",A130)</f>
        <v>srf_main.EODValuationFeedData</v>
      </c>
      <c r="C130" s="7" t="str">
        <f t="shared" si="9"/>
        <v>OK</v>
      </c>
      <c r="D130" s="7" t="s">
        <v>285</v>
      </c>
      <c r="E130" s="10" t="str">
        <f>VLOOKUP(D130,EQProd!$B$2:$F$297,1,)</f>
        <v>EODValuationFeedData_TradeId_ValuationDatetime</v>
      </c>
      <c r="F130" s="7" t="str">
        <f t="shared" si="10"/>
        <v>OK</v>
      </c>
      <c r="G130" s="7" t="s">
        <v>13</v>
      </c>
      <c r="H130" s="10" t="str">
        <f>VLOOKUP(D130,EQProd!$B$2:$F$297,2,)</f>
        <v>nonunique</v>
      </c>
      <c r="I130" s="7" t="str">
        <f t="shared" si="11"/>
        <v>OK</v>
      </c>
      <c r="J130" s="7" t="s">
        <v>14</v>
      </c>
      <c r="K130" s="10" t="str">
        <f>VLOOKUP(D130,EQProd!$B$2:$F$297,3,)</f>
        <v xml:space="preserve"> nonclustered </v>
      </c>
      <c r="L130" s="7" t="str">
        <f t="shared" si="12"/>
        <v>OK</v>
      </c>
      <c r="M130" s="7">
        <v>2</v>
      </c>
      <c r="N130" s="10">
        <f>VLOOKUP(D130,EQProd!$B$2:$F$297,4,)</f>
        <v>2</v>
      </c>
      <c r="O130" s="7" t="str">
        <f t="shared" si="13"/>
        <v>OK</v>
      </c>
      <c r="P130" s="7" t="s">
        <v>286</v>
      </c>
      <c r="Q130" s="10" t="str">
        <f>VLOOKUP(D130,EQProd!$B$2:$F$297,5,)</f>
        <v>TradeId asc,ValuationDatetime asc</v>
      </c>
      <c r="R130" s="7" t="str">
        <f t="shared" si="14"/>
        <v>OK</v>
      </c>
      <c r="S130" s="10" t="str">
        <f t="shared" si="15"/>
        <v>TRUE</v>
      </c>
      <c r="T130" s="10" t="str">
        <f t="shared" si="16"/>
        <v>TRUE</v>
      </c>
      <c r="U130" s="10" t="str">
        <f t="shared" si="17"/>
        <v>Yes</v>
      </c>
    </row>
    <row r="131" spans="1:21">
      <c r="A131" s="7" t="s">
        <v>284</v>
      </c>
      <c r="B131" s="10" t="str">
        <f>IF(ISERROR(MATCH(A131, EQProd!$A$2:$A$297,0)),"",A131)</f>
        <v>srf_main.EODValuationFeedData</v>
      </c>
      <c r="C131" s="7" t="str">
        <f t="shared" ref="C131:C194" si="18">IF(A131=B131,"OK","NOTOK")</f>
        <v>OK</v>
      </c>
      <c r="D131" s="7" t="s">
        <v>287</v>
      </c>
      <c r="E131" s="10" t="e">
        <f>VLOOKUP(D131,EQProd!$B$2:$F$297,1,)</f>
        <v>#N/A</v>
      </c>
      <c r="F131" s="7" t="e">
        <f t="shared" ref="F131:F194" si="19">IF(D131=E131,"OK","NOTOK")</f>
        <v>#N/A</v>
      </c>
      <c r="G131" s="7" t="s">
        <v>8</v>
      </c>
      <c r="H131" s="10" t="e">
        <f>VLOOKUP(D131,EQProd!$B$2:$F$297,2,)</f>
        <v>#N/A</v>
      </c>
      <c r="I131" s="7" t="e">
        <f t="shared" ref="I131:I194" si="20">IF(G131=H131,"OK","NOTOK")</f>
        <v>#N/A</v>
      </c>
      <c r="J131" s="7" t="s">
        <v>14</v>
      </c>
      <c r="K131" s="10" t="e">
        <f>VLOOKUP(D131,EQProd!$B$2:$F$297,3,)</f>
        <v>#N/A</v>
      </c>
      <c r="L131" s="7" t="e">
        <f t="shared" ref="L131:L194" si="21">IF(J131=K131,"OK","NOTOK")</f>
        <v>#N/A</v>
      </c>
      <c r="M131" s="7">
        <v>1</v>
      </c>
      <c r="N131" s="10" t="e">
        <f>VLOOKUP(D131,EQProd!$B$2:$F$297,4,)</f>
        <v>#N/A</v>
      </c>
      <c r="O131" s="7" t="e">
        <f t="shared" ref="O131:O194" si="22">IF(M131=N131,"OK","NOTOK")</f>
        <v>#N/A</v>
      </c>
      <c r="P131" s="7" t="s">
        <v>17</v>
      </c>
      <c r="Q131" s="10" t="e">
        <f>VLOOKUP(D131,EQProd!$B$2:$F$297,5,)</f>
        <v>#N/A</v>
      </c>
      <c r="R131" s="7" t="e">
        <f t="shared" ref="R131:R194" si="23">IF(P131=Q131,"OK","NOTOK")</f>
        <v>#N/A</v>
      </c>
      <c r="S131" s="10" t="e">
        <f t="shared" ref="S131:S194" si="24">IF(AND(C131="OK", F131="OK",I131="OK"),"TRUE", "FALSE" )</f>
        <v>#N/A</v>
      </c>
      <c r="T131" s="10" t="e">
        <f t="shared" ref="T131:T194" si="25">IF(AND(L131="OK", O131="OK",R131="OK"),"TRUE", "FALSE" )</f>
        <v>#N/A</v>
      </c>
      <c r="U131" s="10" t="e">
        <f t="shared" ref="U131:U194" si="26">IF(OR(S131="False", T131="False"),"No", "Yes")</f>
        <v>#N/A</v>
      </c>
    </row>
    <row r="132" spans="1:21">
      <c r="A132" s="7" t="s">
        <v>284</v>
      </c>
      <c r="B132" s="10" t="str">
        <f>IF(ISERROR(MATCH(A132, EQProd!$A$2:$A$297,0)),"",A132)</f>
        <v>srf_main.EODValuationFeedData</v>
      </c>
      <c r="C132" s="7" t="str">
        <f t="shared" si="18"/>
        <v>OK</v>
      </c>
      <c r="D132" s="7" t="s">
        <v>288</v>
      </c>
      <c r="E132" s="10" t="str">
        <f>VLOOKUP(D132,EQProd!$B$2:$F$297,1,)</f>
        <v>idx3_EODValuationFeedData</v>
      </c>
      <c r="F132" s="7" t="str">
        <f t="shared" si="19"/>
        <v>OK</v>
      </c>
      <c r="G132" s="7" t="s">
        <v>13</v>
      </c>
      <c r="H132" s="10" t="str">
        <f>VLOOKUP(D132,EQProd!$B$2:$F$297,2,)</f>
        <v>nonunique</v>
      </c>
      <c r="I132" s="7" t="str">
        <f t="shared" si="20"/>
        <v>OK</v>
      </c>
      <c r="J132" s="7" t="s">
        <v>14</v>
      </c>
      <c r="K132" s="10" t="str">
        <f>VLOOKUP(D132,EQProd!$B$2:$F$297,3,)</f>
        <v xml:space="preserve"> nonclustered </v>
      </c>
      <c r="L132" s="7" t="str">
        <f t="shared" si="21"/>
        <v>OK</v>
      </c>
      <c r="M132" s="7">
        <v>1</v>
      </c>
      <c r="N132" s="10">
        <f>VLOOKUP(D132,EQProd!$B$2:$F$297,4,)</f>
        <v>1</v>
      </c>
      <c r="O132" s="7" t="str">
        <f t="shared" si="22"/>
        <v>OK</v>
      </c>
      <c r="P132" s="7" t="s">
        <v>289</v>
      </c>
      <c r="Q132" s="10" t="str">
        <f>VLOOKUP(D132,EQProd!$B$2:$F$297,5,)</f>
        <v>EODTradeStageId asc INCLUDE (Id)</v>
      </c>
      <c r="R132" s="7" t="str">
        <f t="shared" si="23"/>
        <v>OK</v>
      </c>
      <c r="S132" s="10" t="str">
        <f t="shared" si="24"/>
        <v>TRUE</v>
      </c>
      <c r="T132" s="10" t="str">
        <f t="shared" si="25"/>
        <v>TRUE</v>
      </c>
      <c r="U132" s="10" t="str">
        <f t="shared" si="26"/>
        <v>Yes</v>
      </c>
    </row>
    <row r="133" spans="1:21">
      <c r="A133" s="7" t="s">
        <v>284</v>
      </c>
      <c r="B133" s="10" t="str">
        <f>IF(ISERROR(MATCH(A133, EQProd!$A$2:$A$297,0)),"",A133)</f>
        <v>srf_main.EODValuationFeedData</v>
      </c>
      <c r="C133" s="7" t="str">
        <f t="shared" si="18"/>
        <v>OK</v>
      </c>
      <c r="D133" s="7" t="s">
        <v>290</v>
      </c>
      <c r="E133" s="10" t="str">
        <f>VLOOKUP(D133,EQProd!$B$2:$F$297,1,)</f>
        <v>idx1_EODValuationFeedData</v>
      </c>
      <c r="F133" s="7" t="str">
        <f t="shared" si="19"/>
        <v>OK</v>
      </c>
      <c r="G133" s="7" t="s">
        <v>13</v>
      </c>
      <c r="H133" s="10" t="str">
        <f>VLOOKUP(D133,EQProd!$B$2:$F$297,2,)</f>
        <v>nonunique</v>
      </c>
      <c r="I133" s="7" t="str">
        <f t="shared" si="20"/>
        <v>OK</v>
      </c>
      <c r="J133" s="7" t="s">
        <v>14</v>
      </c>
      <c r="K133" s="10" t="str">
        <f>VLOOKUP(D133,EQProd!$B$2:$F$297,3,)</f>
        <v xml:space="preserve"> nonclustered </v>
      </c>
      <c r="L133" s="7" t="str">
        <f t="shared" si="21"/>
        <v>OK</v>
      </c>
      <c r="M133" s="7">
        <v>1</v>
      </c>
      <c r="N133" s="10">
        <f>VLOOKUP(D133,EQProd!$B$2:$F$297,4,)</f>
        <v>1</v>
      </c>
      <c r="O133" s="7" t="str">
        <f t="shared" si="22"/>
        <v>OK</v>
      </c>
      <c r="P133" s="7" t="s">
        <v>194</v>
      </c>
      <c r="Q133" s="10" t="str">
        <f>VLOOKUP(D133,EQProd!$B$2:$F$297,5,)</f>
        <v>FeedFileFragmentId asc</v>
      </c>
      <c r="R133" s="7" t="str">
        <f t="shared" si="23"/>
        <v>OK</v>
      </c>
      <c r="S133" s="10" t="str">
        <f t="shared" si="24"/>
        <v>TRUE</v>
      </c>
      <c r="T133" s="10" t="str">
        <f t="shared" si="25"/>
        <v>TRUE</v>
      </c>
      <c r="U133" s="10" t="str">
        <f t="shared" si="26"/>
        <v>Yes</v>
      </c>
    </row>
    <row r="134" spans="1:21">
      <c r="A134" s="7" t="s">
        <v>291</v>
      </c>
      <c r="B134" s="10" t="str">
        <f>IF(ISERROR(MATCH(A134, EQProd!$A$2:$A$297,0)),"",A134)</f>
        <v>srf_main.ErrorWorkFlow</v>
      </c>
      <c r="C134" s="7" t="str">
        <f t="shared" si="18"/>
        <v>OK</v>
      </c>
      <c r="D134" s="7" t="s">
        <v>292</v>
      </c>
      <c r="E134" s="10" t="str">
        <f>VLOOKUP(D134,EQProd!$B$2:$F$297,1,)</f>
        <v>IDX_EW_TradeId</v>
      </c>
      <c r="F134" s="7" t="str">
        <f t="shared" si="19"/>
        <v>OK</v>
      </c>
      <c r="G134" s="7" t="s">
        <v>13</v>
      </c>
      <c r="H134" s="10" t="str">
        <f>VLOOKUP(D134,EQProd!$B$2:$F$297,2,)</f>
        <v>nonunique</v>
      </c>
      <c r="I134" s="7" t="str">
        <f t="shared" si="20"/>
        <v>OK</v>
      </c>
      <c r="J134" s="7" t="s">
        <v>14</v>
      </c>
      <c r="K134" s="10" t="str">
        <f>VLOOKUP(D134,EQProd!$B$2:$F$297,3,)</f>
        <v xml:space="preserve"> nonclustered </v>
      </c>
      <c r="L134" s="7" t="str">
        <f t="shared" si="21"/>
        <v>OK</v>
      </c>
      <c r="M134" s="7">
        <v>1</v>
      </c>
      <c r="N134" s="10">
        <f>VLOOKUP(D134,EQProd!$B$2:$F$297,4,)</f>
        <v>1</v>
      </c>
      <c r="O134" s="7" t="str">
        <f t="shared" si="22"/>
        <v>OK</v>
      </c>
      <c r="P134" s="7" t="s">
        <v>293</v>
      </c>
      <c r="Q134" s="10" t="str">
        <f>VLOOKUP(D134,EQProd!$B$2:$F$297,5,)</f>
        <v>TradeId asc INCLUDE (TradeVersion)</v>
      </c>
      <c r="R134" s="7" t="str">
        <f t="shared" si="23"/>
        <v>OK</v>
      </c>
      <c r="S134" s="10" t="str">
        <f t="shared" si="24"/>
        <v>TRUE</v>
      </c>
      <c r="T134" s="10" t="str">
        <f t="shared" si="25"/>
        <v>TRUE</v>
      </c>
      <c r="U134" s="10" t="str">
        <f t="shared" si="26"/>
        <v>Yes</v>
      </c>
    </row>
    <row r="135" spans="1:21">
      <c r="A135" s="7" t="s">
        <v>291</v>
      </c>
      <c r="B135" s="10" t="str">
        <f>IF(ISERROR(MATCH(A135, EQProd!$A$2:$A$297,0)),"",A135)</f>
        <v>srf_main.ErrorWorkFlow</v>
      </c>
      <c r="C135" s="7" t="str">
        <f t="shared" si="18"/>
        <v>OK</v>
      </c>
      <c r="D135" s="7" t="s">
        <v>294</v>
      </c>
      <c r="E135" s="10" t="str">
        <f>VLOOKUP(D135,EQProd!$B$2:$F$297,1,)</f>
        <v>IDX_EW_COBDate</v>
      </c>
      <c r="F135" s="7" t="str">
        <f t="shared" si="19"/>
        <v>OK</v>
      </c>
      <c r="G135" s="7" t="s">
        <v>13</v>
      </c>
      <c r="H135" s="10" t="str">
        <f>VLOOKUP(D135,EQProd!$B$2:$F$297,2,)</f>
        <v>nonunique</v>
      </c>
      <c r="I135" s="7" t="str">
        <f t="shared" si="20"/>
        <v>OK</v>
      </c>
      <c r="J135" s="7" t="s">
        <v>14</v>
      </c>
      <c r="K135" s="10" t="str">
        <f>VLOOKUP(D135,EQProd!$B$2:$F$297,3,)</f>
        <v xml:space="preserve"> nonclustered </v>
      </c>
      <c r="L135" s="7" t="str">
        <f t="shared" si="21"/>
        <v>OK</v>
      </c>
      <c r="M135" s="7">
        <v>1</v>
      </c>
      <c r="N135" s="10">
        <f>VLOOKUP(D135,EQProd!$B$2:$F$297,4,)</f>
        <v>1</v>
      </c>
      <c r="O135" s="7" t="str">
        <f t="shared" si="22"/>
        <v>OK</v>
      </c>
      <c r="P135" s="7" t="s">
        <v>80</v>
      </c>
      <c r="Q135" s="10" t="str">
        <f>VLOOKUP(D135,EQProd!$B$2:$F$297,5,)</f>
        <v>COBDate asc</v>
      </c>
      <c r="R135" s="7" t="str">
        <f t="shared" si="23"/>
        <v>OK</v>
      </c>
      <c r="S135" s="10" t="str">
        <f t="shared" si="24"/>
        <v>TRUE</v>
      </c>
      <c r="T135" s="10" t="str">
        <f t="shared" si="25"/>
        <v>TRUE</v>
      </c>
      <c r="U135" s="10" t="str">
        <f t="shared" si="26"/>
        <v>Yes</v>
      </c>
    </row>
    <row r="136" spans="1:21">
      <c r="A136" s="7" t="s">
        <v>291</v>
      </c>
      <c r="B136" s="10" t="str">
        <f>IF(ISERROR(MATCH(A136, EQProd!$A$2:$A$297,0)),"",A136)</f>
        <v>srf_main.ErrorWorkFlow</v>
      </c>
      <c r="C136" s="7" t="str">
        <f t="shared" si="18"/>
        <v>OK</v>
      </c>
      <c r="D136" s="7" t="s">
        <v>295</v>
      </c>
      <c r="E136" s="10" t="str">
        <f>VLOOKUP(D136,EQProd!$B$2:$F$297,1,)</f>
        <v>Idx_ErrorWorkFlow_ErrorBlotter2</v>
      </c>
      <c r="F136" s="7" t="str">
        <f t="shared" si="19"/>
        <v>OK</v>
      </c>
      <c r="G136" s="7" t="s">
        <v>13</v>
      </c>
      <c r="H136" s="10" t="str">
        <f>VLOOKUP(D136,EQProd!$B$2:$F$297,2,)</f>
        <v>nonunique</v>
      </c>
      <c r="I136" s="7" t="str">
        <f t="shared" si="20"/>
        <v>OK</v>
      </c>
      <c r="J136" s="7" t="s">
        <v>14</v>
      </c>
      <c r="K136" s="10" t="str">
        <f>VLOOKUP(D136,EQProd!$B$2:$F$297,3,)</f>
        <v xml:space="preserve"> nonclustered </v>
      </c>
      <c r="L136" s="7" t="str">
        <f t="shared" si="21"/>
        <v>OK</v>
      </c>
      <c r="M136" s="7">
        <v>2</v>
      </c>
      <c r="N136" s="10">
        <f>VLOOKUP(D136,EQProd!$B$2:$F$297,4,)</f>
        <v>2</v>
      </c>
      <c r="O136" s="7" t="str">
        <f t="shared" si="22"/>
        <v>OK</v>
      </c>
      <c r="P136" s="7" t="s">
        <v>296</v>
      </c>
      <c r="Q136" s="10" t="str">
        <f>VLOOKUP(D136,EQProd!$B$2:$F$297,5,)</f>
        <v>TradeId asc,TradeMessageID asc INCLUDE (ErrorWorkflowID)</v>
      </c>
      <c r="R136" s="7" t="str">
        <f t="shared" si="23"/>
        <v>OK</v>
      </c>
      <c r="S136" s="10" t="str">
        <f t="shared" si="24"/>
        <v>TRUE</v>
      </c>
      <c r="T136" s="10" t="str">
        <f t="shared" si="25"/>
        <v>TRUE</v>
      </c>
      <c r="U136" s="10" t="str">
        <f t="shared" si="26"/>
        <v>Yes</v>
      </c>
    </row>
    <row r="137" spans="1:21">
      <c r="A137" s="7" t="s">
        <v>291</v>
      </c>
      <c r="B137" s="10" t="str">
        <f>IF(ISERROR(MATCH(A137, EQProd!$A$2:$A$297,0)),"",A137)</f>
        <v>srf_main.ErrorWorkFlow</v>
      </c>
      <c r="C137" s="7" t="str">
        <f t="shared" si="18"/>
        <v>OK</v>
      </c>
      <c r="D137" s="7" t="s">
        <v>297</v>
      </c>
      <c r="E137" s="10" t="str">
        <f>VLOOKUP(D137,EQProd!$B$2:$F$297,1,)</f>
        <v>Idx_Errorworkflow_ErrorDashboard1</v>
      </c>
      <c r="F137" s="7" t="str">
        <f t="shared" si="19"/>
        <v>OK</v>
      </c>
      <c r="G137" s="7" t="s">
        <v>13</v>
      </c>
      <c r="H137" s="10" t="str">
        <f>VLOOKUP(D137,EQProd!$B$2:$F$297,2,)</f>
        <v>nonunique</v>
      </c>
      <c r="I137" s="7" t="str">
        <f t="shared" si="20"/>
        <v>OK</v>
      </c>
      <c r="J137" s="7" t="s">
        <v>14</v>
      </c>
      <c r="K137" s="10" t="str">
        <f>VLOOKUP(D137,EQProd!$B$2:$F$297,3,)</f>
        <v xml:space="preserve"> nonclustered </v>
      </c>
      <c r="L137" s="7" t="str">
        <f t="shared" si="21"/>
        <v>OK</v>
      </c>
      <c r="M137" s="7">
        <v>1</v>
      </c>
      <c r="N137" s="10">
        <f>VLOOKUP(D137,EQProd!$B$2:$F$297,4,)</f>
        <v>1</v>
      </c>
      <c r="O137" s="7" t="str">
        <f t="shared" si="22"/>
        <v>OK</v>
      </c>
      <c r="P137" s="7" t="s">
        <v>298</v>
      </c>
      <c r="Q137" s="10" t="str">
        <f>VLOOKUP(D137,EQProd!$B$2:$F$297,5,)</f>
        <v>WorkflowErrorCategory asc INCLUDE (ErrorWorkflowID,TradeId,TradeMessageID)</v>
      </c>
      <c r="R137" s="7" t="str">
        <f t="shared" si="23"/>
        <v>OK</v>
      </c>
      <c r="S137" s="10" t="str">
        <f t="shared" si="24"/>
        <v>TRUE</v>
      </c>
      <c r="T137" s="10" t="str">
        <f t="shared" si="25"/>
        <v>TRUE</v>
      </c>
      <c r="U137" s="10" t="str">
        <f t="shared" si="26"/>
        <v>Yes</v>
      </c>
    </row>
    <row r="138" spans="1:21">
      <c r="A138" s="7" t="s">
        <v>291</v>
      </c>
      <c r="B138" s="10" t="str">
        <f>IF(ISERROR(MATCH(A138, EQProd!$A$2:$A$297,0)),"",A138)</f>
        <v>srf_main.ErrorWorkFlow</v>
      </c>
      <c r="C138" s="7" t="str">
        <f t="shared" si="18"/>
        <v>OK</v>
      </c>
      <c r="D138" s="7" t="s">
        <v>299</v>
      </c>
      <c r="E138" s="10" t="str">
        <f>VLOOKUP(D138,EQProd!$B$2:$F$297,1,)</f>
        <v>IDX_EW_Workflowstate</v>
      </c>
      <c r="F138" s="7" t="str">
        <f t="shared" si="19"/>
        <v>OK</v>
      </c>
      <c r="G138" s="7" t="s">
        <v>13</v>
      </c>
      <c r="H138" s="10" t="str">
        <f>VLOOKUP(D138,EQProd!$B$2:$F$297,2,)</f>
        <v>nonunique</v>
      </c>
      <c r="I138" s="7" t="str">
        <f t="shared" si="20"/>
        <v>OK</v>
      </c>
      <c r="J138" s="7" t="s">
        <v>14</v>
      </c>
      <c r="K138" s="10" t="str">
        <f>VLOOKUP(D138,EQProd!$B$2:$F$297,3,)</f>
        <v xml:space="preserve"> nonclustered </v>
      </c>
      <c r="L138" s="7" t="str">
        <f t="shared" si="21"/>
        <v>OK</v>
      </c>
      <c r="M138" s="7">
        <v>1</v>
      </c>
      <c r="N138" s="10">
        <f>VLOOKUP(D138,EQProd!$B$2:$F$297,4,)</f>
        <v>1</v>
      </c>
      <c r="O138" s="7" t="str">
        <f t="shared" si="22"/>
        <v>OK</v>
      </c>
      <c r="P138" s="7" t="s">
        <v>300</v>
      </c>
      <c r="Q138" s="10" t="str">
        <f>VLOOKUP(D138,EQProd!$B$2:$F$297,5,)</f>
        <v>ErrorWorkflowState asc</v>
      </c>
      <c r="R138" s="7" t="str">
        <f t="shared" si="23"/>
        <v>OK</v>
      </c>
      <c r="S138" s="10" t="str">
        <f t="shared" si="24"/>
        <v>TRUE</v>
      </c>
      <c r="T138" s="10" t="str">
        <f t="shared" si="25"/>
        <v>TRUE</v>
      </c>
      <c r="U138" s="10" t="str">
        <f t="shared" si="26"/>
        <v>Yes</v>
      </c>
    </row>
    <row r="139" spans="1:21">
      <c r="A139" s="7" t="s">
        <v>291</v>
      </c>
      <c r="B139" s="10" t="str">
        <f>IF(ISERROR(MATCH(A139, EQProd!$A$2:$A$297,0)),"",A139)</f>
        <v>srf_main.ErrorWorkFlow</v>
      </c>
      <c r="C139" s="7" t="str">
        <f t="shared" si="18"/>
        <v>OK</v>
      </c>
      <c r="D139" s="7" t="s">
        <v>301</v>
      </c>
      <c r="E139" s="10" t="str">
        <f>VLOOKUP(D139,EQProd!$B$2:$F$297,1,)</f>
        <v>idx2_ErrorWorkFlow</v>
      </c>
      <c r="F139" s="7" t="str">
        <f t="shared" si="19"/>
        <v>OK</v>
      </c>
      <c r="G139" s="7" t="s">
        <v>13</v>
      </c>
      <c r="H139" s="10" t="str">
        <f>VLOOKUP(D139,EQProd!$B$2:$F$297,2,)</f>
        <v>nonunique</v>
      </c>
      <c r="I139" s="7" t="str">
        <f t="shared" si="20"/>
        <v>OK</v>
      </c>
      <c r="J139" s="7" t="s">
        <v>14</v>
      </c>
      <c r="K139" s="10" t="str">
        <f>VLOOKUP(D139,EQProd!$B$2:$F$297,3,)</f>
        <v xml:space="preserve"> nonclustered </v>
      </c>
      <c r="L139" s="7" t="str">
        <f t="shared" si="21"/>
        <v>OK</v>
      </c>
      <c r="M139" s="7">
        <v>4</v>
      </c>
      <c r="N139" s="10">
        <f>VLOOKUP(D139,EQProd!$B$2:$F$297,4,)</f>
        <v>4</v>
      </c>
      <c r="O139" s="7" t="str">
        <f t="shared" si="22"/>
        <v>OK</v>
      </c>
      <c r="P139" s="7" t="s">
        <v>302</v>
      </c>
      <c r="Q139" s="10" t="str">
        <f>VLOOKUP(D139,EQProd!$B$2:$F$297,5,)</f>
        <v>CreateDate asc,WorkflowErrorCategory asc,TradeId asc,TradeMessageID asc INCLUDE (ErrorWorkflowID,TradeVersion,MessageType,Jurisdiction)</v>
      </c>
      <c r="R139" s="7" t="str">
        <f t="shared" si="23"/>
        <v>OK</v>
      </c>
      <c r="S139" s="10" t="str">
        <f t="shared" si="24"/>
        <v>TRUE</v>
      </c>
      <c r="T139" s="10" t="str">
        <f t="shared" si="25"/>
        <v>TRUE</v>
      </c>
      <c r="U139" s="10" t="str">
        <f t="shared" si="26"/>
        <v>Yes</v>
      </c>
    </row>
    <row r="140" spans="1:21">
      <c r="A140" s="7" t="s">
        <v>291</v>
      </c>
      <c r="B140" s="10" t="str">
        <f>IF(ISERROR(MATCH(A140, EQProd!$A$2:$A$297,0)),"",A140)</f>
        <v>srf_main.ErrorWorkFlow</v>
      </c>
      <c r="C140" s="7" t="str">
        <f t="shared" si="18"/>
        <v>OK</v>
      </c>
      <c r="D140" s="7" t="s">
        <v>303</v>
      </c>
      <c r="E140" s="10" t="str">
        <f>VLOOKUP(D140,EQProd!$B$2:$F$297,1,)</f>
        <v>Idx_Errorworkflow_ErrorDashboard2</v>
      </c>
      <c r="F140" s="7" t="str">
        <f t="shared" si="19"/>
        <v>OK</v>
      </c>
      <c r="G140" s="7" t="s">
        <v>13</v>
      </c>
      <c r="H140" s="10" t="str">
        <f>VLOOKUP(D140,EQProd!$B$2:$F$297,2,)</f>
        <v>nonunique</v>
      </c>
      <c r="I140" s="7" t="str">
        <f t="shared" si="20"/>
        <v>OK</v>
      </c>
      <c r="J140" s="7" t="s">
        <v>14</v>
      </c>
      <c r="K140" s="10" t="str">
        <f>VLOOKUP(D140,EQProd!$B$2:$F$297,3,)</f>
        <v xml:space="preserve"> nonclustered </v>
      </c>
      <c r="L140" s="7" t="str">
        <f t="shared" si="21"/>
        <v>OK</v>
      </c>
      <c r="M140" s="7">
        <v>2</v>
      </c>
      <c r="N140" s="10">
        <f>VLOOKUP(D140,EQProd!$B$2:$F$297,4,)</f>
        <v>2</v>
      </c>
      <c r="O140" s="7" t="str">
        <f t="shared" si="22"/>
        <v>OK</v>
      </c>
      <c r="P140" s="7" t="s">
        <v>304</v>
      </c>
      <c r="Q140" s="10" t="str">
        <f>VLOOKUP(D140,EQProd!$B$2:$F$297,5,)</f>
        <v>ApplicationName asc,WorkflowErrorCategory asc INCLUDE (ErrorWorkflowID,TradeId,TradeMessageID,ErrorWorkflowState,Jurisdiction)</v>
      </c>
      <c r="R140" s="7" t="str">
        <f t="shared" si="23"/>
        <v>OK</v>
      </c>
      <c r="S140" s="10" t="str">
        <f t="shared" si="24"/>
        <v>TRUE</v>
      </c>
      <c r="T140" s="10" t="str">
        <f t="shared" si="25"/>
        <v>TRUE</v>
      </c>
      <c r="U140" s="10" t="str">
        <f t="shared" si="26"/>
        <v>Yes</v>
      </c>
    </row>
    <row r="141" spans="1:21">
      <c r="A141" s="7" t="s">
        <v>291</v>
      </c>
      <c r="B141" s="10" t="str">
        <f>IF(ISERROR(MATCH(A141, EQProd!$A$2:$A$297,0)),"",A141)</f>
        <v>srf_main.ErrorWorkFlow</v>
      </c>
      <c r="C141" s="7" t="str">
        <f t="shared" si="18"/>
        <v>OK</v>
      </c>
      <c r="D141" s="7" t="s">
        <v>305</v>
      </c>
      <c r="E141" s="10" t="str">
        <f>VLOOKUP(D141,EQProd!$B$2:$F$297,1,)</f>
        <v>ErrorWorkflow_CreateDate</v>
      </c>
      <c r="F141" s="7" t="str">
        <f t="shared" si="19"/>
        <v>OK</v>
      </c>
      <c r="G141" s="7" t="s">
        <v>13</v>
      </c>
      <c r="H141" s="10" t="str">
        <f>VLOOKUP(D141,EQProd!$B$2:$F$297,2,)</f>
        <v>nonunique</v>
      </c>
      <c r="I141" s="7" t="str">
        <f t="shared" si="20"/>
        <v>OK</v>
      </c>
      <c r="J141" s="7" t="s">
        <v>14</v>
      </c>
      <c r="K141" s="10" t="str">
        <f>VLOOKUP(D141,EQProd!$B$2:$F$297,3,)</f>
        <v xml:space="preserve"> nonclustered </v>
      </c>
      <c r="L141" s="7" t="str">
        <f t="shared" si="21"/>
        <v>OK</v>
      </c>
      <c r="M141" s="7">
        <v>1</v>
      </c>
      <c r="N141" s="10">
        <f>VLOOKUP(D141,EQProd!$B$2:$F$297,4,)</f>
        <v>1</v>
      </c>
      <c r="O141" s="7" t="str">
        <f t="shared" si="22"/>
        <v>OK</v>
      </c>
      <c r="P141" s="7" t="s">
        <v>306</v>
      </c>
      <c r="Q141" s="10" t="str">
        <f>VLOOKUP(D141,EQProd!$B$2:$F$297,5,)</f>
        <v>CreateDate asc</v>
      </c>
      <c r="R141" s="7" t="str">
        <f t="shared" si="23"/>
        <v>OK</v>
      </c>
      <c r="S141" s="10" t="str">
        <f t="shared" si="24"/>
        <v>TRUE</v>
      </c>
      <c r="T141" s="10" t="str">
        <f t="shared" si="25"/>
        <v>TRUE</v>
      </c>
      <c r="U141" s="10" t="str">
        <f t="shared" si="26"/>
        <v>Yes</v>
      </c>
    </row>
    <row r="142" spans="1:21">
      <c r="A142" s="7" t="s">
        <v>291</v>
      </c>
      <c r="B142" s="10" t="str">
        <f>IF(ISERROR(MATCH(A142, EQProd!$A$2:$A$297,0)),"",A142)</f>
        <v>srf_main.ErrorWorkFlow</v>
      </c>
      <c r="C142" s="7" t="str">
        <f t="shared" si="18"/>
        <v>OK</v>
      </c>
      <c r="D142" s="7" t="s">
        <v>307</v>
      </c>
      <c r="E142" s="10" t="str">
        <f>VLOOKUP(D142,EQProd!$B$2:$F$297,1,)</f>
        <v>idx1_ErrorWorkFlow</v>
      </c>
      <c r="F142" s="7" t="str">
        <f t="shared" si="19"/>
        <v>OK</v>
      </c>
      <c r="G142" s="7" t="s">
        <v>13</v>
      </c>
      <c r="H142" s="10" t="str">
        <f>VLOOKUP(D142,EQProd!$B$2:$F$297,2,)</f>
        <v>nonunique</v>
      </c>
      <c r="I142" s="7" t="str">
        <f t="shared" si="20"/>
        <v>OK</v>
      </c>
      <c r="J142" s="7" t="s">
        <v>14</v>
      </c>
      <c r="K142" s="10" t="str">
        <f>VLOOKUP(D142,EQProd!$B$2:$F$297,3,)</f>
        <v xml:space="preserve"> nonclustered </v>
      </c>
      <c r="L142" s="7" t="str">
        <f t="shared" si="21"/>
        <v>OK</v>
      </c>
      <c r="M142" s="7">
        <v>3</v>
      </c>
      <c r="N142" s="10">
        <f>VLOOKUP(D142,EQProd!$B$2:$F$297,4,)</f>
        <v>3</v>
      </c>
      <c r="O142" s="7" t="str">
        <f t="shared" si="22"/>
        <v>OK</v>
      </c>
      <c r="P142" s="7" t="s">
        <v>308</v>
      </c>
      <c r="Q142" s="10" t="str">
        <f>VLOOKUP(D142,EQProd!$B$2:$F$297,5,)</f>
        <v>ApplicationName asc,ErrorCategory asc,WorkflowErrorCategory asc INCLUDE (ErrorWorkflowID,TradeMessageID,Jurisdiction)</v>
      </c>
      <c r="R142" s="7" t="str">
        <f t="shared" si="23"/>
        <v>OK</v>
      </c>
      <c r="S142" s="10" t="str">
        <f t="shared" si="24"/>
        <v>TRUE</v>
      </c>
      <c r="T142" s="10" t="str">
        <f t="shared" si="25"/>
        <v>TRUE</v>
      </c>
      <c r="U142" s="10" t="str">
        <f t="shared" si="26"/>
        <v>Yes</v>
      </c>
    </row>
    <row r="143" spans="1:21">
      <c r="A143" s="7" t="s">
        <v>291</v>
      </c>
      <c r="B143" s="10" t="str">
        <f>IF(ISERROR(MATCH(A143, EQProd!$A$2:$A$297,0)),"",A143)</f>
        <v>srf_main.ErrorWorkFlow</v>
      </c>
      <c r="C143" s="7" t="str">
        <f t="shared" si="18"/>
        <v>OK</v>
      </c>
      <c r="D143" s="7" t="s">
        <v>309</v>
      </c>
      <c r="E143" s="10" t="str">
        <f>VLOOKUP(D143,EQProd!$B$2:$F$297,1,)</f>
        <v>IDX_ErrorWorkflowId</v>
      </c>
      <c r="F143" s="7" t="str">
        <f t="shared" si="19"/>
        <v>OK</v>
      </c>
      <c r="G143" s="7" t="s">
        <v>13</v>
      </c>
      <c r="H143" s="10" t="str">
        <f>VLOOKUP(D143,EQProd!$B$2:$F$297,2,)</f>
        <v>nonunique</v>
      </c>
      <c r="I143" s="7" t="str">
        <f t="shared" si="20"/>
        <v>OK</v>
      </c>
      <c r="J143" s="7" t="s">
        <v>9</v>
      </c>
      <c r="K143" s="10" t="str">
        <f>VLOOKUP(D143,EQProd!$B$2:$F$297,3,)</f>
        <v xml:space="preserve"> clustered </v>
      </c>
      <c r="L143" s="7" t="str">
        <f t="shared" si="21"/>
        <v>OK</v>
      </c>
      <c r="M143" s="7">
        <v>1</v>
      </c>
      <c r="N143" s="10">
        <f>VLOOKUP(D143,EQProd!$B$2:$F$297,4,)</f>
        <v>1</v>
      </c>
      <c r="O143" s="7" t="str">
        <f t="shared" si="22"/>
        <v>OK</v>
      </c>
      <c r="P143" s="7" t="s">
        <v>310</v>
      </c>
      <c r="Q143" s="10" t="str">
        <f>VLOOKUP(D143,EQProd!$B$2:$F$297,5,)</f>
        <v>ErrorWorkflowID asc</v>
      </c>
      <c r="R143" s="7" t="str">
        <f t="shared" si="23"/>
        <v>OK</v>
      </c>
      <c r="S143" s="10" t="str">
        <f t="shared" si="24"/>
        <v>TRUE</v>
      </c>
      <c r="T143" s="10" t="str">
        <f t="shared" si="25"/>
        <v>TRUE</v>
      </c>
      <c r="U143" s="10" t="str">
        <f t="shared" si="26"/>
        <v>Yes</v>
      </c>
    </row>
    <row r="144" spans="1:21">
      <c r="A144" s="7" t="s">
        <v>291</v>
      </c>
      <c r="B144" s="10" t="str">
        <f>IF(ISERROR(MATCH(A144, EQProd!$A$2:$A$297,0)),"",A144)</f>
        <v>srf_main.ErrorWorkFlow</v>
      </c>
      <c r="C144" s="7" t="str">
        <f t="shared" si="18"/>
        <v>OK</v>
      </c>
      <c r="D144" s="7" t="s">
        <v>311</v>
      </c>
      <c r="E144" s="10" t="str">
        <f>VLOOKUP(D144,EQProd!$B$2:$F$297,1,)</f>
        <v>IDX_EW_TradeMessageId</v>
      </c>
      <c r="F144" s="7" t="str">
        <f t="shared" si="19"/>
        <v>OK</v>
      </c>
      <c r="G144" s="7" t="s">
        <v>13</v>
      </c>
      <c r="H144" s="10" t="str">
        <f>VLOOKUP(D144,EQProd!$B$2:$F$297,2,)</f>
        <v>nonunique</v>
      </c>
      <c r="I144" s="7" t="str">
        <f t="shared" si="20"/>
        <v>OK</v>
      </c>
      <c r="J144" s="7" t="s">
        <v>14</v>
      </c>
      <c r="K144" s="10" t="str">
        <f>VLOOKUP(D144,EQProd!$B$2:$F$297,3,)</f>
        <v xml:space="preserve"> nonclustered </v>
      </c>
      <c r="L144" s="7" t="str">
        <f t="shared" si="21"/>
        <v>OK</v>
      </c>
      <c r="M144" s="7">
        <v>1</v>
      </c>
      <c r="N144" s="10">
        <f>VLOOKUP(D144,EQProd!$B$2:$F$297,4,)</f>
        <v>1</v>
      </c>
      <c r="O144" s="7" t="str">
        <f t="shared" si="22"/>
        <v>OK</v>
      </c>
      <c r="P144" s="7" t="s">
        <v>312</v>
      </c>
      <c r="Q144" s="10" t="str">
        <f>VLOOKUP(D144,EQProd!$B$2:$F$297,5,)</f>
        <v>TradeMessageID asc</v>
      </c>
      <c r="R144" s="7" t="str">
        <f t="shared" si="23"/>
        <v>OK</v>
      </c>
      <c r="S144" s="10" t="str">
        <f t="shared" si="24"/>
        <v>TRUE</v>
      </c>
      <c r="T144" s="10" t="str">
        <f t="shared" si="25"/>
        <v>TRUE</v>
      </c>
      <c r="U144" s="10" t="str">
        <f t="shared" si="26"/>
        <v>Yes</v>
      </c>
    </row>
    <row r="145" spans="1:21">
      <c r="A145" s="7" t="s">
        <v>313</v>
      </c>
      <c r="B145" s="10" t="str">
        <f>IF(ISERROR(MATCH(A145, EQProd!$A$2:$A$297,0)),"",A145)</f>
        <v>srf_main.ErrorWorkFlow_Archive</v>
      </c>
      <c r="C145" s="7" t="str">
        <f t="shared" si="18"/>
        <v>OK</v>
      </c>
      <c r="D145" s="7" t="s">
        <v>309</v>
      </c>
      <c r="E145" s="10" t="str">
        <f>VLOOKUP(D145,EQProd!$B$2:$F$297,1,)</f>
        <v>IDX_ErrorWorkflowId</v>
      </c>
      <c r="F145" s="7" t="str">
        <f t="shared" si="19"/>
        <v>OK</v>
      </c>
      <c r="G145" s="7" t="s">
        <v>13</v>
      </c>
      <c r="H145" s="10" t="str">
        <f>VLOOKUP(D145,EQProd!$B$2:$F$297,2,)</f>
        <v>nonunique</v>
      </c>
      <c r="I145" s="7" t="str">
        <f t="shared" si="20"/>
        <v>OK</v>
      </c>
      <c r="J145" s="7" t="s">
        <v>9</v>
      </c>
      <c r="K145" s="10" t="str">
        <f>VLOOKUP(D145,EQProd!$B$2:$F$297,3,)</f>
        <v xml:space="preserve"> clustered </v>
      </c>
      <c r="L145" s="7" t="str">
        <f t="shared" si="21"/>
        <v>OK</v>
      </c>
      <c r="M145" s="7">
        <v>1</v>
      </c>
      <c r="N145" s="10">
        <f>VLOOKUP(D145,EQProd!$B$2:$F$297,4,)</f>
        <v>1</v>
      </c>
      <c r="O145" s="7" t="str">
        <f t="shared" si="22"/>
        <v>OK</v>
      </c>
      <c r="P145" s="7" t="s">
        <v>310</v>
      </c>
      <c r="Q145" s="10" t="str">
        <f>VLOOKUP(D145,EQProd!$B$2:$F$297,5,)</f>
        <v>ErrorWorkflowID asc</v>
      </c>
      <c r="R145" s="7" t="str">
        <f t="shared" si="23"/>
        <v>OK</v>
      </c>
      <c r="S145" s="10" t="str">
        <f t="shared" si="24"/>
        <v>TRUE</v>
      </c>
      <c r="T145" s="10" t="str">
        <f t="shared" si="25"/>
        <v>TRUE</v>
      </c>
      <c r="U145" s="10" t="str">
        <f t="shared" si="26"/>
        <v>Yes</v>
      </c>
    </row>
    <row r="146" spans="1:21">
      <c r="A146" s="7" t="s">
        <v>313</v>
      </c>
      <c r="B146" s="10" t="str">
        <f>IF(ISERROR(MATCH(A146, EQProd!$A$2:$A$297,0)),"",A146)</f>
        <v>srf_main.ErrorWorkFlow_Archive</v>
      </c>
      <c r="C146" s="7" t="str">
        <f t="shared" si="18"/>
        <v>OK</v>
      </c>
      <c r="D146" s="7" t="s">
        <v>295</v>
      </c>
      <c r="E146" s="10" t="str">
        <f>VLOOKUP(D146,EQProd!$B$2:$F$297,1,)</f>
        <v>Idx_ErrorWorkFlow_ErrorBlotter2</v>
      </c>
      <c r="F146" s="7" t="str">
        <f t="shared" si="19"/>
        <v>OK</v>
      </c>
      <c r="G146" s="7" t="s">
        <v>13</v>
      </c>
      <c r="H146" s="10" t="str">
        <f>VLOOKUP(D146,EQProd!$B$2:$F$297,2,)</f>
        <v>nonunique</v>
      </c>
      <c r="I146" s="7" t="str">
        <f t="shared" si="20"/>
        <v>OK</v>
      </c>
      <c r="J146" s="7" t="s">
        <v>14</v>
      </c>
      <c r="K146" s="10" t="str">
        <f>VLOOKUP(D146,EQProd!$B$2:$F$297,3,)</f>
        <v xml:space="preserve"> nonclustered </v>
      </c>
      <c r="L146" s="7" t="str">
        <f t="shared" si="21"/>
        <v>OK</v>
      </c>
      <c r="M146" s="7">
        <v>2</v>
      </c>
      <c r="N146" s="10">
        <f>VLOOKUP(D146,EQProd!$B$2:$F$297,4,)</f>
        <v>2</v>
      </c>
      <c r="O146" s="7" t="str">
        <f t="shared" si="22"/>
        <v>OK</v>
      </c>
      <c r="P146" s="7" t="s">
        <v>296</v>
      </c>
      <c r="Q146" s="10" t="str">
        <f>VLOOKUP(D146,EQProd!$B$2:$F$297,5,)</f>
        <v>TradeId asc,TradeMessageID asc INCLUDE (ErrorWorkflowID)</v>
      </c>
      <c r="R146" s="7" t="str">
        <f t="shared" si="23"/>
        <v>OK</v>
      </c>
      <c r="S146" s="10" t="str">
        <f t="shared" si="24"/>
        <v>TRUE</v>
      </c>
      <c r="T146" s="10" t="str">
        <f t="shared" si="25"/>
        <v>TRUE</v>
      </c>
      <c r="U146" s="10" t="str">
        <f t="shared" si="26"/>
        <v>Yes</v>
      </c>
    </row>
    <row r="147" spans="1:21">
      <c r="A147" s="7" t="s">
        <v>313</v>
      </c>
      <c r="B147" s="10" t="str">
        <f>IF(ISERROR(MATCH(A147, EQProd!$A$2:$A$297,0)),"",A147)</f>
        <v>srf_main.ErrorWorkFlow_Archive</v>
      </c>
      <c r="C147" s="7" t="str">
        <f t="shared" si="18"/>
        <v>OK</v>
      </c>
      <c r="D147" s="7" t="s">
        <v>297</v>
      </c>
      <c r="E147" s="10" t="str">
        <f>VLOOKUP(D147,EQProd!$B$2:$F$297,1,)</f>
        <v>Idx_Errorworkflow_ErrorDashboard1</v>
      </c>
      <c r="F147" s="7" t="str">
        <f t="shared" si="19"/>
        <v>OK</v>
      </c>
      <c r="G147" s="7" t="s">
        <v>13</v>
      </c>
      <c r="H147" s="10" t="str">
        <f>VLOOKUP(D147,EQProd!$B$2:$F$297,2,)</f>
        <v>nonunique</v>
      </c>
      <c r="I147" s="7" t="str">
        <f t="shared" si="20"/>
        <v>OK</v>
      </c>
      <c r="J147" s="7" t="s">
        <v>14</v>
      </c>
      <c r="K147" s="10" t="str">
        <f>VLOOKUP(D147,EQProd!$B$2:$F$297,3,)</f>
        <v xml:space="preserve"> nonclustered </v>
      </c>
      <c r="L147" s="7" t="str">
        <f t="shared" si="21"/>
        <v>OK</v>
      </c>
      <c r="M147" s="7">
        <v>1</v>
      </c>
      <c r="N147" s="10">
        <f>VLOOKUP(D147,EQProd!$B$2:$F$297,4,)</f>
        <v>1</v>
      </c>
      <c r="O147" s="7" t="str">
        <f t="shared" si="22"/>
        <v>OK</v>
      </c>
      <c r="P147" s="7" t="s">
        <v>298</v>
      </c>
      <c r="Q147" s="10" t="str">
        <f>VLOOKUP(D147,EQProd!$B$2:$F$297,5,)</f>
        <v>WorkflowErrorCategory asc INCLUDE (ErrorWorkflowID,TradeId,TradeMessageID)</v>
      </c>
      <c r="R147" s="7" t="str">
        <f t="shared" si="23"/>
        <v>OK</v>
      </c>
      <c r="S147" s="10" t="str">
        <f t="shared" si="24"/>
        <v>TRUE</v>
      </c>
      <c r="T147" s="10" t="str">
        <f t="shared" si="25"/>
        <v>TRUE</v>
      </c>
      <c r="U147" s="10" t="str">
        <f t="shared" si="26"/>
        <v>Yes</v>
      </c>
    </row>
    <row r="148" spans="1:21">
      <c r="A148" s="7" t="s">
        <v>313</v>
      </c>
      <c r="B148" s="10" t="str">
        <f>IF(ISERROR(MATCH(A148, EQProd!$A$2:$A$297,0)),"",A148)</f>
        <v>srf_main.ErrorWorkFlow_Archive</v>
      </c>
      <c r="C148" s="7" t="str">
        <f t="shared" si="18"/>
        <v>OK</v>
      </c>
      <c r="D148" s="7" t="s">
        <v>303</v>
      </c>
      <c r="E148" s="10" t="str">
        <f>VLOOKUP(D148,EQProd!$B$2:$F$297,1,)</f>
        <v>Idx_Errorworkflow_ErrorDashboard2</v>
      </c>
      <c r="F148" s="7" t="str">
        <f t="shared" si="19"/>
        <v>OK</v>
      </c>
      <c r="G148" s="7" t="s">
        <v>13</v>
      </c>
      <c r="H148" s="10" t="str">
        <f>VLOOKUP(D148,EQProd!$B$2:$F$297,2,)</f>
        <v>nonunique</v>
      </c>
      <c r="I148" s="7" t="str">
        <f t="shared" si="20"/>
        <v>OK</v>
      </c>
      <c r="J148" s="7" t="s">
        <v>14</v>
      </c>
      <c r="K148" s="10" t="str">
        <f>VLOOKUP(D148,EQProd!$B$2:$F$297,3,)</f>
        <v xml:space="preserve"> nonclustered </v>
      </c>
      <c r="L148" s="7" t="str">
        <f t="shared" si="21"/>
        <v>OK</v>
      </c>
      <c r="M148" s="7">
        <v>2</v>
      </c>
      <c r="N148" s="10">
        <f>VLOOKUP(D148,EQProd!$B$2:$F$297,4,)</f>
        <v>2</v>
      </c>
      <c r="O148" s="7" t="str">
        <f t="shared" si="22"/>
        <v>OK</v>
      </c>
      <c r="P148" s="7" t="s">
        <v>304</v>
      </c>
      <c r="Q148" s="10" t="str">
        <f>VLOOKUP(D148,EQProd!$B$2:$F$297,5,)</f>
        <v>ApplicationName asc,WorkflowErrorCategory asc INCLUDE (ErrorWorkflowID,TradeId,TradeMessageID,ErrorWorkflowState,Jurisdiction)</v>
      </c>
      <c r="R148" s="7" t="str">
        <f t="shared" si="23"/>
        <v>OK</v>
      </c>
      <c r="S148" s="10" t="str">
        <f t="shared" si="24"/>
        <v>TRUE</v>
      </c>
      <c r="T148" s="10" t="str">
        <f t="shared" si="25"/>
        <v>TRUE</v>
      </c>
      <c r="U148" s="10" t="str">
        <f t="shared" si="26"/>
        <v>Yes</v>
      </c>
    </row>
    <row r="149" spans="1:21">
      <c r="A149" s="7" t="s">
        <v>313</v>
      </c>
      <c r="B149" s="10" t="str">
        <f>IF(ISERROR(MATCH(A149, EQProd!$A$2:$A$297,0)),"",A149)</f>
        <v>srf_main.ErrorWorkFlow_Archive</v>
      </c>
      <c r="C149" s="7" t="str">
        <f t="shared" si="18"/>
        <v>OK</v>
      </c>
      <c r="D149" s="7" t="s">
        <v>294</v>
      </c>
      <c r="E149" s="10" t="str">
        <f>VLOOKUP(D149,EQProd!$B$2:$F$297,1,)</f>
        <v>IDX_EW_COBDate</v>
      </c>
      <c r="F149" s="7" t="str">
        <f t="shared" si="19"/>
        <v>OK</v>
      </c>
      <c r="G149" s="7" t="s">
        <v>13</v>
      </c>
      <c r="H149" s="10" t="str">
        <f>VLOOKUP(D149,EQProd!$B$2:$F$297,2,)</f>
        <v>nonunique</v>
      </c>
      <c r="I149" s="7" t="str">
        <f t="shared" si="20"/>
        <v>OK</v>
      </c>
      <c r="J149" s="7" t="s">
        <v>14</v>
      </c>
      <c r="K149" s="10" t="str">
        <f>VLOOKUP(D149,EQProd!$B$2:$F$297,3,)</f>
        <v xml:space="preserve"> nonclustered </v>
      </c>
      <c r="L149" s="7" t="str">
        <f t="shared" si="21"/>
        <v>OK</v>
      </c>
      <c r="M149" s="7">
        <v>1</v>
      </c>
      <c r="N149" s="10">
        <f>VLOOKUP(D149,EQProd!$B$2:$F$297,4,)</f>
        <v>1</v>
      </c>
      <c r="O149" s="7" t="str">
        <f t="shared" si="22"/>
        <v>OK</v>
      </c>
      <c r="P149" s="7" t="s">
        <v>80</v>
      </c>
      <c r="Q149" s="10" t="str">
        <f>VLOOKUP(D149,EQProd!$B$2:$F$297,5,)</f>
        <v>COBDate asc</v>
      </c>
      <c r="R149" s="7" t="str">
        <f t="shared" si="23"/>
        <v>OK</v>
      </c>
      <c r="S149" s="10" t="str">
        <f t="shared" si="24"/>
        <v>TRUE</v>
      </c>
      <c r="T149" s="10" t="str">
        <f t="shared" si="25"/>
        <v>TRUE</v>
      </c>
      <c r="U149" s="10" t="str">
        <f t="shared" si="26"/>
        <v>Yes</v>
      </c>
    </row>
    <row r="150" spans="1:21">
      <c r="A150" s="7" t="s">
        <v>313</v>
      </c>
      <c r="B150" s="10" t="str">
        <f>IF(ISERROR(MATCH(A150, EQProd!$A$2:$A$297,0)),"",A150)</f>
        <v>srf_main.ErrorWorkFlow_Archive</v>
      </c>
      <c r="C150" s="7" t="str">
        <f t="shared" si="18"/>
        <v>OK</v>
      </c>
      <c r="D150" s="7" t="s">
        <v>292</v>
      </c>
      <c r="E150" s="10" t="str">
        <f>VLOOKUP(D150,EQProd!$B$2:$F$297,1,)</f>
        <v>IDX_EW_TradeId</v>
      </c>
      <c r="F150" s="7" t="str">
        <f t="shared" si="19"/>
        <v>OK</v>
      </c>
      <c r="G150" s="7" t="s">
        <v>13</v>
      </c>
      <c r="H150" s="10" t="str">
        <f>VLOOKUP(D150,EQProd!$B$2:$F$297,2,)</f>
        <v>nonunique</v>
      </c>
      <c r="I150" s="7" t="str">
        <f t="shared" si="20"/>
        <v>OK</v>
      </c>
      <c r="J150" s="7" t="s">
        <v>14</v>
      </c>
      <c r="K150" s="10" t="str">
        <f>VLOOKUP(D150,EQProd!$B$2:$F$297,3,)</f>
        <v xml:space="preserve"> nonclustered </v>
      </c>
      <c r="L150" s="7" t="str">
        <f t="shared" si="21"/>
        <v>OK</v>
      </c>
      <c r="M150" s="7">
        <v>1</v>
      </c>
      <c r="N150" s="10">
        <f>VLOOKUP(D150,EQProd!$B$2:$F$297,4,)</f>
        <v>1</v>
      </c>
      <c r="O150" s="7" t="str">
        <f t="shared" si="22"/>
        <v>OK</v>
      </c>
      <c r="P150" s="7" t="s">
        <v>293</v>
      </c>
      <c r="Q150" s="10" t="str">
        <f>VLOOKUP(D150,EQProd!$B$2:$F$297,5,)</f>
        <v>TradeId asc INCLUDE (TradeVersion)</v>
      </c>
      <c r="R150" s="7" t="str">
        <f t="shared" si="23"/>
        <v>OK</v>
      </c>
      <c r="S150" s="10" t="str">
        <f t="shared" si="24"/>
        <v>TRUE</v>
      </c>
      <c r="T150" s="10" t="str">
        <f t="shared" si="25"/>
        <v>TRUE</v>
      </c>
      <c r="U150" s="10" t="str">
        <f t="shared" si="26"/>
        <v>Yes</v>
      </c>
    </row>
    <row r="151" spans="1:21">
      <c r="A151" s="7" t="s">
        <v>313</v>
      </c>
      <c r="B151" s="10" t="str">
        <f>IF(ISERROR(MATCH(A151, EQProd!$A$2:$A$297,0)),"",A151)</f>
        <v>srf_main.ErrorWorkFlow_Archive</v>
      </c>
      <c r="C151" s="7" t="str">
        <f t="shared" si="18"/>
        <v>OK</v>
      </c>
      <c r="D151" s="7" t="s">
        <v>311</v>
      </c>
      <c r="E151" s="10" t="str">
        <f>VLOOKUP(D151,EQProd!$B$2:$F$297,1,)</f>
        <v>IDX_EW_TradeMessageId</v>
      </c>
      <c r="F151" s="7" t="str">
        <f t="shared" si="19"/>
        <v>OK</v>
      </c>
      <c r="G151" s="7" t="s">
        <v>13</v>
      </c>
      <c r="H151" s="10" t="str">
        <f>VLOOKUP(D151,EQProd!$B$2:$F$297,2,)</f>
        <v>nonunique</v>
      </c>
      <c r="I151" s="7" t="str">
        <f t="shared" si="20"/>
        <v>OK</v>
      </c>
      <c r="J151" s="7" t="s">
        <v>14</v>
      </c>
      <c r="K151" s="10" t="str">
        <f>VLOOKUP(D151,EQProd!$B$2:$F$297,3,)</f>
        <v xml:space="preserve"> nonclustered </v>
      </c>
      <c r="L151" s="7" t="str">
        <f t="shared" si="21"/>
        <v>OK</v>
      </c>
      <c r="M151" s="7">
        <v>1</v>
      </c>
      <c r="N151" s="10">
        <f>VLOOKUP(D151,EQProd!$B$2:$F$297,4,)</f>
        <v>1</v>
      </c>
      <c r="O151" s="7" t="str">
        <f t="shared" si="22"/>
        <v>OK</v>
      </c>
      <c r="P151" s="7" t="s">
        <v>312</v>
      </c>
      <c r="Q151" s="10" t="str">
        <f>VLOOKUP(D151,EQProd!$B$2:$F$297,5,)</f>
        <v>TradeMessageID asc</v>
      </c>
      <c r="R151" s="7" t="str">
        <f t="shared" si="23"/>
        <v>OK</v>
      </c>
      <c r="S151" s="10" t="str">
        <f t="shared" si="24"/>
        <v>TRUE</v>
      </c>
      <c r="T151" s="10" t="str">
        <f t="shared" si="25"/>
        <v>TRUE</v>
      </c>
      <c r="U151" s="10" t="str">
        <f t="shared" si="26"/>
        <v>Yes</v>
      </c>
    </row>
    <row r="152" spans="1:21">
      <c r="A152" s="7" t="s">
        <v>313</v>
      </c>
      <c r="B152" s="10" t="str">
        <f>IF(ISERROR(MATCH(A152, EQProd!$A$2:$A$297,0)),"",A152)</f>
        <v>srf_main.ErrorWorkFlow_Archive</v>
      </c>
      <c r="C152" s="7" t="str">
        <f t="shared" si="18"/>
        <v>OK</v>
      </c>
      <c r="D152" s="7" t="s">
        <v>299</v>
      </c>
      <c r="E152" s="10" t="str">
        <f>VLOOKUP(D152,EQProd!$B$2:$F$297,1,)</f>
        <v>IDX_EW_Workflowstate</v>
      </c>
      <c r="F152" s="7" t="str">
        <f t="shared" si="19"/>
        <v>OK</v>
      </c>
      <c r="G152" s="7" t="s">
        <v>13</v>
      </c>
      <c r="H152" s="10" t="str">
        <f>VLOOKUP(D152,EQProd!$B$2:$F$297,2,)</f>
        <v>nonunique</v>
      </c>
      <c r="I152" s="7" t="str">
        <f t="shared" si="20"/>
        <v>OK</v>
      </c>
      <c r="J152" s="7" t="s">
        <v>14</v>
      </c>
      <c r="K152" s="10" t="str">
        <f>VLOOKUP(D152,EQProd!$B$2:$F$297,3,)</f>
        <v xml:space="preserve"> nonclustered </v>
      </c>
      <c r="L152" s="7" t="str">
        <f t="shared" si="21"/>
        <v>OK</v>
      </c>
      <c r="M152" s="7">
        <v>1</v>
      </c>
      <c r="N152" s="10">
        <f>VLOOKUP(D152,EQProd!$B$2:$F$297,4,)</f>
        <v>1</v>
      </c>
      <c r="O152" s="7" t="str">
        <f t="shared" si="22"/>
        <v>OK</v>
      </c>
      <c r="P152" s="7" t="s">
        <v>300</v>
      </c>
      <c r="Q152" s="10" t="str">
        <f>VLOOKUP(D152,EQProd!$B$2:$F$297,5,)</f>
        <v>ErrorWorkflowState asc</v>
      </c>
      <c r="R152" s="7" t="str">
        <f t="shared" si="23"/>
        <v>OK</v>
      </c>
      <c r="S152" s="10" t="str">
        <f t="shared" si="24"/>
        <v>TRUE</v>
      </c>
      <c r="T152" s="10" t="str">
        <f t="shared" si="25"/>
        <v>TRUE</v>
      </c>
      <c r="U152" s="10" t="str">
        <f t="shared" si="26"/>
        <v>Yes</v>
      </c>
    </row>
    <row r="153" spans="1:21">
      <c r="A153" s="7" t="s">
        <v>314</v>
      </c>
      <c r="B153" s="10" t="str">
        <f>IF(ISERROR(MATCH(A153, EQProd!$A$2:$A$297,0)),"",A153)</f>
        <v>srf_main.Exception</v>
      </c>
      <c r="C153" s="7" t="str">
        <f t="shared" si="18"/>
        <v>OK</v>
      </c>
      <c r="D153" s="7" t="s">
        <v>315</v>
      </c>
      <c r="E153" s="10" t="str">
        <f>VLOOKUP(D153,EQProd!$B$2:$F$297,1,)</f>
        <v>ExceptionIndex</v>
      </c>
      <c r="F153" s="7" t="str">
        <f t="shared" si="19"/>
        <v>OK</v>
      </c>
      <c r="G153" s="7" t="s">
        <v>13</v>
      </c>
      <c r="H153" s="10" t="str">
        <f>VLOOKUP(D153,EQProd!$B$2:$F$297,2,)</f>
        <v>nonunique</v>
      </c>
      <c r="I153" s="7" t="str">
        <f t="shared" si="20"/>
        <v>OK</v>
      </c>
      <c r="J153" s="7" t="s">
        <v>14</v>
      </c>
      <c r="K153" s="10" t="str">
        <f>VLOOKUP(D153,EQProd!$B$2:$F$297,3,)</f>
        <v xml:space="preserve"> nonclustered </v>
      </c>
      <c r="L153" s="7" t="str">
        <f t="shared" si="21"/>
        <v>OK</v>
      </c>
      <c r="M153" s="7">
        <v>2</v>
      </c>
      <c r="N153" s="10">
        <f>VLOOKUP(D153,EQProd!$B$2:$F$297,4,)</f>
        <v>2</v>
      </c>
      <c r="O153" s="7" t="str">
        <f t="shared" si="22"/>
        <v>OK</v>
      </c>
      <c r="P153" s="7" t="s">
        <v>316</v>
      </c>
      <c r="Q153" s="10" t="str">
        <f>VLOOKUP(D153,EQProd!$B$2:$F$297,5,)</f>
        <v>ExceptionCode asc,TradeFeedFileFragmentId asc</v>
      </c>
      <c r="R153" s="7" t="str">
        <f t="shared" si="23"/>
        <v>OK</v>
      </c>
      <c r="S153" s="10" t="str">
        <f t="shared" si="24"/>
        <v>TRUE</v>
      </c>
      <c r="T153" s="10" t="str">
        <f t="shared" si="25"/>
        <v>TRUE</v>
      </c>
      <c r="U153" s="10" t="str">
        <f t="shared" si="26"/>
        <v>Yes</v>
      </c>
    </row>
    <row r="154" spans="1:21">
      <c r="A154" s="7" t="s">
        <v>314</v>
      </c>
      <c r="B154" s="10" t="str">
        <f>IF(ISERROR(MATCH(A154, EQProd!$A$2:$A$297,0)),"",A154)</f>
        <v>srf_main.Exception</v>
      </c>
      <c r="C154" s="7" t="str">
        <f t="shared" si="18"/>
        <v>OK</v>
      </c>
      <c r="D154" s="7" t="s">
        <v>317</v>
      </c>
      <c r="E154" s="10" t="str">
        <f>VLOOKUP(D154,EQProd!$B$2:$F$297,1,)</f>
        <v>NCI_Exception</v>
      </c>
      <c r="F154" s="7" t="str">
        <f t="shared" si="19"/>
        <v>OK</v>
      </c>
      <c r="G154" s="7" t="s">
        <v>13</v>
      </c>
      <c r="H154" s="10" t="str">
        <f>VLOOKUP(D154,EQProd!$B$2:$F$297,2,)</f>
        <v>nonunique</v>
      </c>
      <c r="I154" s="7" t="str">
        <f t="shared" si="20"/>
        <v>OK</v>
      </c>
      <c r="J154" s="7" t="s">
        <v>14</v>
      </c>
      <c r="K154" s="10" t="str">
        <f>VLOOKUP(D154,EQProd!$B$2:$F$297,3,)</f>
        <v xml:space="preserve"> nonclustered </v>
      </c>
      <c r="L154" s="7" t="str">
        <f t="shared" si="21"/>
        <v>OK</v>
      </c>
      <c r="M154" s="7">
        <v>1</v>
      </c>
      <c r="N154" s="10">
        <f>VLOOKUP(D154,EQProd!$B$2:$F$297,4,)</f>
        <v>1</v>
      </c>
      <c r="O154" s="7" t="str">
        <f t="shared" si="22"/>
        <v>OK</v>
      </c>
      <c r="P154" s="7" t="s">
        <v>80</v>
      </c>
      <c r="Q154" s="10" t="str">
        <f>VLOOKUP(D154,EQProd!$B$2:$F$297,5,)</f>
        <v>COBDate asc</v>
      </c>
      <c r="R154" s="7" t="str">
        <f t="shared" si="23"/>
        <v>OK</v>
      </c>
      <c r="S154" s="10" t="str">
        <f t="shared" si="24"/>
        <v>TRUE</v>
      </c>
      <c r="T154" s="10" t="str">
        <f t="shared" si="25"/>
        <v>TRUE</v>
      </c>
      <c r="U154" s="10" t="str">
        <f t="shared" si="26"/>
        <v>Yes</v>
      </c>
    </row>
    <row r="155" spans="1:21">
      <c r="A155" s="7" t="s">
        <v>314</v>
      </c>
      <c r="B155" s="10" t="str">
        <f>IF(ISERROR(MATCH(A155, EQProd!$A$2:$A$297,0)),"",A155)</f>
        <v>srf_main.Exception</v>
      </c>
      <c r="C155" s="7" t="str">
        <f t="shared" si="18"/>
        <v>OK</v>
      </c>
      <c r="D155" s="7" t="s">
        <v>318</v>
      </c>
      <c r="E155" s="10" t="e">
        <f>VLOOKUP(D155,EQProd!$B$2:$F$297,1,)</f>
        <v>#N/A</v>
      </c>
      <c r="F155" s="7" t="e">
        <f t="shared" si="19"/>
        <v>#N/A</v>
      </c>
      <c r="G155" s="7" t="s">
        <v>8</v>
      </c>
      <c r="H155" s="10" t="e">
        <f>VLOOKUP(D155,EQProd!$B$2:$F$297,2,)</f>
        <v>#N/A</v>
      </c>
      <c r="I155" s="7" t="e">
        <f t="shared" si="20"/>
        <v>#N/A</v>
      </c>
      <c r="J155" s="7" t="s">
        <v>9</v>
      </c>
      <c r="K155" s="10" t="e">
        <f>VLOOKUP(D155,EQProd!$B$2:$F$297,3,)</f>
        <v>#N/A</v>
      </c>
      <c r="L155" s="7" t="e">
        <f t="shared" si="21"/>
        <v>#N/A</v>
      </c>
      <c r="M155" s="7">
        <v>1</v>
      </c>
      <c r="N155" s="10" t="e">
        <f>VLOOKUP(D155,EQProd!$B$2:$F$297,4,)</f>
        <v>#N/A</v>
      </c>
      <c r="O155" s="7" t="e">
        <f t="shared" si="22"/>
        <v>#N/A</v>
      </c>
      <c r="P155" s="7" t="s">
        <v>319</v>
      </c>
      <c r="Q155" s="10" t="e">
        <f>VLOOKUP(D155,EQProd!$B$2:$F$297,5,)</f>
        <v>#N/A</v>
      </c>
      <c r="R155" s="7" t="e">
        <f t="shared" si="23"/>
        <v>#N/A</v>
      </c>
      <c r="S155" s="10" t="e">
        <f t="shared" si="24"/>
        <v>#N/A</v>
      </c>
      <c r="T155" s="10" t="e">
        <f t="shared" si="25"/>
        <v>#N/A</v>
      </c>
      <c r="U155" s="10" t="e">
        <f t="shared" si="26"/>
        <v>#N/A</v>
      </c>
    </row>
    <row r="156" spans="1:21">
      <c r="A156" s="7" t="s">
        <v>320</v>
      </c>
      <c r="B156" s="10" t="str">
        <f>IF(ISERROR(MATCH(A156, EQProd!$A$2:$A$297,0)),"",A156)</f>
        <v>srf_main.FeedActivity</v>
      </c>
      <c r="C156" s="7" t="str">
        <f t="shared" si="18"/>
        <v>OK</v>
      </c>
      <c r="D156" s="7" t="s">
        <v>321</v>
      </c>
      <c r="E156" s="10" t="str">
        <f>VLOOKUP(D156,EQProd!$B$2:$F$297,1,)</f>
        <v>FeedActivity_NC3</v>
      </c>
      <c r="F156" s="7" t="str">
        <f t="shared" si="19"/>
        <v>OK</v>
      </c>
      <c r="G156" s="7" t="s">
        <v>8</v>
      </c>
      <c r="H156" s="10" t="str">
        <f>VLOOKUP(D156,EQProd!$B$2:$F$297,2,)</f>
        <v>unique</v>
      </c>
      <c r="I156" s="7" t="str">
        <f t="shared" si="20"/>
        <v>OK</v>
      </c>
      <c r="J156" s="7" t="s">
        <v>14</v>
      </c>
      <c r="K156" s="10" t="str">
        <f>VLOOKUP(D156,EQProd!$B$2:$F$297,3,)</f>
        <v xml:space="preserve"> nonclustered </v>
      </c>
      <c r="L156" s="7" t="str">
        <f t="shared" si="21"/>
        <v>OK</v>
      </c>
      <c r="M156" s="7">
        <v>2</v>
      </c>
      <c r="N156" s="10">
        <f>VLOOKUP(D156,EQProd!$B$2:$F$297,4,)</f>
        <v>2</v>
      </c>
      <c r="O156" s="7" t="str">
        <f t="shared" si="22"/>
        <v>OK</v>
      </c>
      <c r="P156" s="7" t="s">
        <v>322</v>
      </c>
      <c r="Q156" s="10" t="str">
        <f>VLOOKUP(D156,EQProd!$B$2:$F$297,5,)</f>
        <v>FeedId asc,Id asc</v>
      </c>
      <c r="R156" s="7" t="str">
        <f t="shared" si="23"/>
        <v>OK</v>
      </c>
      <c r="S156" s="10" t="str">
        <f t="shared" si="24"/>
        <v>TRUE</v>
      </c>
      <c r="T156" s="10" t="str">
        <f t="shared" si="25"/>
        <v>TRUE</v>
      </c>
      <c r="U156" s="10" t="str">
        <f t="shared" si="26"/>
        <v>Yes</v>
      </c>
    </row>
    <row r="157" spans="1:21">
      <c r="A157" s="7" t="s">
        <v>320</v>
      </c>
      <c r="B157" s="10" t="str">
        <f>IF(ISERROR(MATCH(A157, EQProd!$A$2:$A$297,0)),"",A157)</f>
        <v>srf_main.FeedActivity</v>
      </c>
      <c r="C157" s="7" t="str">
        <f t="shared" si="18"/>
        <v>OK</v>
      </c>
      <c r="D157" s="7" t="s">
        <v>323</v>
      </c>
      <c r="E157" s="10" t="str">
        <f>VLOOKUP(D157,EQProd!$B$2:$F$297,1,)</f>
        <v>idx1_FeedActivity</v>
      </c>
      <c r="F157" s="7" t="str">
        <f t="shared" si="19"/>
        <v>OK</v>
      </c>
      <c r="G157" s="7" t="s">
        <v>13</v>
      </c>
      <c r="H157" s="10" t="str">
        <f>VLOOKUP(D157,EQProd!$B$2:$F$297,2,)</f>
        <v>nonunique</v>
      </c>
      <c r="I157" s="7" t="str">
        <f t="shared" si="20"/>
        <v>OK</v>
      </c>
      <c r="J157" s="7" t="s">
        <v>14</v>
      </c>
      <c r="K157" s="10" t="str">
        <f>VLOOKUP(D157,EQProd!$B$2:$F$297,3,)</f>
        <v xml:space="preserve"> nonclustered </v>
      </c>
      <c r="L157" s="7" t="str">
        <f t="shared" si="21"/>
        <v>OK</v>
      </c>
      <c r="M157" s="7">
        <v>1</v>
      </c>
      <c r="N157" s="10">
        <f>VLOOKUP(D157,EQProd!$B$2:$F$297,4,)</f>
        <v>1</v>
      </c>
      <c r="O157" s="7" t="str">
        <f t="shared" si="22"/>
        <v>OK</v>
      </c>
      <c r="P157" s="7" t="s">
        <v>324</v>
      </c>
      <c r="Q157" s="10" t="str">
        <f>VLOOKUP(D157,EQProd!$B$2:$F$297,5,)</f>
        <v>COBDate asc INCLUDE (Id,PublisherSystem,FeedType,PublisherSystemLoc,FeedIdVersion,Status,State,FeedStatus,ExpectedFeedId,AssetClass)</v>
      </c>
      <c r="R157" s="7" t="str">
        <f t="shared" si="23"/>
        <v>OK</v>
      </c>
      <c r="S157" s="10" t="str">
        <f t="shared" si="24"/>
        <v>TRUE</v>
      </c>
      <c r="T157" s="10" t="str">
        <f t="shared" si="25"/>
        <v>TRUE</v>
      </c>
      <c r="U157" s="10" t="str">
        <f t="shared" si="26"/>
        <v>Yes</v>
      </c>
    </row>
    <row r="158" spans="1:21">
      <c r="A158" s="7" t="s">
        <v>320</v>
      </c>
      <c r="B158" s="10" t="str">
        <f>IF(ISERROR(MATCH(A158, EQProd!$A$2:$A$297,0)),"",A158)</f>
        <v>srf_main.FeedActivity</v>
      </c>
      <c r="C158" s="7" t="str">
        <f t="shared" si="18"/>
        <v>OK</v>
      </c>
      <c r="D158" s="7" t="s">
        <v>325</v>
      </c>
      <c r="E158" s="10" t="str">
        <f>VLOOKUP(D158,EQProd!$B$2:$F$297,1,)</f>
        <v>FeedActivity_NC2</v>
      </c>
      <c r="F158" s="7" t="str">
        <f t="shared" si="19"/>
        <v>OK</v>
      </c>
      <c r="G158" s="7" t="s">
        <v>13</v>
      </c>
      <c r="H158" s="10" t="str">
        <f>VLOOKUP(D158,EQProd!$B$2:$F$297,2,)</f>
        <v>nonunique</v>
      </c>
      <c r="I158" s="7" t="str">
        <f t="shared" si="20"/>
        <v>OK</v>
      </c>
      <c r="J158" s="7" t="s">
        <v>14</v>
      </c>
      <c r="K158" s="10" t="str">
        <f>VLOOKUP(D158,EQProd!$B$2:$F$297,3,)</f>
        <v xml:space="preserve"> nonclustered </v>
      </c>
      <c r="L158" s="7" t="str">
        <f t="shared" si="21"/>
        <v>OK</v>
      </c>
      <c r="M158" s="7">
        <v>3</v>
      </c>
      <c r="N158" s="10">
        <f>VLOOKUP(D158,EQProd!$B$2:$F$297,4,)</f>
        <v>3</v>
      </c>
      <c r="O158" s="7" t="str">
        <f t="shared" si="22"/>
        <v>OK</v>
      </c>
      <c r="P158" s="7" t="s">
        <v>326</v>
      </c>
      <c r="Q158" s="10" t="str">
        <f>VLOOKUP(D158,EQProd!$B$2:$F$297,5,)</f>
        <v>COBDate asc,FeedType asc,TradeType asc INCLUDE (FeedIdVersion)</v>
      </c>
      <c r="R158" s="7" t="str">
        <f t="shared" si="23"/>
        <v>OK</v>
      </c>
      <c r="S158" s="10" t="str">
        <f t="shared" si="24"/>
        <v>TRUE</v>
      </c>
      <c r="T158" s="10" t="str">
        <f t="shared" si="25"/>
        <v>TRUE</v>
      </c>
      <c r="U158" s="10" t="str">
        <f t="shared" si="26"/>
        <v>Yes</v>
      </c>
    </row>
    <row r="159" spans="1:21">
      <c r="A159" s="7" t="s">
        <v>320</v>
      </c>
      <c r="B159" s="10" t="str">
        <f>IF(ISERROR(MATCH(A159, EQProd!$A$2:$A$297,0)),"",A159)</f>
        <v>srf_main.FeedActivity</v>
      </c>
      <c r="C159" s="7" t="str">
        <f t="shared" si="18"/>
        <v>OK</v>
      </c>
      <c r="D159" s="7" t="s">
        <v>327</v>
      </c>
      <c r="E159" s="10" t="e">
        <f>VLOOKUP(D159,EQProd!$B$2:$F$297,1,)</f>
        <v>#N/A</v>
      </c>
      <c r="F159" s="7" t="e">
        <f t="shared" si="19"/>
        <v>#N/A</v>
      </c>
      <c r="G159" s="7" t="s">
        <v>8</v>
      </c>
      <c r="H159" s="10" t="e">
        <f>VLOOKUP(D159,EQProd!$B$2:$F$297,2,)</f>
        <v>#N/A</v>
      </c>
      <c r="I159" s="7" t="e">
        <f t="shared" si="20"/>
        <v>#N/A</v>
      </c>
      <c r="J159" s="7" t="s">
        <v>9</v>
      </c>
      <c r="K159" s="10" t="e">
        <f>VLOOKUP(D159,EQProd!$B$2:$F$297,3,)</f>
        <v>#N/A</v>
      </c>
      <c r="L159" s="7" t="e">
        <f t="shared" si="21"/>
        <v>#N/A</v>
      </c>
      <c r="M159" s="7">
        <v>1</v>
      </c>
      <c r="N159" s="10" t="e">
        <f>VLOOKUP(D159,EQProd!$B$2:$F$297,4,)</f>
        <v>#N/A</v>
      </c>
      <c r="O159" s="7" t="e">
        <f t="shared" si="22"/>
        <v>#N/A</v>
      </c>
      <c r="P159" s="7" t="s">
        <v>17</v>
      </c>
      <c r="Q159" s="10" t="e">
        <f>VLOOKUP(D159,EQProd!$B$2:$F$297,5,)</f>
        <v>#N/A</v>
      </c>
      <c r="R159" s="7" t="e">
        <f t="shared" si="23"/>
        <v>#N/A</v>
      </c>
      <c r="S159" s="10" t="e">
        <f t="shared" si="24"/>
        <v>#N/A</v>
      </c>
      <c r="T159" s="10" t="e">
        <f t="shared" si="25"/>
        <v>#N/A</v>
      </c>
      <c r="U159" s="10" t="e">
        <f t="shared" si="26"/>
        <v>#N/A</v>
      </c>
    </row>
    <row r="160" spans="1:21">
      <c r="A160" s="7" t="s">
        <v>328</v>
      </c>
      <c r="B160" s="10" t="str">
        <f>IF(ISERROR(MATCH(A160, EQProd!$A$2:$A$297,0)),"",A160)</f>
        <v>srf_main.FeedExpectedControlMsg</v>
      </c>
      <c r="C160" s="7" t="str">
        <f t="shared" si="18"/>
        <v>OK</v>
      </c>
      <c r="D160" s="7" t="s">
        <v>329</v>
      </c>
      <c r="E160" s="10" t="str">
        <f>VLOOKUP(D160,EQProd!$B$2:$F$297,1,)</f>
        <v>FeedExpectedControlMsgUniqueKey</v>
      </c>
      <c r="F160" s="7" t="str">
        <f t="shared" si="19"/>
        <v>OK</v>
      </c>
      <c r="G160" s="7" t="s">
        <v>8</v>
      </c>
      <c r="H160" s="10" t="str">
        <f>VLOOKUP(D160,EQProd!$B$2:$F$297,2,)</f>
        <v>unique</v>
      </c>
      <c r="I160" s="7" t="str">
        <f t="shared" si="20"/>
        <v>OK</v>
      </c>
      <c r="J160" s="7" t="s">
        <v>14</v>
      </c>
      <c r="K160" s="10" t="str">
        <f>VLOOKUP(D160,EQProd!$B$2:$F$297,3,)</f>
        <v xml:space="preserve"> nonclustered </v>
      </c>
      <c r="L160" s="7" t="str">
        <f t="shared" si="21"/>
        <v>OK</v>
      </c>
      <c r="M160" s="7">
        <v>4</v>
      </c>
      <c r="N160" s="10">
        <f>VLOOKUP(D160,EQProd!$B$2:$F$297,4,)</f>
        <v>4</v>
      </c>
      <c r="O160" s="7" t="str">
        <f t="shared" si="22"/>
        <v>OK</v>
      </c>
      <c r="P160" s="7" t="s">
        <v>330</v>
      </c>
      <c r="Q160" s="10" t="str">
        <f>VLOOKUP(D160,EQProd!$B$2:$F$297,5,)</f>
        <v>AssetClass asc,FeedType asc,Name asc,PublisherSystem asc</v>
      </c>
      <c r="R160" s="7" t="str">
        <f t="shared" si="23"/>
        <v>NOTOK</v>
      </c>
      <c r="S160" s="10" t="str">
        <f t="shared" si="24"/>
        <v>TRUE</v>
      </c>
      <c r="T160" s="10" t="str">
        <f t="shared" si="25"/>
        <v>FALSE</v>
      </c>
      <c r="U160" s="10" t="str">
        <f t="shared" si="26"/>
        <v>No</v>
      </c>
    </row>
    <row r="161" spans="1:21">
      <c r="A161" s="7" t="s">
        <v>328</v>
      </c>
      <c r="B161" s="10" t="str">
        <f>IF(ISERROR(MATCH(A161, EQProd!$A$2:$A$297,0)),"",A161)</f>
        <v>srf_main.FeedExpectedControlMsg</v>
      </c>
      <c r="C161" s="7" t="str">
        <f t="shared" si="18"/>
        <v>OK</v>
      </c>
      <c r="D161" s="7" t="s">
        <v>331</v>
      </c>
      <c r="E161" s="10" t="str">
        <f>VLOOKUP(D161,EQProd!$B$2:$F$297,1,)</f>
        <v>FeedExpectedControlMsgFeedType</v>
      </c>
      <c r="F161" s="7" t="str">
        <f t="shared" si="19"/>
        <v>OK</v>
      </c>
      <c r="G161" s="7" t="s">
        <v>13</v>
      </c>
      <c r="H161" s="10" t="str">
        <f>VLOOKUP(D161,EQProd!$B$2:$F$297,2,)</f>
        <v>nonunique</v>
      </c>
      <c r="I161" s="7" t="str">
        <f t="shared" si="20"/>
        <v>OK</v>
      </c>
      <c r="J161" s="7" t="s">
        <v>14</v>
      </c>
      <c r="K161" s="10" t="str">
        <f>VLOOKUP(D161,EQProd!$B$2:$F$297,3,)</f>
        <v xml:space="preserve"> nonclustered </v>
      </c>
      <c r="L161" s="7" t="str">
        <f t="shared" si="21"/>
        <v>OK</v>
      </c>
      <c r="M161" s="7">
        <v>1</v>
      </c>
      <c r="N161" s="10">
        <f>VLOOKUP(D161,EQProd!$B$2:$F$297,4,)</f>
        <v>1</v>
      </c>
      <c r="O161" s="7" t="str">
        <f t="shared" si="22"/>
        <v>OK</v>
      </c>
      <c r="P161" s="7" t="s">
        <v>332</v>
      </c>
      <c r="Q161" s="10" t="str">
        <f>VLOOKUP(D161,EQProd!$B$2:$F$297,5,)</f>
        <v>FeedType asc</v>
      </c>
      <c r="R161" s="7" t="str">
        <f t="shared" si="23"/>
        <v>OK</v>
      </c>
      <c r="S161" s="10" t="str">
        <f t="shared" si="24"/>
        <v>TRUE</v>
      </c>
      <c r="T161" s="10" t="str">
        <f t="shared" si="25"/>
        <v>TRUE</v>
      </c>
      <c r="U161" s="10" t="str">
        <f t="shared" si="26"/>
        <v>Yes</v>
      </c>
    </row>
    <row r="162" spans="1:21">
      <c r="A162" s="7" t="s">
        <v>328</v>
      </c>
      <c r="B162" s="10" t="str">
        <f>IF(ISERROR(MATCH(A162, EQProd!$A$2:$A$297,0)),"",A162)</f>
        <v>srf_main.FeedExpectedControlMsg</v>
      </c>
      <c r="C162" s="7" t="str">
        <f t="shared" si="18"/>
        <v>OK</v>
      </c>
      <c r="D162" s="7" t="s">
        <v>333</v>
      </c>
      <c r="E162" s="10" t="e">
        <f>VLOOKUP(D162,EQProd!$B$2:$F$297,1,)</f>
        <v>#N/A</v>
      </c>
      <c r="F162" s="7" t="e">
        <f t="shared" si="19"/>
        <v>#N/A</v>
      </c>
      <c r="G162" s="7" t="s">
        <v>8</v>
      </c>
      <c r="H162" s="10" t="e">
        <f>VLOOKUP(D162,EQProd!$B$2:$F$297,2,)</f>
        <v>#N/A</v>
      </c>
      <c r="I162" s="7" t="e">
        <f t="shared" si="20"/>
        <v>#N/A</v>
      </c>
      <c r="J162" s="7" t="s">
        <v>9</v>
      </c>
      <c r="K162" s="10" t="e">
        <f>VLOOKUP(D162,EQProd!$B$2:$F$297,3,)</f>
        <v>#N/A</v>
      </c>
      <c r="L162" s="7" t="e">
        <f t="shared" si="21"/>
        <v>#N/A</v>
      </c>
      <c r="M162" s="7">
        <v>1</v>
      </c>
      <c r="N162" s="10" t="e">
        <f>VLOOKUP(D162,EQProd!$B$2:$F$297,4,)</f>
        <v>#N/A</v>
      </c>
      <c r="O162" s="7" t="e">
        <f t="shared" si="22"/>
        <v>#N/A</v>
      </c>
      <c r="P162" s="7" t="s">
        <v>17</v>
      </c>
      <c r="Q162" s="10" t="e">
        <f>VLOOKUP(D162,EQProd!$B$2:$F$297,5,)</f>
        <v>#N/A</v>
      </c>
      <c r="R162" s="7" t="e">
        <f t="shared" si="23"/>
        <v>#N/A</v>
      </c>
      <c r="S162" s="10" t="e">
        <f t="shared" si="24"/>
        <v>#N/A</v>
      </c>
      <c r="T162" s="10" t="e">
        <f t="shared" si="25"/>
        <v>#N/A</v>
      </c>
      <c r="U162" s="10" t="e">
        <f t="shared" si="26"/>
        <v>#N/A</v>
      </c>
    </row>
    <row r="163" spans="1:21">
      <c r="A163" s="7" t="s">
        <v>334</v>
      </c>
      <c r="B163" s="10" t="str">
        <f>IF(ISERROR(MATCH(A163, EQProd!$A$2:$A$297,0)),"",A163)</f>
        <v>srf_main.FeedFileFragment</v>
      </c>
      <c r="C163" s="7" t="str">
        <f t="shared" si="18"/>
        <v>OK</v>
      </c>
      <c r="D163" s="7" t="s">
        <v>335</v>
      </c>
      <c r="E163" s="10" t="str">
        <f>VLOOKUP(D163,EQProd!$B$2:$F$297,1,)</f>
        <v>FeedFileFragment_NC1</v>
      </c>
      <c r="F163" s="7" t="str">
        <f t="shared" si="19"/>
        <v>OK</v>
      </c>
      <c r="G163" s="7" t="s">
        <v>8</v>
      </c>
      <c r="H163" s="10" t="str">
        <f>VLOOKUP(D163,EQProd!$B$2:$F$297,2,)</f>
        <v>nonunique</v>
      </c>
      <c r="I163" s="7" t="str">
        <f t="shared" si="20"/>
        <v>NOTOK</v>
      </c>
      <c r="J163" s="7" t="s">
        <v>14</v>
      </c>
      <c r="K163" s="10" t="str">
        <f>VLOOKUP(D163,EQProd!$B$2:$F$297,3,)</f>
        <v xml:space="preserve"> nonclustered </v>
      </c>
      <c r="L163" s="7" t="str">
        <f t="shared" si="21"/>
        <v>OK</v>
      </c>
      <c r="M163" s="7">
        <v>2</v>
      </c>
      <c r="N163" s="10">
        <f>VLOOKUP(D163,EQProd!$B$2:$F$297,4,)</f>
        <v>3</v>
      </c>
      <c r="O163" s="7" t="str">
        <f t="shared" si="22"/>
        <v>NOTOK</v>
      </c>
      <c r="P163" s="7" t="s">
        <v>336</v>
      </c>
      <c r="Q163" s="10" t="str">
        <f>VLOOKUP(D163,EQProd!$B$2:$F$297,5,)</f>
        <v>COBDate asc,TradeType asc,FeedIdVersion asc INCLUDE (Id,BCFeedUnitId)</v>
      </c>
      <c r="R163" s="7" t="str">
        <f t="shared" si="23"/>
        <v>NOTOK</v>
      </c>
      <c r="S163" s="10" t="str">
        <f t="shared" si="24"/>
        <v>FALSE</v>
      </c>
      <c r="T163" s="10" t="str">
        <f t="shared" si="25"/>
        <v>FALSE</v>
      </c>
      <c r="U163" s="10" t="str">
        <f t="shared" si="26"/>
        <v>No</v>
      </c>
    </row>
    <row r="164" spans="1:21">
      <c r="A164" s="7" t="s">
        <v>334</v>
      </c>
      <c r="B164" s="10" t="str">
        <f>IF(ISERROR(MATCH(A164, EQProd!$A$2:$A$297,0)),"",A164)</f>
        <v>srf_main.FeedFileFragment</v>
      </c>
      <c r="C164" s="7" t="str">
        <f t="shared" si="18"/>
        <v>OK</v>
      </c>
      <c r="D164" s="7" t="s">
        <v>337</v>
      </c>
      <c r="E164" s="10" t="str">
        <f>VLOOKUP(D164,EQProd!$B$2:$F$297,1,)</f>
        <v>FeedFileFragmentPerfIndex1</v>
      </c>
      <c r="F164" s="7" t="str">
        <f t="shared" si="19"/>
        <v>OK</v>
      </c>
      <c r="G164" s="7" t="s">
        <v>13</v>
      </c>
      <c r="H164" s="10" t="str">
        <f>VLOOKUP(D164,EQProd!$B$2:$F$297,2,)</f>
        <v>nonunique</v>
      </c>
      <c r="I164" s="7" t="str">
        <f t="shared" si="20"/>
        <v>OK</v>
      </c>
      <c r="J164" s="7" t="s">
        <v>14</v>
      </c>
      <c r="K164" s="10" t="str">
        <f>VLOOKUP(D164,EQProd!$B$2:$F$297,3,)</f>
        <v xml:space="preserve"> nonclustered </v>
      </c>
      <c r="L164" s="7" t="str">
        <f t="shared" si="21"/>
        <v>OK</v>
      </c>
      <c r="M164" s="7">
        <v>2</v>
      </c>
      <c r="N164" s="10">
        <f>VLOOKUP(D164,EQProd!$B$2:$F$297,4,)</f>
        <v>2</v>
      </c>
      <c r="O164" s="7" t="str">
        <f t="shared" si="22"/>
        <v>OK</v>
      </c>
      <c r="P164" s="7" t="s">
        <v>338</v>
      </c>
      <c r="Q164" s="10" t="str">
        <f>VLOOKUP(D164,EQProd!$B$2:$F$297,5,)</f>
        <v>COBDate asc,TradeType asc INCLUDE (Id,FeedType,FeedIdVersion)</v>
      </c>
      <c r="R164" s="7" t="str">
        <f t="shared" si="23"/>
        <v>OK</v>
      </c>
      <c r="S164" s="10" t="str">
        <f t="shared" si="24"/>
        <v>TRUE</v>
      </c>
      <c r="T164" s="10" t="str">
        <f t="shared" si="25"/>
        <v>TRUE</v>
      </c>
      <c r="U164" s="10" t="str">
        <f t="shared" si="26"/>
        <v>Yes</v>
      </c>
    </row>
    <row r="165" spans="1:21">
      <c r="A165" s="7" t="s">
        <v>334</v>
      </c>
      <c r="B165" s="10" t="str">
        <f>IF(ISERROR(MATCH(A165, EQProd!$A$2:$A$297,0)),"",A165)</f>
        <v>srf_main.FeedFileFragment</v>
      </c>
      <c r="C165" s="7" t="str">
        <f t="shared" si="18"/>
        <v>OK</v>
      </c>
      <c r="D165" s="7" t="s">
        <v>339</v>
      </c>
      <c r="E165" s="10" t="str">
        <f>VLOOKUP(D165,EQProd!$B$2:$F$297,1,)</f>
        <v>idx1_FeedFileFragment</v>
      </c>
      <c r="F165" s="7" t="str">
        <f t="shared" si="19"/>
        <v>OK</v>
      </c>
      <c r="G165" s="7" t="s">
        <v>13</v>
      </c>
      <c r="H165" s="10" t="str">
        <f>VLOOKUP(D165,EQProd!$B$2:$F$297,2,)</f>
        <v>nonunique</v>
      </c>
      <c r="I165" s="7" t="str">
        <f t="shared" si="20"/>
        <v>OK</v>
      </c>
      <c r="J165" s="7" t="s">
        <v>14</v>
      </c>
      <c r="K165" s="10" t="str">
        <f>VLOOKUP(D165,EQProd!$B$2:$F$297,3,)</f>
        <v xml:space="preserve"> nonclustered </v>
      </c>
      <c r="L165" s="7" t="str">
        <f t="shared" si="21"/>
        <v>OK</v>
      </c>
      <c r="M165" s="7">
        <v>2</v>
      </c>
      <c r="N165" s="10">
        <f>VLOOKUP(D165,EQProd!$B$2:$F$297,4,)</f>
        <v>2</v>
      </c>
      <c r="O165" s="7" t="str">
        <f t="shared" si="22"/>
        <v>OK</v>
      </c>
      <c r="P165" s="7" t="s">
        <v>340</v>
      </c>
      <c r="Q165" s="10" t="str">
        <f>VLOOKUP(D165,EQProd!$B$2:$F$297,5,)</f>
        <v>BCFeedUnitId asc,TradeType asc INCLUDE (FragmentStatus)</v>
      </c>
      <c r="R165" s="7" t="str">
        <f t="shared" si="23"/>
        <v>OK</v>
      </c>
      <c r="S165" s="10" t="str">
        <f t="shared" si="24"/>
        <v>TRUE</v>
      </c>
      <c r="T165" s="10" t="str">
        <f t="shared" si="25"/>
        <v>TRUE</v>
      </c>
      <c r="U165" s="10" t="str">
        <f t="shared" si="26"/>
        <v>Yes</v>
      </c>
    </row>
    <row r="166" spans="1:21">
      <c r="A166" s="7" t="s">
        <v>334</v>
      </c>
      <c r="B166" s="10" t="str">
        <f>IF(ISERROR(MATCH(A166, EQProd!$A$2:$A$297,0)),"",A166)</f>
        <v>srf_main.FeedFileFragment</v>
      </c>
      <c r="C166" s="7" t="str">
        <f t="shared" si="18"/>
        <v>OK</v>
      </c>
      <c r="D166" s="7" t="s">
        <v>341</v>
      </c>
      <c r="E166" s="10" t="e">
        <f>VLOOKUP(D166,EQProd!$B$2:$F$297,1,)</f>
        <v>#N/A</v>
      </c>
      <c r="F166" s="7" t="e">
        <f t="shared" si="19"/>
        <v>#N/A</v>
      </c>
      <c r="G166" s="7" t="s">
        <v>8</v>
      </c>
      <c r="H166" s="10" t="e">
        <f>VLOOKUP(D166,EQProd!$B$2:$F$297,2,)</f>
        <v>#N/A</v>
      </c>
      <c r="I166" s="7" t="e">
        <f t="shared" si="20"/>
        <v>#N/A</v>
      </c>
      <c r="J166" s="7" t="s">
        <v>9</v>
      </c>
      <c r="K166" s="10" t="e">
        <f>VLOOKUP(D166,EQProd!$B$2:$F$297,3,)</f>
        <v>#N/A</v>
      </c>
      <c r="L166" s="7" t="e">
        <f t="shared" si="21"/>
        <v>#N/A</v>
      </c>
      <c r="M166" s="7">
        <v>1</v>
      </c>
      <c r="N166" s="10" t="e">
        <f>VLOOKUP(D166,EQProd!$B$2:$F$297,4,)</f>
        <v>#N/A</v>
      </c>
      <c r="O166" s="7" t="e">
        <f t="shared" si="22"/>
        <v>#N/A</v>
      </c>
      <c r="P166" s="7" t="s">
        <v>17</v>
      </c>
      <c r="Q166" s="10" t="e">
        <f>VLOOKUP(D166,EQProd!$B$2:$F$297,5,)</f>
        <v>#N/A</v>
      </c>
      <c r="R166" s="7" t="e">
        <f t="shared" si="23"/>
        <v>#N/A</v>
      </c>
      <c r="S166" s="10" t="e">
        <f t="shared" si="24"/>
        <v>#N/A</v>
      </c>
      <c r="T166" s="10" t="e">
        <f t="shared" si="25"/>
        <v>#N/A</v>
      </c>
      <c r="U166" s="10" t="e">
        <f t="shared" si="26"/>
        <v>#N/A</v>
      </c>
    </row>
    <row r="167" spans="1:21">
      <c r="A167" s="7" t="s">
        <v>342</v>
      </c>
      <c r="B167" s="10" t="str">
        <f>IF(ISERROR(MATCH(A167, EQProd!$A$2:$A$297,0)),"",A167)</f>
        <v>srf_main.FeedOutput</v>
      </c>
      <c r="C167" s="7" t="str">
        <f t="shared" si="18"/>
        <v>OK</v>
      </c>
      <c r="D167" s="7" t="s">
        <v>343</v>
      </c>
      <c r="E167" s="10" t="e">
        <f>VLOOKUP(D167,EQProd!$B$2:$F$297,1,)</f>
        <v>#N/A</v>
      </c>
      <c r="F167" s="7" t="e">
        <f t="shared" si="19"/>
        <v>#N/A</v>
      </c>
      <c r="G167" s="7" t="s">
        <v>8</v>
      </c>
      <c r="H167" s="10" t="e">
        <f>VLOOKUP(D167,EQProd!$B$2:$F$297,2,)</f>
        <v>#N/A</v>
      </c>
      <c r="I167" s="7" t="e">
        <f t="shared" si="20"/>
        <v>#N/A</v>
      </c>
      <c r="J167" s="7" t="s">
        <v>9</v>
      </c>
      <c r="K167" s="10" t="e">
        <f>VLOOKUP(D167,EQProd!$B$2:$F$297,3,)</f>
        <v>#N/A</v>
      </c>
      <c r="L167" s="7" t="e">
        <f t="shared" si="21"/>
        <v>#N/A</v>
      </c>
      <c r="M167" s="7">
        <v>1</v>
      </c>
      <c r="N167" s="10" t="e">
        <f>VLOOKUP(D167,EQProd!$B$2:$F$297,4,)</f>
        <v>#N/A</v>
      </c>
      <c r="O167" s="7" t="e">
        <f t="shared" si="22"/>
        <v>#N/A</v>
      </c>
      <c r="P167" s="7" t="s">
        <v>17</v>
      </c>
      <c r="Q167" s="10" t="e">
        <f>VLOOKUP(D167,EQProd!$B$2:$F$297,5,)</f>
        <v>#N/A</v>
      </c>
      <c r="R167" s="7" t="e">
        <f t="shared" si="23"/>
        <v>#N/A</v>
      </c>
      <c r="S167" s="10" t="e">
        <f t="shared" si="24"/>
        <v>#N/A</v>
      </c>
      <c r="T167" s="10" t="e">
        <f t="shared" si="25"/>
        <v>#N/A</v>
      </c>
      <c r="U167" s="10" t="e">
        <f t="shared" si="26"/>
        <v>#N/A</v>
      </c>
    </row>
    <row r="168" spans="1:21">
      <c r="A168" s="7" t="s">
        <v>344</v>
      </c>
      <c r="B168" s="10" t="str">
        <f>IF(ISERROR(MATCH(A168, EQProd!$A$2:$A$297,0)),"",A168)</f>
        <v>srf_main.FeedOutputDetail</v>
      </c>
      <c r="C168" s="7" t="str">
        <f t="shared" si="18"/>
        <v>OK</v>
      </c>
      <c r="D168" s="7" t="s">
        <v>345</v>
      </c>
      <c r="E168" s="10" t="str">
        <f>VLOOKUP(D168,EQProd!$B$2:$F$297,1,)</f>
        <v>FeedOutputDetail_NC2</v>
      </c>
      <c r="F168" s="7" t="str">
        <f t="shared" si="19"/>
        <v>OK</v>
      </c>
      <c r="G168" s="7" t="s">
        <v>13</v>
      </c>
      <c r="H168" s="10" t="str">
        <f>VLOOKUP(D168,EQProd!$B$2:$F$297,2,)</f>
        <v>nonunique</v>
      </c>
      <c r="I168" s="7" t="str">
        <f t="shared" si="20"/>
        <v>OK</v>
      </c>
      <c r="J168" s="7" t="s">
        <v>14</v>
      </c>
      <c r="K168" s="10" t="str">
        <f>VLOOKUP(D168,EQProd!$B$2:$F$297,3,)</f>
        <v xml:space="preserve"> nonclustered </v>
      </c>
      <c r="L168" s="7" t="str">
        <f t="shared" si="21"/>
        <v>OK</v>
      </c>
      <c r="M168" s="7">
        <v>1</v>
      </c>
      <c r="N168" s="10">
        <f>VLOOKUP(D168,EQProd!$B$2:$F$297,4,)</f>
        <v>1</v>
      </c>
      <c r="O168" s="7" t="str">
        <f t="shared" si="22"/>
        <v>OK</v>
      </c>
      <c r="P168" s="7" t="s">
        <v>332</v>
      </c>
      <c r="Q168" s="10" t="str">
        <f>VLOOKUP(D168,EQProd!$B$2:$F$297,5,)</f>
        <v>FeedType asc</v>
      </c>
      <c r="R168" s="7" t="str">
        <f t="shared" si="23"/>
        <v>OK</v>
      </c>
      <c r="S168" s="10" t="str">
        <f t="shared" si="24"/>
        <v>TRUE</v>
      </c>
      <c r="T168" s="10" t="str">
        <f t="shared" si="25"/>
        <v>TRUE</v>
      </c>
      <c r="U168" s="10" t="str">
        <f t="shared" si="26"/>
        <v>Yes</v>
      </c>
    </row>
    <row r="169" spans="1:21">
      <c r="A169" s="7" t="s">
        <v>344</v>
      </c>
      <c r="B169" s="10" t="str">
        <f>IF(ISERROR(MATCH(A169, EQProd!$A$2:$A$297,0)),"",A169)</f>
        <v>srf_main.FeedOutputDetail</v>
      </c>
      <c r="C169" s="7" t="str">
        <f t="shared" si="18"/>
        <v>OK</v>
      </c>
      <c r="D169" s="7" t="s">
        <v>346</v>
      </c>
      <c r="E169" s="10" t="str">
        <f>VLOOKUP(D169,EQProd!$B$2:$F$297,1,)</f>
        <v>FeedOutputDetail_NC1</v>
      </c>
      <c r="F169" s="7" t="str">
        <f t="shared" si="19"/>
        <v>OK</v>
      </c>
      <c r="G169" s="7" t="s">
        <v>13</v>
      </c>
      <c r="H169" s="10" t="str">
        <f>VLOOKUP(D169,EQProd!$B$2:$F$297,2,)</f>
        <v>nonunique</v>
      </c>
      <c r="I169" s="7" t="str">
        <f t="shared" si="20"/>
        <v>OK</v>
      </c>
      <c r="J169" s="7" t="s">
        <v>14</v>
      </c>
      <c r="K169" s="10" t="str">
        <f>VLOOKUP(D169,EQProd!$B$2:$F$297,3,)</f>
        <v xml:space="preserve"> nonclustered </v>
      </c>
      <c r="L169" s="7" t="str">
        <f t="shared" si="21"/>
        <v>OK</v>
      </c>
      <c r="M169" s="7">
        <v>2</v>
      </c>
      <c r="N169" s="10">
        <f>VLOOKUP(D169,EQProd!$B$2:$F$297,4,)</f>
        <v>2</v>
      </c>
      <c r="O169" s="7" t="str">
        <f t="shared" si="22"/>
        <v>OK</v>
      </c>
      <c r="P169" s="7" t="s">
        <v>347</v>
      </c>
      <c r="Q169" s="10" t="str">
        <f>VLOOKUP(D169,EQProd!$B$2:$F$297,5,)</f>
        <v>FeedOutputId asc,FeedType asc</v>
      </c>
      <c r="R169" s="7" t="str">
        <f t="shared" si="23"/>
        <v>OK</v>
      </c>
      <c r="S169" s="10" t="str">
        <f t="shared" si="24"/>
        <v>TRUE</v>
      </c>
      <c r="T169" s="10" t="str">
        <f t="shared" si="25"/>
        <v>TRUE</v>
      </c>
      <c r="U169" s="10" t="str">
        <f t="shared" si="26"/>
        <v>Yes</v>
      </c>
    </row>
    <row r="170" spans="1:21">
      <c r="A170" s="7" t="s">
        <v>344</v>
      </c>
      <c r="B170" s="10" t="str">
        <f>IF(ISERROR(MATCH(A170, EQProd!$A$2:$A$297,0)),"",A170)</f>
        <v>srf_main.FeedOutputDetail</v>
      </c>
      <c r="C170" s="7" t="str">
        <f t="shared" si="18"/>
        <v>OK</v>
      </c>
      <c r="D170" s="7" t="s">
        <v>348</v>
      </c>
      <c r="E170" s="10" t="e">
        <f>VLOOKUP(D170,EQProd!$B$2:$F$297,1,)</f>
        <v>#N/A</v>
      </c>
      <c r="F170" s="7" t="e">
        <f t="shared" si="19"/>
        <v>#N/A</v>
      </c>
      <c r="G170" s="7" t="s">
        <v>8</v>
      </c>
      <c r="H170" s="10" t="e">
        <f>VLOOKUP(D170,EQProd!$B$2:$F$297,2,)</f>
        <v>#N/A</v>
      </c>
      <c r="I170" s="7" t="e">
        <f t="shared" si="20"/>
        <v>#N/A</v>
      </c>
      <c r="J170" s="7" t="s">
        <v>9</v>
      </c>
      <c r="K170" s="10" t="e">
        <f>VLOOKUP(D170,EQProd!$B$2:$F$297,3,)</f>
        <v>#N/A</v>
      </c>
      <c r="L170" s="7" t="e">
        <f t="shared" si="21"/>
        <v>#N/A</v>
      </c>
      <c r="M170" s="7">
        <v>1</v>
      </c>
      <c r="N170" s="10" t="e">
        <f>VLOOKUP(D170,EQProd!$B$2:$F$297,4,)</f>
        <v>#N/A</v>
      </c>
      <c r="O170" s="7" t="e">
        <f t="shared" si="22"/>
        <v>#N/A</v>
      </c>
      <c r="P170" s="7" t="s">
        <v>17</v>
      </c>
      <c r="Q170" s="10" t="e">
        <f>VLOOKUP(D170,EQProd!$B$2:$F$297,5,)</f>
        <v>#N/A</v>
      </c>
      <c r="R170" s="7" t="e">
        <f t="shared" si="23"/>
        <v>#N/A</v>
      </c>
      <c r="S170" s="10" t="e">
        <f t="shared" si="24"/>
        <v>#N/A</v>
      </c>
      <c r="T170" s="10" t="e">
        <f t="shared" si="25"/>
        <v>#N/A</v>
      </c>
      <c r="U170" s="10" t="e">
        <f t="shared" si="26"/>
        <v>#N/A</v>
      </c>
    </row>
    <row r="171" spans="1:21">
      <c r="A171" s="7" t="s">
        <v>349</v>
      </c>
      <c r="B171" s="10" t="str">
        <f>IF(ISERROR(MATCH(A171, EQProd!$A$2:$A$297,0)),"",A171)</f>
        <v>srf_main.Firewall</v>
      </c>
      <c r="C171" s="7" t="str">
        <f t="shared" si="18"/>
        <v>OK</v>
      </c>
      <c r="D171" s="7" t="s">
        <v>350</v>
      </c>
      <c r="E171" s="10" t="e">
        <f>VLOOKUP(D171,EQProd!$B$2:$F$297,1,)</f>
        <v>#N/A</v>
      </c>
      <c r="F171" s="7" t="e">
        <f t="shared" si="19"/>
        <v>#N/A</v>
      </c>
      <c r="G171" s="7" t="s">
        <v>8</v>
      </c>
      <c r="H171" s="10" t="e">
        <f>VLOOKUP(D171,EQProd!$B$2:$F$297,2,)</f>
        <v>#N/A</v>
      </c>
      <c r="I171" s="7" t="e">
        <f t="shared" si="20"/>
        <v>#N/A</v>
      </c>
      <c r="J171" s="7" t="s">
        <v>9</v>
      </c>
      <c r="K171" s="10" t="e">
        <f>VLOOKUP(D171,EQProd!$B$2:$F$297,3,)</f>
        <v>#N/A</v>
      </c>
      <c r="L171" s="7" t="e">
        <f t="shared" si="21"/>
        <v>#N/A</v>
      </c>
      <c r="M171" s="7">
        <v>1</v>
      </c>
      <c r="N171" s="10" t="e">
        <f>VLOOKUP(D171,EQProd!$B$2:$F$297,4,)</f>
        <v>#N/A</v>
      </c>
      <c r="O171" s="7" t="e">
        <f t="shared" si="22"/>
        <v>#N/A</v>
      </c>
      <c r="P171" s="7" t="s">
        <v>351</v>
      </c>
      <c r="Q171" s="10" t="e">
        <f>VLOOKUP(D171,EQProd!$B$2:$F$297,5,)</f>
        <v>#N/A</v>
      </c>
      <c r="R171" s="7" t="e">
        <f t="shared" si="23"/>
        <v>#N/A</v>
      </c>
      <c r="S171" s="10" t="e">
        <f t="shared" si="24"/>
        <v>#N/A</v>
      </c>
      <c r="T171" s="10" t="e">
        <f t="shared" si="25"/>
        <v>#N/A</v>
      </c>
      <c r="U171" s="10" t="e">
        <f t="shared" si="26"/>
        <v>#N/A</v>
      </c>
    </row>
    <row r="172" spans="1:21">
      <c r="A172" s="7" t="s">
        <v>352</v>
      </c>
      <c r="B172" s="10" t="str">
        <f>IF(ISERROR(MATCH(A172, EQProd!$A$2:$A$297,0)),"",A172)</f>
        <v>srf_main.FirewallBooks</v>
      </c>
      <c r="C172" s="7" t="str">
        <f t="shared" si="18"/>
        <v>OK</v>
      </c>
      <c r="D172" s="7" t="s">
        <v>353</v>
      </c>
      <c r="E172" s="10" t="e">
        <f>VLOOKUP(D172,EQProd!$B$2:$F$297,1,)</f>
        <v>#N/A</v>
      </c>
      <c r="F172" s="7" t="e">
        <f t="shared" si="19"/>
        <v>#N/A</v>
      </c>
      <c r="G172" s="7" t="s">
        <v>8</v>
      </c>
      <c r="H172" s="10" t="e">
        <f>VLOOKUP(D172,EQProd!$B$2:$F$297,2,)</f>
        <v>#N/A</v>
      </c>
      <c r="I172" s="7" t="e">
        <f t="shared" si="20"/>
        <v>#N/A</v>
      </c>
      <c r="J172" s="7" t="s">
        <v>9</v>
      </c>
      <c r="K172" s="10" t="e">
        <f>VLOOKUP(D172,EQProd!$B$2:$F$297,3,)</f>
        <v>#N/A</v>
      </c>
      <c r="L172" s="7" t="e">
        <f t="shared" si="21"/>
        <v>#N/A</v>
      </c>
      <c r="M172" s="7">
        <v>1</v>
      </c>
      <c r="N172" s="10" t="e">
        <f>VLOOKUP(D172,EQProd!$B$2:$F$297,4,)</f>
        <v>#N/A</v>
      </c>
      <c r="O172" s="7" t="e">
        <f t="shared" si="22"/>
        <v>#N/A</v>
      </c>
      <c r="P172" s="7" t="s">
        <v>164</v>
      </c>
      <c r="Q172" s="10" t="e">
        <f>VLOOKUP(D172,EQProd!$B$2:$F$297,5,)</f>
        <v>#N/A</v>
      </c>
      <c r="R172" s="7" t="e">
        <f t="shared" si="23"/>
        <v>#N/A</v>
      </c>
      <c r="S172" s="10" t="e">
        <f t="shared" si="24"/>
        <v>#N/A</v>
      </c>
      <c r="T172" s="10" t="e">
        <f t="shared" si="25"/>
        <v>#N/A</v>
      </c>
      <c r="U172" s="10" t="e">
        <f t="shared" si="26"/>
        <v>#N/A</v>
      </c>
    </row>
    <row r="173" spans="1:21">
      <c r="A173" s="7" t="s">
        <v>352</v>
      </c>
      <c r="B173" s="10" t="str">
        <f>IF(ISERROR(MATCH(A173, EQProd!$A$2:$A$297,0)),"",A173)</f>
        <v>srf_main.FirewallBooks</v>
      </c>
      <c r="C173" s="7" t="str">
        <f t="shared" si="18"/>
        <v>OK</v>
      </c>
      <c r="D173" s="7" t="s">
        <v>354</v>
      </c>
      <c r="E173" s="10" t="str">
        <f>VLOOKUP(D173,EQProd!$B$2:$F$297,1,)</f>
        <v>idx1_FirewallBooks</v>
      </c>
      <c r="F173" s="7" t="str">
        <f t="shared" si="19"/>
        <v>OK</v>
      </c>
      <c r="G173" s="7" t="s">
        <v>13</v>
      </c>
      <c r="H173" s="10" t="str">
        <f>VLOOKUP(D173,EQProd!$B$2:$F$297,2,)</f>
        <v>nonunique</v>
      </c>
      <c r="I173" s="7" t="str">
        <f t="shared" si="20"/>
        <v>OK</v>
      </c>
      <c r="J173" s="7" t="s">
        <v>14</v>
      </c>
      <c r="K173" s="10" t="str">
        <f>VLOOKUP(D173,EQProd!$B$2:$F$297,3,)</f>
        <v xml:space="preserve"> nonclustered </v>
      </c>
      <c r="L173" s="7" t="str">
        <f t="shared" si="21"/>
        <v>OK</v>
      </c>
      <c r="M173" s="7">
        <v>1</v>
      </c>
      <c r="N173" s="10">
        <f>VLOOKUP(D173,EQProd!$B$2:$F$297,4,)</f>
        <v>1</v>
      </c>
      <c r="O173" s="7" t="str">
        <f t="shared" si="22"/>
        <v>OK</v>
      </c>
      <c r="P173" s="7" t="s">
        <v>355</v>
      </c>
      <c r="Q173" s="10" t="str">
        <f>VLOOKUP(D173,EQProd!$B$2:$F$297,5,)</f>
        <v>FirewallId asc INCLUDE (Book)</v>
      </c>
      <c r="R173" s="7" t="str">
        <f t="shared" si="23"/>
        <v>OK</v>
      </c>
      <c r="S173" s="10" t="str">
        <f t="shared" si="24"/>
        <v>TRUE</v>
      </c>
      <c r="T173" s="10" t="str">
        <f t="shared" si="25"/>
        <v>TRUE</v>
      </c>
      <c r="U173" s="10" t="str">
        <f t="shared" si="26"/>
        <v>Yes</v>
      </c>
    </row>
    <row r="174" spans="1:21">
      <c r="A174" s="7" t="s">
        <v>356</v>
      </c>
      <c r="B174" s="10" t="str">
        <f>IF(ISERROR(MATCH(A174, EQProd!$A$2:$A$297,0)),"",A174)</f>
        <v>srf_main.FirewallGroupAccess</v>
      </c>
      <c r="C174" s="7" t="str">
        <f t="shared" si="18"/>
        <v>OK</v>
      </c>
      <c r="D174" s="7" t="s">
        <v>357</v>
      </c>
      <c r="E174" s="10" t="str">
        <f>VLOOKUP(D174,EQProd!$B$2:$F$297,1,)</f>
        <v>PK_FirewallGroupAccess</v>
      </c>
      <c r="F174" s="7" t="str">
        <f t="shared" si="19"/>
        <v>OK</v>
      </c>
      <c r="G174" s="7" t="s">
        <v>8</v>
      </c>
      <c r="H174" s="10" t="str">
        <f>VLOOKUP(D174,EQProd!$B$2:$F$297,2,)</f>
        <v>unique</v>
      </c>
      <c r="I174" s="7" t="str">
        <f t="shared" si="20"/>
        <v>OK</v>
      </c>
      <c r="J174" s="7" t="s">
        <v>9</v>
      </c>
      <c r="K174" s="10" t="str">
        <f>VLOOKUP(D174,EQProd!$B$2:$F$297,3,)</f>
        <v xml:space="preserve"> clustered </v>
      </c>
      <c r="L174" s="7" t="str">
        <f t="shared" si="21"/>
        <v>OK</v>
      </c>
      <c r="M174" s="7">
        <v>1</v>
      </c>
      <c r="N174" s="10">
        <f>VLOOKUP(D174,EQProd!$B$2:$F$297,4,)</f>
        <v>1</v>
      </c>
      <c r="O174" s="7" t="str">
        <f t="shared" si="22"/>
        <v>OK</v>
      </c>
      <c r="P174" s="7" t="s">
        <v>164</v>
      </c>
      <c r="Q174" s="10" t="str">
        <f>VLOOKUP(D174,EQProd!$B$2:$F$297,5,)</f>
        <v>id asc</v>
      </c>
      <c r="R174" s="7" t="str">
        <f t="shared" si="23"/>
        <v>OK</v>
      </c>
      <c r="S174" s="10" t="str">
        <f t="shared" si="24"/>
        <v>TRUE</v>
      </c>
      <c r="T174" s="10" t="str">
        <f t="shared" si="25"/>
        <v>TRUE</v>
      </c>
      <c r="U174" s="10" t="str">
        <f t="shared" si="26"/>
        <v>Yes</v>
      </c>
    </row>
    <row r="175" spans="1:21">
      <c r="A175" s="7" t="s">
        <v>358</v>
      </c>
      <c r="B175" s="10" t="str">
        <f>IF(ISERROR(MATCH(A175, EQProd!$A$2:$A$297,0)),"",A175)</f>
        <v>srf_main.FirewallGroupExclude</v>
      </c>
      <c r="C175" s="7" t="str">
        <f t="shared" si="18"/>
        <v>OK</v>
      </c>
      <c r="D175" s="7" t="s">
        <v>359</v>
      </c>
      <c r="E175" s="10" t="e">
        <f>VLOOKUP(D175,EQProd!$B$2:$F$297,1,)</f>
        <v>#N/A</v>
      </c>
      <c r="F175" s="7" t="e">
        <f t="shared" si="19"/>
        <v>#N/A</v>
      </c>
      <c r="G175" s="7" t="s">
        <v>8</v>
      </c>
      <c r="H175" s="10" t="e">
        <f>VLOOKUP(D175,EQProd!$B$2:$F$297,2,)</f>
        <v>#N/A</v>
      </c>
      <c r="I175" s="7" t="e">
        <f t="shared" si="20"/>
        <v>#N/A</v>
      </c>
      <c r="J175" s="7" t="s">
        <v>9</v>
      </c>
      <c r="K175" s="10" t="e">
        <f>VLOOKUP(D175,EQProd!$B$2:$F$297,3,)</f>
        <v>#N/A</v>
      </c>
      <c r="L175" s="7" t="e">
        <f t="shared" si="21"/>
        <v>#N/A</v>
      </c>
      <c r="M175" s="7">
        <v>1</v>
      </c>
      <c r="N175" s="10" t="e">
        <f>VLOOKUP(D175,EQProd!$B$2:$F$297,4,)</f>
        <v>#N/A</v>
      </c>
      <c r="O175" s="7" t="e">
        <f t="shared" si="22"/>
        <v>#N/A</v>
      </c>
      <c r="P175" s="7" t="s">
        <v>164</v>
      </c>
      <c r="Q175" s="10" t="e">
        <f>VLOOKUP(D175,EQProd!$B$2:$F$297,5,)</f>
        <v>#N/A</v>
      </c>
      <c r="R175" s="7" t="e">
        <f t="shared" si="23"/>
        <v>#N/A</v>
      </c>
      <c r="S175" s="10" t="e">
        <f t="shared" si="24"/>
        <v>#N/A</v>
      </c>
      <c r="T175" s="10" t="e">
        <f t="shared" si="25"/>
        <v>#N/A</v>
      </c>
      <c r="U175" s="10" t="e">
        <f t="shared" si="26"/>
        <v>#N/A</v>
      </c>
    </row>
    <row r="176" spans="1:21">
      <c r="A176" s="7" t="s">
        <v>360</v>
      </c>
      <c r="B176" s="10" t="str">
        <f>IF(ISERROR(MATCH(A176, EQProd!$A$2:$A$297,0)),"",A176)</f>
        <v>srf_main.FragmentJurisdiction</v>
      </c>
      <c r="C176" s="7" t="str">
        <f t="shared" si="18"/>
        <v>OK</v>
      </c>
      <c r="D176" s="7" t="s">
        <v>361</v>
      </c>
      <c r="E176" s="10" t="str">
        <f>VLOOKUP(D176,EQProd!$B$2:$F$297,1,)</f>
        <v>idx1_FragmentJurisdiction</v>
      </c>
      <c r="F176" s="7" t="str">
        <f t="shared" si="19"/>
        <v>OK</v>
      </c>
      <c r="G176" s="7" t="s">
        <v>8</v>
      </c>
      <c r="H176" s="10" t="str">
        <f>VLOOKUP(D176,EQProd!$B$2:$F$297,2,)</f>
        <v>unique</v>
      </c>
      <c r="I176" s="7" t="str">
        <f t="shared" si="20"/>
        <v>OK</v>
      </c>
      <c r="J176" s="7" t="s">
        <v>9</v>
      </c>
      <c r="K176" s="10" t="str">
        <f>VLOOKUP(D176,EQProd!$B$2:$F$297,3,)</f>
        <v xml:space="preserve"> clustered </v>
      </c>
      <c r="L176" s="7" t="str">
        <f t="shared" si="21"/>
        <v>OK</v>
      </c>
      <c r="M176" s="7">
        <v>2</v>
      </c>
      <c r="N176" s="10">
        <f>VLOOKUP(D176,EQProd!$B$2:$F$297,4,)</f>
        <v>2</v>
      </c>
      <c r="O176" s="7" t="str">
        <f t="shared" si="22"/>
        <v>OK</v>
      </c>
      <c r="P176" s="7" t="s">
        <v>362</v>
      </c>
      <c r="Q176" s="10" t="str">
        <f>VLOOKUP(D176,EQProd!$B$2:$F$297,5,)</f>
        <v>FragmentJurisdictionId asc,FeedFileFragmentId asc</v>
      </c>
      <c r="R176" s="7" t="str">
        <f t="shared" si="23"/>
        <v>OK</v>
      </c>
      <c r="S176" s="10" t="str">
        <f t="shared" si="24"/>
        <v>TRUE</v>
      </c>
      <c r="T176" s="10" t="str">
        <f t="shared" si="25"/>
        <v>TRUE</v>
      </c>
      <c r="U176" s="10" t="str">
        <f t="shared" si="26"/>
        <v>Yes</v>
      </c>
    </row>
    <row r="177" spans="1:21">
      <c r="A177" s="7" t="s">
        <v>360</v>
      </c>
      <c r="B177" s="10" t="str">
        <f>IF(ISERROR(MATCH(A177, EQProd!$A$2:$A$297,0)),"",A177)</f>
        <v>srf_main.FragmentJurisdiction</v>
      </c>
      <c r="C177" s="7" t="str">
        <f t="shared" si="18"/>
        <v>OK</v>
      </c>
      <c r="D177" s="7" t="s">
        <v>363</v>
      </c>
      <c r="E177" s="10" t="str">
        <f>VLOOKUP(D177,EQProd!$B$2:$F$297,1,)</f>
        <v>PK_FragmentJurisdiction</v>
      </c>
      <c r="F177" s="7" t="str">
        <f t="shared" si="19"/>
        <v>OK</v>
      </c>
      <c r="G177" s="7" t="s">
        <v>8</v>
      </c>
      <c r="H177" s="10" t="str">
        <f>VLOOKUP(D177,EQProd!$B$2:$F$297,2,)</f>
        <v>unique</v>
      </c>
      <c r="I177" s="7" t="str">
        <f t="shared" si="20"/>
        <v>OK</v>
      </c>
      <c r="J177" s="7" t="s">
        <v>14</v>
      </c>
      <c r="K177" s="10" t="str">
        <f>VLOOKUP(D177,EQProd!$B$2:$F$297,3,)</f>
        <v xml:space="preserve"> nonclustered </v>
      </c>
      <c r="L177" s="7" t="str">
        <f t="shared" si="21"/>
        <v>OK</v>
      </c>
      <c r="M177" s="7">
        <v>1</v>
      </c>
      <c r="N177" s="10">
        <f>VLOOKUP(D177,EQProd!$B$2:$F$297,4,)</f>
        <v>1</v>
      </c>
      <c r="O177" s="7" t="str">
        <f t="shared" si="22"/>
        <v>OK</v>
      </c>
      <c r="P177" s="7" t="s">
        <v>364</v>
      </c>
      <c r="Q177" s="10" t="str">
        <f>VLOOKUP(D177,EQProd!$B$2:$F$297,5,)</f>
        <v>FragmentJurisdictionId asc</v>
      </c>
      <c r="R177" s="7" t="str">
        <f t="shared" si="23"/>
        <v>OK</v>
      </c>
      <c r="S177" s="10" t="str">
        <f t="shared" si="24"/>
        <v>TRUE</v>
      </c>
      <c r="T177" s="10" t="str">
        <f t="shared" si="25"/>
        <v>TRUE</v>
      </c>
      <c r="U177" s="10" t="str">
        <f t="shared" si="26"/>
        <v>Yes</v>
      </c>
    </row>
    <row r="178" spans="1:21">
      <c r="A178" s="7" t="s">
        <v>365</v>
      </c>
      <c r="B178" s="10" t="str">
        <f>IF(ISERROR(MATCH(A178, EQProd!$A$2:$A$297,0)),"",A178)</f>
        <v>srf_main.FXCurrencyDetails</v>
      </c>
      <c r="C178" s="7" t="str">
        <f t="shared" si="18"/>
        <v>OK</v>
      </c>
      <c r="D178" s="7" t="s">
        <v>366</v>
      </c>
      <c r="E178" s="10" t="e">
        <f>VLOOKUP(D178,EQProd!$B$2:$F$297,1,)</f>
        <v>#N/A</v>
      </c>
      <c r="F178" s="7" t="e">
        <f t="shared" si="19"/>
        <v>#N/A</v>
      </c>
      <c r="G178" s="7" t="s">
        <v>8</v>
      </c>
      <c r="H178" s="10" t="e">
        <f>VLOOKUP(D178,EQProd!$B$2:$F$297,2,)</f>
        <v>#N/A</v>
      </c>
      <c r="I178" s="7" t="e">
        <f t="shared" si="20"/>
        <v>#N/A</v>
      </c>
      <c r="J178" s="7" t="s">
        <v>14</v>
      </c>
      <c r="K178" s="10" t="e">
        <f>VLOOKUP(D178,EQProd!$B$2:$F$297,3,)</f>
        <v>#N/A</v>
      </c>
      <c r="L178" s="7" t="e">
        <f t="shared" si="21"/>
        <v>#N/A</v>
      </c>
      <c r="M178" s="7">
        <v>1</v>
      </c>
      <c r="N178" s="10" t="e">
        <f>VLOOKUP(D178,EQProd!$B$2:$F$297,4,)</f>
        <v>#N/A</v>
      </c>
      <c r="O178" s="7" t="e">
        <f t="shared" si="22"/>
        <v>#N/A</v>
      </c>
      <c r="P178" s="7" t="s">
        <v>17</v>
      </c>
      <c r="Q178" s="10" t="e">
        <f>VLOOKUP(D178,EQProd!$B$2:$F$297,5,)</f>
        <v>#N/A</v>
      </c>
      <c r="R178" s="7" t="e">
        <f t="shared" si="23"/>
        <v>#N/A</v>
      </c>
      <c r="S178" s="10" t="e">
        <f t="shared" si="24"/>
        <v>#N/A</v>
      </c>
      <c r="T178" s="10" t="e">
        <f t="shared" si="25"/>
        <v>#N/A</v>
      </c>
      <c r="U178" s="10" t="e">
        <f t="shared" si="26"/>
        <v>#N/A</v>
      </c>
    </row>
    <row r="179" spans="1:21">
      <c r="A179" s="7" t="s">
        <v>365</v>
      </c>
      <c r="B179" s="10" t="str">
        <f>IF(ISERROR(MATCH(A179, EQProd!$A$2:$A$297,0)),"",A179)</f>
        <v>srf_main.FXCurrencyDetails</v>
      </c>
      <c r="C179" s="7" t="str">
        <f t="shared" si="18"/>
        <v>OK</v>
      </c>
      <c r="D179" s="7" t="s">
        <v>367</v>
      </c>
      <c r="E179" s="10" t="str">
        <f>VLOOKUP(D179,EQProd!$B$2:$F$297,1,)</f>
        <v>FXCurrencyDetails_currency</v>
      </c>
      <c r="F179" s="7" t="str">
        <f t="shared" si="19"/>
        <v>OK</v>
      </c>
      <c r="G179" s="7" t="s">
        <v>13</v>
      </c>
      <c r="H179" s="10" t="str">
        <f>VLOOKUP(D179,EQProd!$B$2:$F$297,2,)</f>
        <v>nonunique</v>
      </c>
      <c r="I179" s="7" t="str">
        <f t="shared" si="20"/>
        <v>OK</v>
      </c>
      <c r="J179" s="7" t="s">
        <v>14</v>
      </c>
      <c r="K179" s="10" t="str">
        <f>VLOOKUP(D179,EQProd!$B$2:$F$297,3,)</f>
        <v xml:space="preserve"> nonclustered </v>
      </c>
      <c r="L179" s="7" t="str">
        <f t="shared" si="21"/>
        <v>OK</v>
      </c>
      <c r="M179" s="7">
        <v>2</v>
      </c>
      <c r="N179" s="10">
        <f>VLOOKUP(D179,EQProd!$B$2:$F$297,4,)</f>
        <v>2</v>
      </c>
      <c r="O179" s="7" t="str">
        <f t="shared" si="22"/>
        <v>OK</v>
      </c>
      <c r="P179" s="7" t="s">
        <v>368</v>
      </c>
      <c r="Q179" s="10" t="str">
        <f>VLOOKUP(D179,EQProd!$B$2:$F$297,5,)</f>
        <v>Currency asc,ActiveFlag asc INCLUDE (MIDPrice,FXBaseCurrencyId)</v>
      </c>
      <c r="R179" s="7" t="str">
        <f t="shared" si="23"/>
        <v>OK</v>
      </c>
      <c r="S179" s="10" t="str">
        <f t="shared" si="24"/>
        <v>TRUE</v>
      </c>
      <c r="T179" s="10" t="str">
        <f t="shared" si="25"/>
        <v>TRUE</v>
      </c>
      <c r="U179" s="10" t="str">
        <f t="shared" si="26"/>
        <v>Yes</v>
      </c>
    </row>
    <row r="180" spans="1:21">
      <c r="A180" s="7" t="s">
        <v>369</v>
      </c>
      <c r="B180" s="10" t="str">
        <f>IF(ISERROR(MATCH(A180, EQProd!$A$2:$A$297,0)),"",A180)</f>
        <v>srf_main.FXCurrencyFeedMaster</v>
      </c>
      <c r="C180" s="7" t="str">
        <f t="shared" si="18"/>
        <v>OK</v>
      </c>
      <c r="D180" s="7" t="s">
        <v>370</v>
      </c>
      <c r="E180" s="10" t="str">
        <f>VLOOKUP(D180,EQProd!$B$2:$F$297,1,)</f>
        <v>CurrencyConverter_basecurrency</v>
      </c>
      <c r="F180" s="7" t="str">
        <f t="shared" si="19"/>
        <v>OK</v>
      </c>
      <c r="G180" s="7" t="s">
        <v>13</v>
      </c>
      <c r="H180" s="10" t="str">
        <f>VLOOKUP(D180,EQProd!$B$2:$F$297,2,)</f>
        <v>nonunique</v>
      </c>
      <c r="I180" s="7" t="str">
        <f t="shared" si="20"/>
        <v>OK</v>
      </c>
      <c r="J180" s="7" t="s">
        <v>14</v>
      </c>
      <c r="K180" s="10" t="str">
        <f>VLOOKUP(D180,EQProd!$B$2:$F$297,3,)</f>
        <v xml:space="preserve"> nonclustered </v>
      </c>
      <c r="L180" s="7" t="str">
        <f t="shared" si="21"/>
        <v>OK</v>
      </c>
      <c r="M180" s="7">
        <v>1</v>
      </c>
      <c r="N180" s="10">
        <f>VLOOKUP(D180,EQProd!$B$2:$F$297,4,)</f>
        <v>1</v>
      </c>
      <c r="O180" s="7" t="str">
        <f t="shared" si="22"/>
        <v>OK</v>
      </c>
      <c r="P180" s="7" t="s">
        <v>371</v>
      </c>
      <c r="Q180" s="10" t="str">
        <f>VLOOKUP(D180,EQProd!$B$2:$F$297,5,)</f>
        <v>BaseCurrency asc</v>
      </c>
      <c r="R180" s="7" t="str">
        <f t="shared" si="23"/>
        <v>OK</v>
      </c>
      <c r="S180" s="10" t="str">
        <f t="shared" si="24"/>
        <v>TRUE</v>
      </c>
      <c r="T180" s="10" t="str">
        <f t="shared" si="25"/>
        <v>TRUE</v>
      </c>
      <c r="U180" s="10" t="str">
        <f t="shared" si="26"/>
        <v>Yes</v>
      </c>
    </row>
    <row r="181" spans="1:21">
      <c r="A181" s="7" t="s">
        <v>369</v>
      </c>
      <c r="B181" s="10" t="str">
        <f>IF(ISERROR(MATCH(A181, EQProd!$A$2:$A$297,0)),"",A181)</f>
        <v>srf_main.FXCurrencyFeedMaster</v>
      </c>
      <c r="C181" s="7" t="str">
        <f t="shared" si="18"/>
        <v>OK</v>
      </c>
      <c r="D181" s="7" t="s">
        <v>372</v>
      </c>
      <c r="E181" s="10" t="e">
        <f>VLOOKUP(D181,EQProd!$B$2:$F$297,1,)</f>
        <v>#N/A</v>
      </c>
      <c r="F181" s="7" t="e">
        <f t="shared" si="19"/>
        <v>#N/A</v>
      </c>
      <c r="G181" s="7" t="s">
        <v>8</v>
      </c>
      <c r="H181" s="10" t="e">
        <f>VLOOKUP(D181,EQProd!$B$2:$F$297,2,)</f>
        <v>#N/A</v>
      </c>
      <c r="I181" s="7" t="e">
        <f t="shared" si="20"/>
        <v>#N/A</v>
      </c>
      <c r="J181" s="7" t="s">
        <v>14</v>
      </c>
      <c r="K181" s="10" t="e">
        <f>VLOOKUP(D181,EQProd!$B$2:$F$297,3,)</f>
        <v>#N/A</v>
      </c>
      <c r="L181" s="7" t="e">
        <f t="shared" si="21"/>
        <v>#N/A</v>
      </c>
      <c r="M181" s="7">
        <v>1</v>
      </c>
      <c r="N181" s="10" t="e">
        <f>VLOOKUP(D181,EQProd!$B$2:$F$297,4,)</f>
        <v>#N/A</v>
      </c>
      <c r="O181" s="7" t="e">
        <f t="shared" si="22"/>
        <v>#N/A</v>
      </c>
      <c r="P181" s="7" t="s">
        <v>17</v>
      </c>
      <c r="Q181" s="10" t="e">
        <f>VLOOKUP(D181,EQProd!$B$2:$F$297,5,)</f>
        <v>#N/A</v>
      </c>
      <c r="R181" s="7" t="e">
        <f t="shared" si="23"/>
        <v>#N/A</v>
      </c>
      <c r="S181" s="10" t="e">
        <f t="shared" si="24"/>
        <v>#N/A</v>
      </c>
      <c r="T181" s="10" t="e">
        <f t="shared" si="25"/>
        <v>#N/A</v>
      </c>
      <c r="U181" s="10" t="e">
        <f t="shared" si="26"/>
        <v>#N/A</v>
      </c>
    </row>
    <row r="182" spans="1:21">
      <c r="A182" s="7" t="s">
        <v>373</v>
      </c>
      <c r="B182" s="10" t="str">
        <f>IF(ISERROR(MATCH(A182, EQProd!$A$2:$A$297,0)),"",A182)</f>
        <v>srf_main.GTRException</v>
      </c>
      <c r="C182" s="7" t="str">
        <f t="shared" si="18"/>
        <v>OK</v>
      </c>
      <c r="D182" s="7" t="s">
        <v>374</v>
      </c>
      <c r="E182" s="10" t="str">
        <f>VLOOKUP(D182,EQProd!$B$2:$F$297,1,)</f>
        <v>GTRException_NC1</v>
      </c>
      <c r="F182" s="7" t="str">
        <f t="shared" si="19"/>
        <v>OK</v>
      </c>
      <c r="G182" s="7" t="s">
        <v>13</v>
      </c>
      <c r="H182" s="10" t="str">
        <f>VLOOKUP(D182,EQProd!$B$2:$F$297,2,)</f>
        <v>nonunique</v>
      </c>
      <c r="I182" s="7" t="str">
        <f t="shared" si="20"/>
        <v>OK</v>
      </c>
      <c r="J182" s="7" t="s">
        <v>14</v>
      </c>
      <c r="K182" s="10" t="str">
        <f>VLOOKUP(D182,EQProd!$B$2:$F$297,3,)</f>
        <v xml:space="preserve"> nonclustered </v>
      </c>
      <c r="L182" s="7" t="str">
        <f t="shared" si="21"/>
        <v>OK</v>
      </c>
      <c r="M182" s="7">
        <v>1</v>
      </c>
      <c r="N182" s="10">
        <f>VLOOKUP(D182,EQProd!$B$2:$F$297,4,)</f>
        <v>1</v>
      </c>
      <c r="O182" s="7" t="str">
        <f t="shared" si="22"/>
        <v>OK</v>
      </c>
      <c r="P182" s="7" t="s">
        <v>375</v>
      </c>
      <c r="Q182" s="10" t="str">
        <f>VLOOKUP(D182,EQProd!$B$2:$F$297,5,)</f>
        <v>TradeMessageId asc INCLUDE (Description)</v>
      </c>
      <c r="R182" s="7" t="str">
        <f t="shared" si="23"/>
        <v>OK</v>
      </c>
      <c r="S182" s="10" t="str">
        <f t="shared" si="24"/>
        <v>TRUE</v>
      </c>
      <c r="T182" s="10" t="str">
        <f t="shared" si="25"/>
        <v>TRUE</v>
      </c>
      <c r="U182" s="10" t="str">
        <f t="shared" si="26"/>
        <v>Yes</v>
      </c>
    </row>
    <row r="183" spans="1:21">
      <c r="A183" s="7" t="s">
        <v>373</v>
      </c>
      <c r="B183" s="10" t="str">
        <f>IF(ISERROR(MATCH(A183, EQProd!$A$2:$A$297,0)),"",A183)</f>
        <v>srf_main.GTRException</v>
      </c>
      <c r="C183" s="7" t="str">
        <f t="shared" si="18"/>
        <v>OK</v>
      </c>
      <c r="D183" s="7" t="s">
        <v>376</v>
      </c>
      <c r="E183" s="10" t="e">
        <f>VLOOKUP(D183,EQProd!$B$2:$F$297,1,)</f>
        <v>#N/A</v>
      </c>
      <c r="F183" s="7" t="e">
        <f t="shared" si="19"/>
        <v>#N/A</v>
      </c>
      <c r="G183" s="7" t="s">
        <v>8</v>
      </c>
      <c r="H183" s="10" t="e">
        <f>VLOOKUP(D183,EQProd!$B$2:$F$297,2,)</f>
        <v>#N/A</v>
      </c>
      <c r="I183" s="7" t="e">
        <f t="shared" si="20"/>
        <v>#N/A</v>
      </c>
      <c r="J183" s="7" t="s">
        <v>9</v>
      </c>
      <c r="K183" s="10" t="e">
        <f>VLOOKUP(D183,EQProd!$B$2:$F$297,3,)</f>
        <v>#N/A</v>
      </c>
      <c r="L183" s="7" t="e">
        <f t="shared" si="21"/>
        <v>#N/A</v>
      </c>
      <c r="M183" s="7">
        <v>1</v>
      </c>
      <c r="N183" s="10" t="e">
        <f>VLOOKUP(D183,EQProd!$B$2:$F$297,4,)</f>
        <v>#N/A</v>
      </c>
      <c r="O183" s="7" t="e">
        <f t="shared" si="22"/>
        <v>#N/A</v>
      </c>
      <c r="P183" s="7" t="s">
        <v>377</v>
      </c>
      <c r="Q183" s="10" t="e">
        <f>VLOOKUP(D183,EQProd!$B$2:$F$297,5,)</f>
        <v>#N/A</v>
      </c>
      <c r="R183" s="7" t="e">
        <f t="shared" si="23"/>
        <v>#N/A</v>
      </c>
      <c r="S183" s="10" t="e">
        <f t="shared" si="24"/>
        <v>#N/A</v>
      </c>
      <c r="T183" s="10" t="e">
        <f t="shared" si="25"/>
        <v>#N/A</v>
      </c>
      <c r="U183" s="10" t="e">
        <f t="shared" si="26"/>
        <v>#N/A</v>
      </c>
    </row>
    <row r="184" spans="1:21">
      <c r="A184" s="7" t="s">
        <v>378</v>
      </c>
      <c r="B184" s="10" t="str">
        <f>IF(ISERROR(MATCH(A184, EQProd!$A$2:$A$297,0)),"",A184)</f>
        <v>srf_main.GTRResponseFile</v>
      </c>
      <c r="C184" s="7" t="str">
        <f t="shared" si="18"/>
        <v>OK</v>
      </c>
      <c r="D184" s="7" t="s">
        <v>379</v>
      </c>
      <c r="E184" s="10" t="str">
        <f>VLOOKUP(D184,EQProd!$B$2:$F$297,1,)</f>
        <v>idx1_GTRResponseFile</v>
      </c>
      <c r="F184" s="7" t="str">
        <f t="shared" si="19"/>
        <v>OK</v>
      </c>
      <c r="G184" s="7" t="s">
        <v>8</v>
      </c>
      <c r="H184" s="10" t="str">
        <f>VLOOKUP(D184,EQProd!$B$2:$F$297,2,)</f>
        <v>unique</v>
      </c>
      <c r="I184" s="7" t="str">
        <f t="shared" si="20"/>
        <v>OK</v>
      </c>
      <c r="J184" s="7" t="s">
        <v>9</v>
      </c>
      <c r="K184" s="10" t="str">
        <f>VLOOKUP(D184,EQProd!$B$2:$F$297,3,)</f>
        <v xml:space="preserve"> clustered </v>
      </c>
      <c r="L184" s="7" t="str">
        <f t="shared" si="21"/>
        <v>OK</v>
      </c>
      <c r="M184" s="7">
        <v>1</v>
      </c>
      <c r="N184" s="10">
        <f>VLOOKUP(D184,EQProd!$B$2:$F$297,4,)</f>
        <v>1</v>
      </c>
      <c r="O184" s="7" t="str">
        <f t="shared" si="22"/>
        <v>OK</v>
      </c>
      <c r="P184" s="7" t="s">
        <v>380</v>
      </c>
      <c r="Q184" s="10" t="str">
        <f>VLOOKUP(D184,EQProd!$B$2:$F$297,5,)</f>
        <v>GTRResponseFileId asc</v>
      </c>
      <c r="R184" s="7" t="str">
        <f t="shared" si="23"/>
        <v>OK</v>
      </c>
      <c r="S184" s="10" t="str">
        <f t="shared" si="24"/>
        <v>TRUE</v>
      </c>
      <c r="T184" s="10" t="str">
        <f t="shared" si="25"/>
        <v>TRUE</v>
      </c>
      <c r="U184" s="10" t="str">
        <f t="shared" si="26"/>
        <v>Yes</v>
      </c>
    </row>
    <row r="185" spans="1:21">
      <c r="A185" s="7" t="s">
        <v>381</v>
      </c>
      <c r="B185" s="10" t="str">
        <f>IF(ISERROR(MATCH(A185, EQProd!$A$2:$A$297,0)),"",A185)</f>
        <v/>
      </c>
      <c r="C185" s="7" t="str">
        <f t="shared" si="18"/>
        <v>NOTOK</v>
      </c>
      <c r="D185" s="7" t="s">
        <v>382</v>
      </c>
      <c r="E185" s="10" t="e">
        <f>VLOOKUP(D185,EQProd!$B$2:$F$297,1,)</f>
        <v>#N/A</v>
      </c>
      <c r="F185" s="7" t="e">
        <f t="shared" si="19"/>
        <v>#N/A</v>
      </c>
      <c r="G185" s="7" t="s">
        <v>8</v>
      </c>
      <c r="H185" s="10" t="e">
        <f>VLOOKUP(D185,EQProd!$B$2:$F$297,2,)</f>
        <v>#N/A</v>
      </c>
      <c r="I185" s="7" t="e">
        <f t="shared" si="20"/>
        <v>#N/A</v>
      </c>
      <c r="J185" s="7" t="s">
        <v>14</v>
      </c>
      <c r="K185" s="10" t="e">
        <f>VLOOKUP(D185,EQProd!$B$2:$F$297,3,)</f>
        <v>#N/A</v>
      </c>
      <c r="L185" s="7" t="e">
        <f t="shared" si="21"/>
        <v>#N/A</v>
      </c>
      <c r="M185" s="7">
        <v>1</v>
      </c>
      <c r="N185" s="10" t="e">
        <f>VLOOKUP(D185,EQProd!$B$2:$F$297,4,)</f>
        <v>#N/A</v>
      </c>
      <c r="O185" s="7" t="e">
        <f t="shared" si="22"/>
        <v>#N/A</v>
      </c>
      <c r="P185" s="7" t="s">
        <v>17</v>
      </c>
      <c r="Q185" s="10" t="e">
        <f>VLOOKUP(D185,EQProd!$B$2:$F$297,5,)</f>
        <v>#N/A</v>
      </c>
      <c r="R185" s="7" t="e">
        <f t="shared" si="23"/>
        <v>#N/A</v>
      </c>
      <c r="S185" s="10" t="e">
        <f t="shared" si="24"/>
        <v>#N/A</v>
      </c>
      <c r="T185" s="10" t="e">
        <f t="shared" si="25"/>
        <v>#N/A</v>
      </c>
      <c r="U185" s="10" t="e">
        <f t="shared" si="26"/>
        <v>#N/A</v>
      </c>
    </row>
    <row r="186" spans="1:21">
      <c r="A186" s="7" t="s">
        <v>383</v>
      </c>
      <c r="B186" s="10" t="str">
        <f>IF(ISERROR(MATCH(A186, EQProd!$A$2:$A$297,0)),"",A186)</f>
        <v>srf_main.GTRResponseStage</v>
      </c>
      <c r="C186" s="7" t="str">
        <f t="shared" si="18"/>
        <v>OK</v>
      </c>
      <c r="D186" s="7" t="s">
        <v>384</v>
      </c>
      <c r="E186" s="10" t="str">
        <f>VLOOKUP(D186,EQProd!$B$2:$F$297,1,)</f>
        <v>idx2_GTRResponseStage</v>
      </c>
      <c r="F186" s="7" t="str">
        <f t="shared" si="19"/>
        <v>OK</v>
      </c>
      <c r="G186" s="7" t="s">
        <v>8</v>
      </c>
      <c r="H186" s="10" t="str">
        <f>VLOOKUP(D186,EQProd!$B$2:$F$297,2,)</f>
        <v>unique</v>
      </c>
      <c r="I186" s="7" t="str">
        <f t="shared" si="20"/>
        <v>OK</v>
      </c>
      <c r="J186" s="7" t="s">
        <v>14</v>
      </c>
      <c r="K186" s="10" t="str">
        <f>VLOOKUP(D186,EQProd!$B$2:$F$297,3,)</f>
        <v xml:space="preserve"> nonclustered </v>
      </c>
      <c r="L186" s="7" t="str">
        <f t="shared" si="21"/>
        <v>OK</v>
      </c>
      <c r="M186" s="7">
        <v>1</v>
      </c>
      <c r="N186" s="10">
        <f>VLOOKUP(D186,EQProd!$B$2:$F$297,4,)</f>
        <v>1</v>
      </c>
      <c r="O186" s="7" t="str">
        <f t="shared" si="22"/>
        <v>OK</v>
      </c>
      <c r="P186" s="7" t="s">
        <v>17</v>
      </c>
      <c r="Q186" s="10" t="str">
        <f>VLOOKUP(D186,EQProd!$B$2:$F$297,5,)</f>
        <v>Id asc</v>
      </c>
      <c r="R186" s="7" t="str">
        <f t="shared" si="23"/>
        <v>OK</v>
      </c>
      <c r="S186" s="10" t="str">
        <f t="shared" si="24"/>
        <v>TRUE</v>
      </c>
      <c r="T186" s="10" t="str">
        <f t="shared" si="25"/>
        <v>TRUE</v>
      </c>
      <c r="U186" s="10" t="str">
        <f t="shared" si="26"/>
        <v>Yes</v>
      </c>
    </row>
    <row r="187" spans="1:21">
      <c r="A187" s="7" t="s">
        <v>383</v>
      </c>
      <c r="B187" s="10" t="str">
        <f>IF(ISERROR(MATCH(A187, EQProd!$A$2:$A$297,0)),"",A187)</f>
        <v>srf_main.GTRResponseStage</v>
      </c>
      <c r="C187" s="7" t="str">
        <f t="shared" si="18"/>
        <v>OK</v>
      </c>
      <c r="D187" s="7" t="s">
        <v>385</v>
      </c>
      <c r="E187" s="10" t="str">
        <f>VLOOKUP(D187,EQProd!$B$2:$F$297,1,)</f>
        <v>idx3_GTRResponseStage</v>
      </c>
      <c r="F187" s="7" t="str">
        <f t="shared" si="19"/>
        <v>OK</v>
      </c>
      <c r="G187" s="7" t="s">
        <v>13</v>
      </c>
      <c r="H187" s="10" t="str">
        <f>VLOOKUP(D187,EQProd!$B$2:$F$297,2,)</f>
        <v>nonunique</v>
      </c>
      <c r="I187" s="7" t="str">
        <f t="shared" si="20"/>
        <v>OK</v>
      </c>
      <c r="J187" s="7" t="s">
        <v>14</v>
      </c>
      <c r="K187" s="10" t="str">
        <f>VLOOKUP(D187,EQProd!$B$2:$F$297,3,)</f>
        <v xml:space="preserve"> nonclustered </v>
      </c>
      <c r="L187" s="7" t="str">
        <f t="shared" si="21"/>
        <v>OK</v>
      </c>
      <c r="M187" s="7">
        <v>3</v>
      </c>
      <c r="N187" s="10">
        <f>VLOOKUP(D187,EQProd!$B$2:$F$297,4,)</f>
        <v>3</v>
      </c>
      <c r="O187" s="7" t="str">
        <f t="shared" si="22"/>
        <v>OK</v>
      </c>
      <c r="P187" s="7" t="s">
        <v>386</v>
      </c>
      <c r="Q187" s="10" t="str">
        <f>VLOOKUP(D187,EQProd!$B$2:$F$297,5,)</f>
        <v>GTRResponseFileId asc,EODTradeStageId asc,Jurisdiction asc INCLUDE (Status)</v>
      </c>
      <c r="R187" s="7" t="str">
        <f t="shared" si="23"/>
        <v>OK</v>
      </c>
      <c r="S187" s="10" t="str">
        <f t="shared" si="24"/>
        <v>TRUE</v>
      </c>
      <c r="T187" s="10" t="str">
        <f t="shared" si="25"/>
        <v>TRUE</v>
      </c>
      <c r="U187" s="10" t="str">
        <f t="shared" si="26"/>
        <v>Yes</v>
      </c>
    </row>
    <row r="188" spans="1:21">
      <c r="A188" s="7" t="s">
        <v>383</v>
      </c>
      <c r="B188" s="10" t="str">
        <f>IF(ISERROR(MATCH(A188, EQProd!$A$2:$A$297,0)),"",A188)</f>
        <v>srf_main.GTRResponseStage</v>
      </c>
      <c r="C188" s="7" t="str">
        <f t="shared" si="18"/>
        <v>OK</v>
      </c>
      <c r="D188" s="7" t="s">
        <v>387</v>
      </c>
      <c r="E188" s="10" t="str">
        <f>VLOOKUP(D188,EQProd!$B$2:$F$297,1,)</f>
        <v>idx1_GTRResponseStage</v>
      </c>
      <c r="F188" s="7" t="str">
        <f t="shared" si="19"/>
        <v>OK</v>
      </c>
      <c r="G188" s="7" t="s">
        <v>13</v>
      </c>
      <c r="H188" s="10" t="str">
        <f>VLOOKUP(D188,EQProd!$B$2:$F$297,2,)</f>
        <v>nonunique</v>
      </c>
      <c r="I188" s="7" t="str">
        <f t="shared" si="20"/>
        <v>OK</v>
      </c>
      <c r="J188" s="7" t="s">
        <v>9</v>
      </c>
      <c r="K188" s="10" t="str">
        <f>VLOOKUP(D188,EQProd!$B$2:$F$297,3,)</f>
        <v xml:space="preserve"> clustered </v>
      </c>
      <c r="L188" s="7" t="str">
        <f t="shared" si="21"/>
        <v>OK</v>
      </c>
      <c r="M188" s="7">
        <v>2</v>
      </c>
      <c r="N188" s="10">
        <f>VLOOKUP(D188,EQProd!$B$2:$F$297,4,)</f>
        <v>2</v>
      </c>
      <c r="O188" s="7" t="str">
        <f t="shared" si="22"/>
        <v>OK</v>
      </c>
      <c r="P188" s="7" t="s">
        <v>388</v>
      </c>
      <c r="Q188" s="10" t="str">
        <f>VLOOKUP(D188,EQProd!$B$2:$F$297,5,)</f>
        <v>Id asc,GTRResponseFileId asc</v>
      </c>
      <c r="R188" s="7" t="str">
        <f t="shared" si="23"/>
        <v>OK</v>
      </c>
      <c r="S188" s="10" t="str">
        <f t="shared" si="24"/>
        <v>TRUE</v>
      </c>
      <c r="T188" s="10" t="str">
        <f t="shared" si="25"/>
        <v>TRUE</v>
      </c>
      <c r="U188" s="10" t="str">
        <f t="shared" si="26"/>
        <v>Yes</v>
      </c>
    </row>
    <row r="189" spans="1:21">
      <c r="A189" s="7" t="s">
        <v>389</v>
      </c>
      <c r="B189" s="10" t="str">
        <f>IF(ISERROR(MATCH(A189, EQProd!$A$2:$A$297,0)),"",A189)</f>
        <v/>
      </c>
      <c r="C189" s="7" t="str">
        <f t="shared" si="18"/>
        <v>NOTOK</v>
      </c>
      <c r="D189" s="7" t="s">
        <v>390</v>
      </c>
      <c r="E189" s="10" t="e">
        <f>VLOOKUP(D189,EQProd!$B$2:$F$297,1,)</f>
        <v>#N/A</v>
      </c>
      <c r="F189" s="7" t="e">
        <f t="shared" si="19"/>
        <v>#N/A</v>
      </c>
      <c r="G189" s="7" t="s">
        <v>8</v>
      </c>
      <c r="H189" s="10" t="e">
        <f>VLOOKUP(D189,EQProd!$B$2:$F$297,2,)</f>
        <v>#N/A</v>
      </c>
      <c r="I189" s="7" t="e">
        <f t="shared" si="20"/>
        <v>#N/A</v>
      </c>
      <c r="J189" s="7" t="s">
        <v>14</v>
      </c>
      <c r="K189" s="10" t="e">
        <f>VLOOKUP(D189,EQProd!$B$2:$F$297,3,)</f>
        <v>#N/A</v>
      </c>
      <c r="L189" s="7" t="e">
        <f t="shared" si="21"/>
        <v>#N/A</v>
      </c>
      <c r="M189" s="7">
        <v>1</v>
      </c>
      <c r="N189" s="10" t="e">
        <f>VLOOKUP(D189,EQProd!$B$2:$F$297,4,)</f>
        <v>#N/A</v>
      </c>
      <c r="O189" s="7" t="e">
        <f t="shared" si="22"/>
        <v>#N/A</v>
      </c>
      <c r="P189" s="7" t="s">
        <v>17</v>
      </c>
      <c r="Q189" s="10" t="e">
        <f>VLOOKUP(D189,EQProd!$B$2:$F$297,5,)</f>
        <v>#N/A</v>
      </c>
      <c r="R189" s="7" t="e">
        <f t="shared" si="23"/>
        <v>#N/A</v>
      </c>
      <c r="S189" s="10" t="e">
        <f t="shared" si="24"/>
        <v>#N/A</v>
      </c>
      <c r="T189" s="10" t="e">
        <f t="shared" si="25"/>
        <v>#N/A</v>
      </c>
      <c r="U189" s="10" t="e">
        <f t="shared" si="26"/>
        <v>#N/A</v>
      </c>
    </row>
    <row r="190" spans="1:21">
      <c r="A190" s="7" t="s">
        <v>391</v>
      </c>
      <c r="B190" s="10" t="str">
        <f>IF(ISERROR(MATCH(A190, EQProd!$A$2:$A$297,0)),"",A190)</f>
        <v>srf_main.HistFeeds</v>
      </c>
      <c r="C190" s="7" t="str">
        <f t="shared" si="18"/>
        <v>OK</v>
      </c>
      <c r="D190" s="7" t="s">
        <v>392</v>
      </c>
      <c r="E190" s="10" t="e">
        <f>VLOOKUP(D190,EQProd!$B$2:$F$297,1,)</f>
        <v>#N/A</v>
      </c>
      <c r="F190" s="7" t="e">
        <f t="shared" si="19"/>
        <v>#N/A</v>
      </c>
      <c r="G190" s="7" t="s">
        <v>8</v>
      </c>
      <c r="H190" s="10" t="e">
        <f>VLOOKUP(D190,EQProd!$B$2:$F$297,2,)</f>
        <v>#N/A</v>
      </c>
      <c r="I190" s="7" t="e">
        <f t="shared" si="20"/>
        <v>#N/A</v>
      </c>
      <c r="J190" s="7" t="s">
        <v>14</v>
      </c>
      <c r="K190" s="10" t="e">
        <f>VLOOKUP(D190,EQProd!$B$2:$F$297,3,)</f>
        <v>#N/A</v>
      </c>
      <c r="L190" s="7" t="e">
        <f t="shared" si="21"/>
        <v>#N/A</v>
      </c>
      <c r="M190" s="7">
        <v>1</v>
      </c>
      <c r="N190" s="10" t="e">
        <f>VLOOKUP(D190,EQProd!$B$2:$F$297,4,)</f>
        <v>#N/A</v>
      </c>
      <c r="O190" s="7" t="e">
        <f t="shared" si="22"/>
        <v>#N/A</v>
      </c>
      <c r="P190" s="7" t="s">
        <v>17</v>
      </c>
      <c r="Q190" s="10" t="e">
        <f>VLOOKUP(D190,EQProd!$B$2:$F$297,5,)</f>
        <v>#N/A</v>
      </c>
      <c r="R190" s="7" t="e">
        <f t="shared" si="23"/>
        <v>#N/A</v>
      </c>
      <c r="S190" s="10" t="e">
        <f t="shared" si="24"/>
        <v>#N/A</v>
      </c>
      <c r="T190" s="10" t="e">
        <f t="shared" si="25"/>
        <v>#N/A</v>
      </c>
      <c r="U190" s="10" t="e">
        <f t="shared" si="26"/>
        <v>#N/A</v>
      </c>
    </row>
    <row r="191" spans="1:21">
      <c r="A191" s="7" t="s">
        <v>393</v>
      </c>
      <c r="B191" s="10" t="str">
        <f>IF(ISERROR(MATCH(A191, EQProd!$A$2:$A$297,0)),"",A191)</f>
        <v>srf_main.InterEntitySuppressedTrades</v>
      </c>
      <c r="C191" s="7" t="str">
        <f t="shared" si="18"/>
        <v>OK</v>
      </c>
      <c r="D191" s="7" t="s">
        <v>394</v>
      </c>
      <c r="E191" s="10" t="str">
        <f>VLOOKUP(D191,EQProd!$B$2:$F$297,1,)</f>
        <v>PK_InterEntitySuppressedTrades</v>
      </c>
      <c r="F191" s="7" t="str">
        <f t="shared" si="19"/>
        <v>OK</v>
      </c>
      <c r="G191" s="7" t="s">
        <v>8</v>
      </c>
      <c r="H191" s="10" t="str">
        <f>VLOOKUP(D191,EQProd!$B$2:$F$297,2,)</f>
        <v>unique</v>
      </c>
      <c r="I191" s="7" t="str">
        <f t="shared" si="20"/>
        <v>OK</v>
      </c>
      <c r="J191" s="7" t="s">
        <v>9</v>
      </c>
      <c r="K191" s="10" t="str">
        <f>VLOOKUP(D191,EQProd!$B$2:$F$297,3,)</f>
        <v xml:space="preserve"> clustered </v>
      </c>
      <c r="L191" s="7" t="str">
        <f t="shared" si="21"/>
        <v>OK</v>
      </c>
      <c r="M191" s="7">
        <v>1</v>
      </c>
      <c r="N191" s="10">
        <f>VLOOKUP(D191,EQProd!$B$2:$F$297,4,)</f>
        <v>1</v>
      </c>
      <c r="O191" s="7" t="str">
        <f t="shared" si="22"/>
        <v>OK</v>
      </c>
      <c r="P191" s="7" t="s">
        <v>17</v>
      </c>
      <c r="Q191" s="10" t="str">
        <f>VLOOKUP(D191,EQProd!$B$2:$F$297,5,)</f>
        <v>Id asc</v>
      </c>
      <c r="R191" s="7" t="str">
        <f t="shared" si="23"/>
        <v>OK</v>
      </c>
      <c r="S191" s="10" t="str">
        <f t="shared" si="24"/>
        <v>TRUE</v>
      </c>
      <c r="T191" s="10" t="str">
        <f t="shared" si="25"/>
        <v>TRUE</v>
      </c>
      <c r="U191" s="10" t="str">
        <f t="shared" si="26"/>
        <v>Yes</v>
      </c>
    </row>
    <row r="192" spans="1:21">
      <c r="A192" s="7" t="s">
        <v>393</v>
      </c>
      <c r="B192" s="10" t="str">
        <f>IF(ISERROR(MATCH(A192, EQProd!$A$2:$A$297,0)),"",A192)</f>
        <v>srf_main.InterEntitySuppressedTrades</v>
      </c>
      <c r="C192" s="7" t="str">
        <f t="shared" si="18"/>
        <v>OK</v>
      </c>
      <c r="D192" s="7" t="s">
        <v>395</v>
      </c>
      <c r="E192" s="10" t="str">
        <f>VLOOKUP(D192,EQProd!$B$2:$F$297,1,)</f>
        <v>NCI_InterEntitySuppressedTrades</v>
      </c>
      <c r="F192" s="7" t="str">
        <f t="shared" si="19"/>
        <v>OK</v>
      </c>
      <c r="G192" s="7" t="s">
        <v>13</v>
      </c>
      <c r="H192" s="10" t="str">
        <f>VLOOKUP(D192,EQProd!$B$2:$F$297,2,)</f>
        <v>nonunique</v>
      </c>
      <c r="I192" s="7" t="str">
        <f t="shared" si="20"/>
        <v>OK</v>
      </c>
      <c r="J192" s="7" t="s">
        <v>14</v>
      </c>
      <c r="K192" s="10" t="str">
        <f>VLOOKUP(D192,EQProd!$B$2:$F$297,3,)</f>
        <v xml:space="preserve"> nonclustered </v>
      </c>
      <c r="L192" s="7" t="str">
        <f t="shared" si="21"/>
        <v>OK</v>
      </c>
      <c r="M192" s="7">
        <v>1</v>
      </c>
      <c r="N192" s="10">
        <f>VLOOKUP(D192,EQProd!$B$2:$F$297,4,)</f>
        <v>1</v>
      </c>
      <c r="O192" s="7" t="str">
        <f t="shared" si="22"/>
        <v>OK</v>
      </c>
      <c r="P192" s="7" t="s">
        <v>36</v>
      </c>
      <c r="Q192" s="10" t="str">
        <f>VLOOKUP(D192,EQProd!$B$2:$F$297,5,)</f>
        <v>TradeId asc</v>
      </c>
      <c r="R192" s="7" t="str">
        <f t="shared" si="23"/>
        <v>OK</v>
      </c>
      <c r="S192" s="10" t="str">
        <f t="shared" si="24"/>
        <v>TRUE</v>
      </c>
      <c r="T192" s="10" t="str">
        <f t="shared" si="25"/>
        <v>TRUE</v>
      </c>
      <c r="U192" s="10" t="str">
        <f t="shared" si="26"/>
        <v>Yes</v>
      </c>
    </row>
    <row r="193" spans="1:21">
      <c r="A193" s="7" t="s">
        <v>393</v>
      </c>
      <c r="B193" s="10" t="str">
        <f>IF(ISERROR(MATCH(A193, EQProd!$A$2:$A$297,0)),"",A193)</f>
        <v>srf_main.InterEntitySuppressedTrades</v>
      </c>
      <c r="C193" s="7" t="str">
        <f t="shared" si="18"/>
        <v>OK</v>
      </c>
      <c r="D193" s="7" t="s">
        <v>396</v>
      </c>
      <c r="E193" s="10" t="str">
        <f>VLOOKUP(D193,EQProd!$B$2:$F$297,1,)</f>
        <v>IDX1_InterEntitySuppressedTrades</v>
      </c>
      <c r="F193" s="7" t="str">
        <f t="shared" si="19"/>
        <v>OK</v>
      </c>
      <c r="G193" s="7" t="s">
        <v>13</v>
      </c>
      <c r="H193" s="10" t="str">
        <f>VLOOKUP(D193,EQProd!$B$2:$F$297,2,)</f>
        <v>nonunique</v>
      </c>
      <c r="I193" s="7" t="str">
        <f t="shared" si="20"/>
        <v>OK</v>
      </c>
      <c r="J193" s="7" t="s">
        <v>14</v>
      </c>
      <c r="K193" s="10" t="str">
        <f>VLOOKUP(D193,EQProd!$B$2:$F$297,3,)</f>
        <v xml:space="preserve"> nonclustered </v>
      </c>
      <c r="L193" s="7" t="str">
        <f t="shared" si="21"/>
        <v>OK</v>
      </c>
      <c r="M193" s="7">
        <v>2</v>
      </c>
      <c r="N193" s="10">
        <f>VLOOKUP(D193,EQProd!$B$2:$F$297,4,)</f>
        <v>2</v>
      </c>
      <c r="O193" s="7" t="str">
        <f t="shared" si="22"/>
        <v>OK</v>
      </c>
      <c r="P193" s="7" t="s">
        <v>397</v>
      </c>
      <c r="Q193" s="10" t="str">
        <f>VLOOKUP(D193,EQProd!$B$2:$F$297,5,)</f>
        <v>PublisherTradeId asc,TradeIdType asc</v>
      </c>
      <c r="R193" s="7" t="str">
        <f t="shared" si="23"/>
        <v>OK</v>
      </c>
      <c r="S193" s="10" t="str">
        <f t="shared" si="24"/>
        <v>TRUE</v>
      </c>
      <c r="T193" s="10" t="str">
        <f t="shared" si="25"/>
        <v>TRUE</v>
      </c>
      <c r="U193" s="10" t="str">
        <f t="shared" si="26"/>
        <v>Yes</v>
      </c>
    </row>
    <row r="194" spans="1:21">
      <c r="A194" s="7" t="s">
        <v>398</v>
      </c>
      <c r="B194" s="10" t="str">
        <f>IF(ISERROR(MATCH(A194, EQProd!$A$2:$A$297,0)),"",A194)</f>
        <v>srf_main.ISOCountry</v>
      </c>
      <c r="C194" s="7" t="str">
        <f t="shared" si="18"/>
        <v>OK</v>
      </c>
      <c r="D194" s="7" t="s">
        <v>399</v>
      </c>
      <c r="E194" s="10" t="e">
        <f>VLOOKUP(D194,EQProd!$B$2:$F$297,1,)</f>
        <v>#N/A</v>
      </c>
      <c r="F194" s="7" t="e">
        <f t="shared" si="19"/>
        <v>#N/A</v>
      </c>
      <c r="G194" s="7" t="s">
        <v>8</v>
      </c>
      <c r="H194" s="10" t="e">
        <f>VLOOKUP(D194,EQProd!$B$2:$F$297,2,)</f>
        <v>#N/A</v>
      </c>
      <c r="I194" s="7" t="e">
        <f t="shared" si="20"/>
        <v>#N/A</v>
      </c>
      <c r="J194" s="7" t="s">
        <v>9</v>
      </c>
      <c r="K194" s="10" t="e">
        <f>VLOOKUP(D194,EQProd!$B$2:$F$297,3,)</f>
        <v>#N/A</v>
      </c>
      <c r="L194" s="7" t="e">
        <f t="shared" si="21"/>
        <v>#N/A</v>
      </c>
      <c r="M194" s="7">
        <v>2</v>
      </c>
      <c r="N194" s="10" t="e">
        <f>VLOOKUP(D194,EQProd!$B$2:$F$297,4,)</f>
        <v>#N/A</v>
      </c>
      <c r="O194" s="7" t="e">
        <f t="shared" si="22"/>
        <v>#N/A</v>
      </c>
      <c r="P194" s="7" t="s">
        <v>400</v>
      </c>
      <c r="Q194" s="10" t="e">
        <f>VLOOKUP(D194,EQProd!$B$2:$F$297,5,)</f>
        <v>#N/A</v>
      </c>
      <c r="R194" s="7" t="e">
        <f t="shared" si="23"/>
        <v>#N/A</v>
      </c>
      <c r="S194" s="10" t="e">
        <f t="shared" si="24"/>
        <v>#N/A</v>
      </c>
      <c r="T194" s="10" t="e">
        <f t="shared" si="25"/>
        <v>#N/A</v>
      </c>
      <c r="U194" s="10" t="e">
        <f t="shared" si="26"/>
        <v>#N/A</v>
      </c>
    </row>
    <row r="195" spans="1:21">
      <c r="A195" s="7" t="s">
        <v>398</v>
      </c>
      <c r="B195" s="10" t="str">
        <f>IF(ISERROR(MATCH(A195, EQProd!$A$2:$A$297,0)),"",A195)</f>
        <v>srf_main.ISOCountry</v>
      </c>
      <c r="C195" s="7" t="str">
        <f t="shared" ref="C195:C258" si="27">IF(A195=B195,"OK","NOTOK")</f>
        <v>OK</v>
      </c>
      <c r="D195" s="7" t="s">
        <v>401</v>
      </c>
      <c r="E195" s="10" t="str">
        <f>VLOOKUP(D195,EQProd!$B$2:$F$297,1,)</f>
        <v>idx1_ISOCountry</v>
      </c>
      <c r="F195" s="7" t="str">
        <f t="shared" ref="F195:F258" si="28">IF(D195=E195,"OK","NOTOK")</f>
        <v>OK</v>
      </c>
      <c r="G195" s="7" t="s">
        <v>13</v>
      </c>
      <c r="H195" s="10" t="str">
        <f>VLOOKUP(D195,EQProd!$B$2:$F$297,2,)</f>
        <v>nonunique</v>
      </c>
      <c r="I195" s="7" t="str">
        <f t="shared" ref="I195:I258" si="29">IF(G195=H195,"OK","NOTOK")</f>
        <v>OK</v>
      </c>
      <c r="J195" s="7" t="s">
        <v>14</v>
      </c>
      <c r="K195" s="10" t="str">
        <f>VLOOKUP(D195,EQProd!$B$2:$F$297,3,)</f>
        <v xml:space="preserve"> nonclustered </v>
      </c>
      <c r="L195" s="7" t="str">
        <f t="shared" ref="L195:L258" si="30">IF(J195=K195,"OK","NOTOK")</f>
        <v>OK</v>
      </c>
      <c r="M195" s="7">
        <v>1</v>
      </c>
      <c r="N195" s="10">
        <f>VLOOKUP(D195,EQProd!$B$2:$F$297,4,)</f>
        <v>1</v>
      </c>
      <c r="O195" s="7" t="str">
        <f t="shared" ref="O195:O258" si="31">IF(M195=N195,"OK","NOTOK")</f>
        <v>OK</v>
      </c>
      <c r="P195" s="7" t="s">
        <v>402</v>
      </c>
      <c r="Q195" s="10" t="str">
        <f>VLOOKUP(D195,EQProd!$B$2:$F$297,5,)</f>
        <v>ISOCountryCode asc INCLUDE (isEEA)</v>
      </c>
      <c r="R195" s="7" t="str">
        <f t="shared" ref="R195:R258" si="32">IF(P195=Q195,"OK","NOTOK")</f>
        <v>OK</v>
      </c>
      <c r="S195" s="10" t="str">
        <f t="shared" ref="S195:S258" si="33">IF(AND(C195="OK", F195="OK",I195="OK"),"TRUE", "FALSE" )</f>
        <v>TRUE</v>
      </c>
      <c r="T195" s="10" t="str">
        <f t="shared" ref="T195:T258" si="34">IF(AND(L195="OK", O195="OK",R195="OK"),"TRUE", "FALSE" )</f>
        <v>TRUE</v>
      </c>
      <c r="U195" s="10" t="str">
        <f t="shared" ref="U195:U258" si="35">IF(OR(S195="False", T195="False"),"No", "Yes")</f>
        <v>Yes</v>
      </c>
    </row>
    <row r="196" spans="1:21">
      <c r="A196" s="7" t="s">
        <v>403</v>
      </c>
      <c r="B196" s="10" t="str">
        <f>IF(ISERROR(MATCH(A196, EQProd!$A$2:$A$297,0)),"",A196)</f>
        <v>srf_main.JuridictionProducts</v>
      </c>
      <c r="C196" s="7" t="str">
        <f t="shared" si="27"/>
        <v>OK</v>
      </c>
      <c r="D196" s="7" t="s">
        <v>404</v>
      </c>
      <c r="E196" s="10" t="str">
        <f>VLOOKUP(D196,EQProd!$B$2:$F$297,1,)</f>
        <v>JuridictionProductsUniqueKey</v>
      </c>
      <c r="F196" s="7" t="str">
        <f t="shared" si="28"/>
        <v>OK</v>
      </c>
      <c r="G196" s="7" t="s">
        <v>8</v>
      </c>
      <c r="H196" s="10" t="str">
        <f>VLOOKUP(D196,EQProd!$B$2:$F$297,2,)</f>
        <v>unique</v>
      </c>
      <c r="I196" s="7" t="str">
        <f t="shared" si="29"/>
        <v>OK</v>
      </c>
      <c r="J196" s="7" t="s">
        <v>14</v>
      </c>
      <c r="K196" s="10" t="str">
        <f>VLOOKUP(D196,EQProd!$B$2:$F$297,3,)</f>
        <v xml:space="preserve"> nonclustered </v>
      </c>
      <c r="L196" s="7" t="str">
        <f t="shared" si="30"/>
        <v>OK</v>
      </c>
      <c r="M196" s="7">
        <v>5</v>
      </c>
      <c r="N196" s="10">
        <f>VLOOKUP(D196,EQProd!$B$2:$F$297,4,)</f>
        <v>5</v>
      </c>
      <c r="O196" s="7" t="str">
        <f t="shared" si="31"/>
        <v>OK</v>
      </c>
      <c r="P196" s="7" t="s">
        <v>405</v>
      </c>
      <c r="Q196" s="10" t="str">
        <f>VLOOKUP(D196,EQProd!$B$2:$F$297,5,)</f>
        <v>ProductType asc,ProductSubType asc,GTRProductType asc,Juridication asc,AssetClass asc</v>
      </c>
      <c r="R196" s="7" t="str">
        <f t="shared" si="32"/>
        <v>OK</v>
      </c>
      <c r="S196" s="10" t="str">
        <f t="shared" si="33"/>
        <v>TRUE</v>
      </c>
      <c r="T196" s="10" t="str">
        <f t="shared" si="34"/>
        <v>TRUE</v>
      </c>
      <c r="U196" s="10" t="str">
        <f t="shared" si="35"/>
        <v>Yes</v>
      </c>
    </row>
    <row r="197" spans="1:21">
      <c r="A197" s="7" t="s">
        <v>403</v>
      </c>
      <c r="B197" s="10" t="str">
        <f>IF(ISERROR(MATCH(A197, EQProd!$A$2:$A$297,0)),"",A197)</f>
        <v>srf_main.JuridictionProducts</v>
      </c>
      <c r="C197" s="7" t="str">
        <f t="shared" si="27"/>
        <v>OK</v>
      </c>
      <c r="D197" s="7" t="s">
        <v>406</v>
      </c>
      <c r="E197" s="10" t="str">
        <f>VLOOKUP(D197,EQProd!$B$2:$F$297,1,)</f>
        <v>JuridictionProductsPrimaryKey</v>
      </c>
      <c r="F197" s="7" t="str">
        <f t="shared" si="28"/>
        <v>OK</v>
      </c>
      <c r="G197" s="7" t="s">
        <v>8</v>
      </c>
      <c r="H197" s="10" t="str">
        <f>VLOOKUP(D197,EQProd!$B$2:$F$297,2,)</f>
        <v>unique</v>
      </c>
      <c r="I197" s="7" t="str">
        <f t="shared" si="29"/>
        <v>OK</v>
      </c>
      <c r="J197" s="7" t="s">
        <v>14</v>
      </c>
      <c r="K197" s="10" t="str">
        <f>VLOOKUP(D197,EQProd!$B$2:$F$297,3,)</f>
        <v xml:space="preserve"> nonclustered </v>
      </c>
      <c r="L197" s="7" t="str">
        <f t="shared" si="30"/>
        <v>OK</v>
      </c>
      <c r="M197" s="7">
        <v>1</v>
      </c>
      <c r="N197" s="10">
        <f>VLOOKUP(D197,EQProd!$B$2:$F$297,4,)</f>
        <v>1</v>
      </c>
      <c r="O197" s="7" t="str">
        <f t="shared" si="31"/>
        <v>OK</v>
      </c>
      <c r="P197" s="7" t="s">
        <v>17</v>
      </c>
      <c r="Q197" s="10" t="str">
        <f>VLOOKUP(D197,EQProd!$B$2:$F$297,5,)</f>
        <v>Id asc</v>
      </c>
      <c r="R197" s="7" t="str">
        <f t="shared" si="32"/>
        <v>OK</v>
      </c>
      <c r="S197" s="10" t="str">
        <f t="shared" si="33"/>
        <v>TRUE</v>
      </c>
      <c r="T197" s="10" t="str">
        <f t="shared" si="34"/>
        <v>TRUE</v>
      </c>
      <c r="U197" s="10" t="str">
        <f t="shared" si="35"/>
        <v>Yes</v>
      </c>
    </row>
    <row r="198" spans="1:21">
      <c r="A198" s="7" t="s">
        <v>403</v>
      </c>
      <c r="B198" s="10" t="str">
        <f>IF(ISERROR(MATCH(A198, EQProd!$A$2:$A$297,0)),"",A198)</f>
        <v>srf_main.JuridictionProducts</v>
      </c>
      <c r="C198" s="7" t="str">
        <f t="shared" si="27"/>
        <v>OK</v>
      </c>
      <c r="D198" s="7" t="s">
        <v>407</v>
      </c>
      <c r="E198" s="10" t="str">
        <f>VLOOKUP(D198,EQProd!$B$2:$F$297,1,)</f>
        <v>idx1_JuridictionProducts</v>
      </c>
      <c r="F198" s="7" t="str">
        <f t="shared" si="28"/>
        <v>OK</v>
      </c>
      <c r="G198" s="7" t="s">
        <v>13</v>
      </c>
      <c r="H198" s="10" t="str">
        <f>VLOOKUP(D198,EQProd!$B$2:$F$297,2,)</f>
        <v>nonunique</v>
      </c>
      <c r="I198" s="7" t="str">
        <f t="shared" si="29"/>
        <v>OK</v>
      </c>
      <c r="J198" s="7" t="s">
        <v>9</v>
      </c>
      <c r="K198" s="10" t="str">
        <f>VLOOKUP(D198,EQProd!$B$2:$F$297,3,)</f>
        <v xml:space="preserve"> clustered </v>
      </c>
      <c r="L198" s="7" t="str">
        <f t="shared" si="30"/>
        <v>OK</v>
      </c>
      <c r="M198" s="7">
        <v>4</v>
      </c>
      <c r="N198" s="10">
        <f>VLOOKUP(D198,EQProd!$B$2:$F$297,4,)</f>
        <v>4</v>
      </c>
      <c r="O198" s="7" t="str">
        <f t="shared" si="31"/>
        <v>OK</v>
      </c>
      <c r="P198" s="7" t="s">
        <v>408</v>
      </c>
      <c r="Q198" s="10" t="str">
        <f>VLOOKUP(D198,EQProd!$B$2:$F$297,5,)</f>
        <v>ProductType asc,ProductSubType asc,Juridication asc,AssetClass asc</v>
      </c>
      <c r="R198" s="7" t="str">
        <f t="shared" si="32"/>
        <v>OK</v>
      </c>
      <c r="S198" s="10" t="str">
        <f t="shared" si="33"/>
        <v>TRUE</v>
      </c>
      <c r="T198" s="10" t="str">
        <f t="shared" si="34"/>
        <v>TRUE</v>
      </c>
      <c r="U198" s="10" t="str">
        <f t="shared" si="35"/>
        <v>Yes</v>
      </c>
    </row>
    <row r="199" spans="1:21">
      <c r="A199" s="7" t="s">
        <v>409</v>
      </c>
      <c r="B199" s="10" t="str">
        <f>IF(ISERROR(MATCH(A199, EQProd!$A$2:$A$297,0)),"",A199)</f>
        <v>srf_main.LegalEntity</v>
      </c>
      <c r="C199" s="7" t="str">
        <f t="shared" si="27"/>
        <v>OK</v>
      </c>
      <c r="D199" s="7" t="s">
        <v>410</v>
      </c>
      <c r="E199" s="10" t="e">
        <f>VLOOKUP(D199,EQProd!$B$2:$F$297,1,)</f>
        <v>#N/A</v>
      </c>
      <c r="F199" s="7" t="e">
        <f t="shared" si="28"/>
        <v>#N/A</v>
      </c>
      <c r="G199" s="7" t="s">
        <v>8</v>
      </c>
      <c r="H199" s="10" t="e">
        <f>VLOOKUP(D199,EQProd!$B$2:$F$297,2,)</f>
        <v>#N/A</v>
      </c>
      <c r="I199" s="7" t="e">
        <f t="shared" si="29"/>
        <v>#N/A</v>
      </c>
      <c r="J199" s="7" t="s">
        <v>9</v>
      </c>
      <c r="K199" s="10" t="e">
        <f>VLOOKUP(D199,EQProd!$B$2:$F$297,3,)</f>
        <v>#N/A</v>
      </c>
      <c r="L199" s="7" t="e">
        <f t="shared" si="30"/>
        <v>#N/A</v>
      </c>
      <c r="M199" s="7">
        <v>1</v>
      </c>
      <c r="N199" s="10" t="e">
        <f>VLOOKUP(D199,EQProd!$B$2:$F$297,4,)</f>
        <v>#N/A</v>
      </c>
      <c r="O199" s="7" t="e">
        <f t="shared" si="31"/>
        <v>#N/A</v>
      </c>
      <c r="P199" s="7" t="s">
        <v>17</v>
      </c>
      <c r="Q199" s="10" t="e">
        <f>VLOOKUP(D199,EQProd!$B$2:$F$297,5,)</f>
        <v>#N/A</v>
      </c>
      <c r="R199" s="7" t="e">
        <f t="shared" si="32"/>
        <v>#N/A</v>
      </c>
      <c r="S199" s="10" t="e">
        <f t="shared" si="33"/>
        <v>#N/A</v>
      </c>
      <c r="T199" s="10" t="e">
        <f t="shared" si="34"/>
        <v>#N/A</v>
      </c>
      <c r="U199" s="10" t="e">
        <f t="shared" si="35"/>
        <v>#N/A</v>
      </c>
    </row>
    <row r="200" spans="1:21">
      <c r="A200" s="7" t="s">
        <v>409</v>
      </c>
      <c r="B200" s="10" t="str">
        <f>IF(ISERROR(MATCH(A200, EQProd!$A$2:$A$297,0)),"",A200)</f>
        <v>srf_main.LegalEntity</v>
      </c>
      <c r="C200" s="7" t="str">
        <f t="shared" si="27"/>
        <v>OK</v>
      </c>
      <c r="D200" s="7" t="s">
        <v>411</v>
      </c>
      <c r="E200" s="10" t="str">
        <f>VLOOKUP(D200,EQProd!$B$2:$F$297,1,)</f>
        <v>LegalEntityUniqueKey</v>
      </c>
      <c r="F200" s="7" t="str">
        <f t="shared" si="28"/>
        <v>OK</v>
      </c>
      <c r="G200" s="7" t="s">
        <v>8</v>
      </c>
      <c r="H200" s="10" t="str">
        <f>VLOOKUP(D200,EQProd!$B$2:$F$297,2,)</f>
        <v>unique</v>
      </c>
      <c r="I200" s="7" t="str">
        <f t="shared" si="29"/>
        <v>OK</v>
      </c>
      <c r="J200" s="7" t="s">
        <v>14</v>
      </c>
      <c r="K200" s="10" t="str">
        <f>VLOOKUP(D200,EQProd!$B$2:$F$297,3,)</f>
        <v xml:space="preserve"> nonclustered </v>
      </c>
      <c r="L200" s="7" t="str">
        <f t="shared" si="30"/>
        <v>OK</v>
      </c>
      <c r="M200" s="7">
        <v>1</v>
      </c>
      <c r="N200" s="10">
        <f>VLOOKUP(D200,EQProd!$B$2:$F$297,4,)</f>
        <v>1</v>
      </c>
      <c r="O200" s="7" t="str">
        <f t="shared" si="31"/>
        <v>OK</v>
      </c>
      <c r="P200" s="7" t="s">
        <v>412</v>
      </c>
      <c r="Q200" s="10" t="str">
        <f>VLOOKUP(D200,EQProd!$B$2:$F$297,5,)</f>
        <v>LegalEntity asc</v>
      </c>
      <c r="R200" s="7" t="str">
        <f t="shared" si="32"/>
        <v>OK</v>
      </c>
      <c r="S200" s="10" t="str">
        <f t="shared" si="33"/>
        <v>TRUE</v>
      </c>
      <c r="T200" s="10" t="str">
        <f t="shared" si="34"/>
        <v>TRUE</v>
      </c>
      <c r="U200" s="10" t="str">
        <f t="shared" si="35"/>
        <v>Yes</v>
      </c>
    </row>
    <row r="201" spans="1:21">
      <c r="A201" s="7" t="s">
        <v>413</v>
      </c>
      <c r="B201" s="10" t="str">
        <f>IF(ISERROR(MATCH(A201, EQProd!$A$2:$A$297,0)),"",A201)</f>
        <v>srf_main.MasterAgreementDetails</v>
      </c>
      <c r="C201" s="7" t="str">
        <f t="shared" si="27"/>
        <v>OK</v>
      </c>
      <c r="D201" s="7" t="s">
        <v>414</v>
      </c>
      <c r="E201" s="10" t="str">
        <f>VLOOKUP(D201,EQProd!$B$2:$F$297,1,)</f>
        <v>CI_MasterAgreementDetails</v>
      </c>
      <c r="F201" s="7" t="str">
        <f t="shared" si="28"/>
        <v>OK</v>
      </c>
      <c r="G201" s="7" t="s">
        <v>13</v>
      </c>
      <c r="H201" s="10" t="str">
        <f>VLOOKUP(D201,EQProd!$B$2:$F$297,2,)</f>
        <v>nonunique</v>
      </c>
      <c r="I201" s="7" t="str">
        <f t="shared" si="29"/>
        <v>OK</v>
      </c>
      <c r="J201" s="7" t="s">
        <v>9</v>
      </c>
      <c r="K201" s="10" t="str">
        <f>VLOOKUP(D201,EQProd!$B$2:$F$297,3,)</f>
        <v xml:space="preserve"> clustered </v>
      </c>
      <c r="L201" s="7" t="str">
        <f t="shared" si="30"/>
        <v>OK</v>
      </c>
      <c r="M201" s="7">
        <v>3</v>
      </c>
      <c r="N201" s="10">
        <f>VLOOKUP(D201,EQProd!$B$2:$F$297,4,)</f>
        <v>3</v>
      </c>
      <c r="O201" s="7" t="str">
        <f t="shared" si="31"/>
        <v>OK</v>
      </c>
      <c r="P201" s="7" t="s">
        <v>415</v>
      </c>
      <c r="Q201" s="10" t="str">
        <f>VLOOKUP(D201,EQProd!$B$2:$F$297,5,)</f>
        <v>Party1SDSID asc,Party2SDSID asc,ProductMainType asc</v>
      </c>
      <c r="R201" s="7" t="str">
        <f t="shared" si="32"/>
        <v>OK</v>
      </c>
      <c r="S201" s="10" t="str">
        <f t="shared" si="33"/>
        <v>TRUE</v>
      </c>
      <c r="T201" s="10" t="str">
        <f t="shared" si="34"/>
        <v>TRUE</v>
      </c>
      <c r="U201" s="10" t="str">
        <f t="shared" si="35"/>
        <v>Yes</v>
      </c>
    </row>
    <row r="202" spans="1:21">
      <c r="A202" s="7" t="s">
        <v>413</v>
      </c>
      <c r="B202" s="10" t="str">
        <f>IF(ISERROR(MATCH(A202, EQProd!$A$2:$A$297,0)),"",A202)</f>
        <v>srf_main.MasterAgreementDetails</v>
      </c>
      <c r="C202" s="7" t="str">
        <f t="shared" si="27"/>
        <v>OK</v>
      </c>
      <c r="D202" s="7" t="s">
        <v>416</v>
      </c>
      <c r="E202" s="10" t="str">
        <f>VLOOKUP(D202,EQProd!$B$2:$F$297,1,)</f>
        <v>NC1_MasterAgreementDetails</v>
      </c>
      <c r="F202" s="7" t="str">
        <f t="shared" si="28"/>
        <v>OK</v>
      </c>
      <c r="G202" s="7" t="s">
        <v>13</v>
      </c>
      <c r="H202" s="10" t="str">
        <f>VLOOKUP(D202,EQProd!$B$2:$F$297,2,)</f>
        <v>nonunique</v>
      </c>
      <c r="I202" s="7" t="str">
        <f t="shared" si="29"/>
        <v>OK</v>
      </c>
      <c r="J202" s="7" t="s">
        <v>14</v>
      </c>
      <c r="K202" s="10" t="str">
        <f>VLOOKUP(D202,EQProd!$B$2:$F$297,3,)</f>
        <v xml:space="preserve"> nonclustered </v>
      </c>
      <c r="L202" s="7" t="str">
        <f t="shared" si="30"/>
        <v>OK</v>
      </c>
      <c r="M202" s="7">
        <v>2</v>
      </c>
      <c r="N202" s="10">
        <f>VLOOKUP(D202,EQProd!$B$2:$F$297,4,)</f>
        <v>2</v>
      </c>
      <c r="O202" s="7" t="str">
        <f t="shared" si="31"/>
        <v>OK</v>
      </c>
      <c r="P202" s="7" t="s">
        <v>417</v>
      </c>
      <c r="Q202" s="10" t="str">
        <f>VLOOKUP(D202,EQProd!$B$2:$F$297,5,)</f>
        <v>AgreementId asc,AgreementDate asc</v>
      </c>
      <c r="R202" s="7" t="str">
        <f t="shared" si="32"/>
        <v>OK</v>
      </c>
      <c r="S202" s="10" t="str">
        <f t="shared" si="33"/>
        <v>TRUE</v>
      </c>
      <c r="T202" s="10" t="str">
        <f t="shared" si="34"/>
        <v>TRUE</v>
      </c>
      <c r="U202" s="10" t="str">
        <f t="shared" si="35"/>
        <v>Yes</v>
      </c>
    </row>
    <row r="203" spans="1:21">
      <c r="A203" s="7" t="s">
        <v>413</v>
      </c>
      <c r="B203" s="10" t="str">
        <f>IF(ISERROR(MATCH(A203, EQProd!$A$2:$A$297,0)),"",A203)</f>
        <v>srf_main.MasterAgreementDetails</v>
      </c>
      <c r="C203" s="7" t="str">
        <f t="shared" si="27"/>
        <v>OK</v>
      </c>
      <c r="D203" s="7" t="s">
        <v>418</v>
      </c>
      <c r="E203" s="10" t="str">
        <f>VLOOKUP(D203,EQProd!$B$2:$F$297,1,)</f>
        <v>NC2_MasterAgreementDetails</v>
      </c>
      <c r="F203" s="7" t="str">
        <f t="shared" si="28"/>
        <v>OK</v>
      </c>
      <c r="G203" s="7" t="s">
        <v>13</v>
      </c>
      <c r="H203" s="10" t="str">
        <f>VLOOKUP(D203,EQProd!$B$2:$F$297,2,)</f>
        <v>nonunique</v>
      </c>
      <c r="I203" s="7" t="str">
        <f t="shared" si="29"/>
        <v>OK</v>
      </c>
      <c r="J203" s="7" t="s">
        <v>14</v>
      </c>
      <c r="K203" s="10" t="str">
        <f>VLOOKUP(D203,EQProd!$B$2:$F$297,3,)</f>
        <v xml:space="preserve"> nonclustered </v>
      </c>
      <c r="L203" s="7" t="str">
        <f t="shared" si="30"/>
        <v>OK</v>
      </c>
      <c r="M203" s="7">
        <v>4</v>
      </c>
      <c r="N203" s="10">
        <f>VLOOKUP(D203,EQProd!$B$2:$F$297,4,)</f>
        <v>4</v>
      </c>
      <c r="O203" s="7" t="str">
        <f t="shared" si="31"/>
        <v>OK</v>
      </c>
      <c r="P203" s="7" t="s">
        <v>419</v>
      </c>
      <c r="Q203" s="10" t="str">
        <f>VLOOKUP(D203,EQProd!$B$2:$F$297,5,)</f>
        <v>Party1SDSID asc,Party2SDSID asc,TargetTaxonomyName asc,Collateralized asc INCLUDE (agreement_asset_class,AgreementDate,AgreementId,AgreementTypeName,AgreementTypeVersion,GNA_ID)</v>
      </c>
      <c r="R203" s="7" t="str">
        <f t="shared" si="32"/>
        <v>OK</v>
      </c>
      <c r="S203" s="10" t="str">
        <f t="shared" si="33"/>
        <v>TRUE</v>
      </c>
      <c r="T203" s="10" t="str">
        <f t="shared" si="34"/>
        <v>TRUE</v>
      </c>
      <c r="U203" s="10" t="str">
        <f t="shared" si="35"/>
        <v>Yes</v>
      </c>
    </row>
    <row r="204" spans="1:21">
      <c r="A204" s="7" t="s">
        <v>420</v>
      </c>
      <c r="B204" s="10" t="str">
        <f>IF(ISERROR(MATCH(A204, EQProd!$A$2:$A$297,0)),"",A204)</f>
        <v>srf_main.MessageType</v>
      </c>
      <c r="C204" s="7" t="str">
        <f t="shared" si="27"/>
        <v>OK</v>
      </c>
      <c r="D204" s="7" t="s">
        <v>421</v>
      </c>
      <c r="E204" s="10" t="str">
        <f>VLOOKUP(D204,EQProd!$B$2:$F$297,1,)</f>
        <v>PK_MessageType</v>
      </c>
      <c r="F204" s="7" t="str">
        <f t="shared" si="28"/>
        <v>OK</v>
      </c>
      <c r="G204" s="7" t="s">
        <v>8</v>
      </c>
      <c r="H204" s="10" t="str">
        <f>VLOOKUP(D204,EQProd!$B$2:$F$297,2,)</f>
        <v>unique</v>
      </c>
      <c r="I204" s="7" t="str">
        <f t="shared" si="29"/>
        <v>OK</v>
      </c>
      <c r="J204" s="7" t="s">
        <v>9</v>
      </c>
      <c r="K204" s="10" t="str">
        <f>VLOOKUP(D204,EQProd!$B$2:$F$297,3,)</f>
        <v xml:space="preserve"> clustered </v>
      </c>
      <c r="L204" s="7" t="str">
        <f t="shared" si="30"/>
        <v>OK</v>
      </c>
      <c r="M204" s="7">
        <v>1</v>
      </c>
      <c r="N204" s="10">
        <f>VLOOKUP(D204,EQProd!$B$2:$F$297,4,)</f>
        <v>1</v>
      </c>
      <c r="O204" s="7" t="str">
        <f t="shared" si="31"/>
        <v>OK</v>
      </c>
      <c r="P204" s="7" t="s">
        <v>422</v>
      </c>
      <c r="Q204" s="10" t="str">
        <f>VLOOKUP(D204,EQProd!$B$2:$F$297,5,)</f>
        <v>MessageTypeId asc</v>
      </c>
      <c r="R204" s="7" t="str">
        <f t="shared" si="32"/>
        <v>OK</v>
      </c>
      <c r="S204" s="10" t="str">
        <f t="shared" si="33"/>
        <v>TRUE</v>
      </c>
      <c r="T204" s="10" t="str">
        <f t="shared" si="34"/>
        <v>TRUE</v>
      </c>
      <c r="U204" s="10" t="str">
        <f t="shared" si="35"/>
        <v>Yes</v>
      </c>
    </row>
    <row r="205" spans="1:21">
      <c r="A205" s="7" t="s">
        <v>420</v>
      </c>
      <c r="B205" s="10" t="str">
        <f>IF(ISERROR(MATCH(A205, EQProd!$A$2:$A$297,0)),"",A205)</f>
        <v>srf_main.MessageType</v>
      </c>
      <c r="C205" s="7" t="str">
        <f t="shared" si="27"/>
        <v>OK</v>
      </c>
      <c r="D205" s="7" t="s">
        <v>423</v>
      </c>
      <c r="E205" s="10" t="str">
        <f>VLOOKUP(D205,EQProd!$B$2:$F$297,1,)</f>
        <v>idx1_MessageType</v>
      </c>
      <c r="F205" s="7" t="str">
        <f t="shared" si="28"/>
        <v>OK</v>
      </c>
      <c r="G205" s="7" t="s">
        <v>8</v>
      </c>
      <c r="H205" s="10" t="str">
        <f>VLOOKUP(D205,EQProd!$B$2:$F$297,2,)</f>
        <v>unique</v>
      </c>
      <c r="I205" s="7" t="str">
        <f t="shared" si="29"/>
        <v>OK</v>
      </c>
      <c r="J205" s="7" t="s">
        <v>14</v>
      </c>
      <c r="K205" s="10" t="str">
        <f>VLOOKUP(D205,EQProd!$B$2:$F$297,3,)</f>
        <v xml:space="preserve"> nonclustered </v>
      </c>
      <c r="L205" s="7" t="str">
        <f t="shared" si="30"/>
        <v>OK</v>
      </c>
      <c r="M205" s="7">
        <v>1</v>
      </c>
      <c r="N205" s="10">
        <f>VLOOKUP(D205,EQProd!$B$2:$F$297,4,)</f>
        <v>1</v>
      </c>
      <c r="O205" s="7" t="str">
        <f t="shared" si="31"/>
        <v>OK</v>
      </c>
      <c r="P205" s="7" t="s">
        <v>424</v>
      </c>
      <c r="Q205" s="10" t="str">
        <f>VLOOKUP(D205,EQProd!$B$2:$F$297,5,)</f>
        <v>MsgType asc</v>
      </c>
      <c r="R205" s="7" t="str">
        <f t="shared" si="32"/>
        <v>OK</v>
      </c>
      <c r="S205" s="10" t="str">
        <f t="shared" si="33"/>
        <v>TRUE</v>
      </c>
      <c r="T205" s="10" t="str">
        <f t="shared" si="34"/>
        <v>TRUE</v>
      </c>
      <c r="U205" s="10" t="str">
        <f t="shared" si="35"/>
        <v>Yes</v>
      </c>
    </row>
    <row r="206" spans="1:21">
      <c r="A206" s="7" t="s">
        <v>425</v>
      </c>
      <c r="B206" s="10" t="str">
        <f>IF(ISERROR(MATCH(A206, EQProd!$A$2:$A$297,0)),"",A206)</f>
        <v>srf_main.MsgJurisdiction</v>
      </c>
      <c r="C206" s="7" t="str">
        <f t="shared" si="27"/>
        <v>OK</v>
      </c>
      <c r="D206" s="7" t="s">
        <v>426</v>
      </c>
      <c r="E206" s="10" t="e">
        <f>VLOOKUP(D206,EQProd!$B$2:$F$297,1,)</f>
        <v>#N/A</v>
      </c>
      <c r="F206" s="7" t="e">
        <f t="shared" si="28"/>
        <v>#N/A</v>
      </c>
      <c r="G206" s="7" t="s">
        <v>8</v>
      </c>
      <c r="H206" s="10" t="e">
        <f>VLOOKUP(D206,EQProd!$B$2:$F$297,2,)</f>
        <v>#N/A</v>
      </c>
      <c r="I206" s="7" t="e">
        <f t="shared" si="29"/>
        <v>#N/A</v>
      </c>
      <c r="J206" s="7" t="s">
        <v>9</v>
      </c>
      <c r="K206" s="10" t="e">
        <f>VLOOKUP(D206,EQProd!$B$2:$F$297,3,)</f>
        <v>#N/A</v>
      </c>
      <c r="L206" s="7" t="e">
        <f t="shared" si="30"/>
        <v>#N/A</v>
      </c>
      <c r="M206" s="7">
        <v>1</v>
      </c>
      <c r="N206" s="10" t="e">
        <f>VLOOKUP(D206,EQProd!$B$2:$F$297,4,)</f>
        <v>#N/A</v>
      </c>
      <c r="O206" s="7" t="e">
        <f t="shared" si="31"/>
        <v>#N/A</v>
      </c>
      <c r="P206" s="7" t="s">
        <v>427</v>
      </c>
      <c r="Q206" s="10" t="e">
        <f>VLOOKUP(D206,EQProd!$B$2:$F$297,5,)</f>
        <v>#N/A</v>
      </c>
      <c r="R206" s="7" t="e">
        <f t="shared" si="32"/>
        <v>#N/A</v>
      </c>
      <c r="S206" s="10" t="e">
        <f t="shared" si="33"/>
        <v>#N/A</v>
      </c>
      <c r="T206" s="10" t="e">
        <f t="shared" si="34"/>
        <v>#N/A</v>
      </c>
      <c r="U206" s="10" t="e">
        <f t="shared" si="35"/>
        <v>#N/A</v>
      </c>
    </row>
    <row r="207" spans="1:21">
      <c r="A207" s="7" t="s">
        <v>428</v>
      </c>
      <c r="B207" s="10" t="str">
        <f>IF(ISERROR(MATCH(A207, EQProd!$A$2:$A$297,0)),"",A207)</f>
        <v>srf_main.OutBoundFile</v>
      </c>
      <c r="C207" s="7" t="str">
        <f t="shared" si="27"/>
        <v>OK</v>
      </c>
      <c r="D207" s="7" t="s">
        <v>429</v>
      </c>
      <c r="E207" s="10" t="str">
        <f>VLOOKUP(D207,EQProd!$B$2:$F$297,1,)</f>
        <v>OutBoundFileUniqueKey</v>
      </c>
      <c r="F207" s="7" t="str">
        <f t="shared" si="28"/>
        <v>OK</v>
      </c>
      <c r="G207" s="7" t="s">
        <v>8</v>
      </c>
      <c r="H207" s="10" t="str">
        <f>VLOOKUP(D207,EQProd!$B$2:$F$297,2,)</f>
        <v>unique</v>
      </c>
      <c r="I207" s="7" t="str">
        <f t="shared" si="29"/>
        <v>OK</v>
      </c>
      <c r="J207" s="7" t="s">
        <v>14</v>
      </c>
      <c r="K207" s="10" t="str">
        <f>VLOOKUP(D207,EQProd!$B$2:$F$297,3,)</f>
        <v xml:space="preserve"> nonclustered </v>
      </c>
      <c r="L207" s="7" t="str">
        <f t="shared" si="30"/>
        <v>OK</v>
      </c>
      <c r="M207" s="7">
        <v>6</v>
      </c>
      <c r="N207" s="10">
        <f>VLOOKUP(D207,EQProd!$B$2:$F$297,4,)</f>
        <v>6</v>
      </c>
      <c r="O207" s="7" t="str">
        <f t="shared" si="31"/>
        <v>OK</v>
      </c>
      <c r="P207" s="7" t="s">
        <v>430</v>
      </c>
      <c r="Q207" s="10" t="str">
        <f>VLOOKUP(D207,EQProd!$B$2:$F$297,5,)</f>
        <v>AssetClass asc,COBDate asc,FeedFileFragmentId asc,FeedType asc,MessageType asc,PublisherSystem asc</v>
      </c>
      <c r="R207" s="7" t="str">
        <f t="shared" si="32"/>
        <v>NOTOK</v>
      </c>
      <c r="S207" s="10" t="str">
        <f t="shared" si="33"/>
        <v>TRUE</v>
      </c>
      <c r="T207" s="10" t="str">
        <f t="shared" si="34"/>
        <v>FALSE</v>
      </c>
      <c r="U207" s="10" t="str">
        <f t="shared" si="35"/>
        <v>No</v>
      </c>
    </row>
    <row r="208" spans="1:21">
      <c r="A208" s="7" t="s">
        <v>428</v>
      </c>
      <c r="B208" s="10" t="str">
        <f>IF(ISERROR(MATCH(A208, EQProd!$A$2:$A$297,0)),"",A208)</f>
        <v>srf_main.OutBoundFile</v>
      </c>
      <c r="C208" s="7" t="str">
        <f t="shared" si="27"/>
        <v>OK</v>
      </c>
      <c r="D208" s="7" t="s">
        <v>431</v>
      </c>
      <c r="E208" s="10" t="e">
        <f>VLOOKUP(D208,EQProd!$B$2:$F$297,1,)</f>
        <v>#N/A</v>
      </c>
      <c r="F208" s="7" t="e">
        <f t="shared" si="28"/>
        <v>#N/A</v>
      </c>
      <c r="G208" s="7" t="s">
        <v>8</v>
      </c>
      <c r="H208" s="10" t="e">
        <f>VLOOKUP(D208,EQProd!$B$2:$F$297,2,)</f>
        <v>#N/A</v>
      </c>
      <c r="I208" s="7" t="e">
        <f t="shared" si="29"/>
        <v>#N/A</v>
      </c>
      <c r="J208" s="7" t="s">
        <v>9</v>
      </c>
      <c r="K208" s="10" t="e">
        <f>VLOOKUP(D208,EQProd!$B$2:$F$297,3,)</f>
        <v>#N/A</v>
      </c>
      <c r="L208" s="7" t="e">
        <f t="shared" si="30"/>
        <v>#N/A</v>
      </c>
      <c r="M208" s="7">
        <v>1</v>
      </c>
      <c r="N208" s="10" t="e">
        <f>VLOOKUP(D208,EQProd!$B$2:$F$297,4,)</f>
        <v>#N/A</v>
      </c>
      <c r="O208" s="7" t="e">
        <f t="shared" si="31"/>
        <v>#N/A</v>
      </c>
      <c r="P208" s="7" t="s">
        <v>17</v>
      </c>
      <c r="Q208" s="10" t="e">
        <f>VLOOKUP(D208,EQProd!$B$2:$F$297,5,)</f>
        <v>#N/A</v>
      </c>
      <c r="R208" s="7" t="e">
        <f t="shared" si="32"/>
        <v>#N/A</v>
      </c>
      <c r="S208" s="10" t="e">
        <f t="shared" si="33"/>
        <v>#N/A</v>
      </c>
      <c r="T208" s="10" t="e">
        <f t="shared" si="34"/>
        <v>#N/A</v>
      </c>
      <c r="U208" s="10" t="e">
        <f t="shared" si="35"/>
        <v>#N/A</v>
      </c>
    </row>
    <row r="209" spans="1:21">
      <c r="A209" s="7" t="s">
        <v>432</v>
      </c>
      <c r="B209" s="10" t="str">
        <f>IF(ISERROR(MATCH(A209, EQProd!$A$2:$A$297,0)),"",A209)</f>
        <v>srf_main.Product</v>
      </c>
      <c r="C209" s="7" t="str">
        <f t="shared" si="27"/>
        <v>OK</v>
      </c>
      <c r="D209" s="7" t="s">
        <v>433</v>
      </c>
      <c r="E209" s="10" t="e">
        <f>VLOOKUP(D209,EQProd!$B$2:$F$297,1,)</f>
        <v>#N/A</v>
      </c>
      <c r="F209" s="7" t="e">
        <f t="shared" si="28"/>
        <v>#N/A</v>
      </c>
      <c r="G209" s="7" t="s">
        <v>8</v>
      </c>
      <c r="H209" s="10" t="e">
        <f>VLOOKUP(D209,EQProd!$B$2:$F$297,2,)</f>
        <v>#N/A</v>
      </c>
      <c r="I209" s="7" t="e">
        <f t="shared" si="29"/>
        <v>#N/A</v>
      </c>
      <c r="J209" s="7" t="s">
        <v>9</v>
      </c>
      <c r="K209" s="10" t="e">
        <f>VLOOKUP(D209,EQProd!$B$2:$F$297,3,)</f>
        <v>#N/A</v>
      </c>
      <c r="L209" s="7" t="e">
        <f t="shared" si="30"/>
        <v>#N/A</v>
      </c>
      <c r="M209" s="7">
        <v>1</v>
      </c>
      <c r="N209" s="10" t="e">
        <f>VLOOKUP(D209,EQProd!$B$2:$F$297,4,)</f>
        <v>#N/A</v>
      </c>
      <c r="O209" s="7" t="e">
        <f t="shared" si="31"/>
        <v>#N/A</v>
      </c>
      <c r="P209" s="7" t="s">
        <v>17</v>
      </c>
      <c r="Q209" s="10" t="e">
        <f>VLOOKUP(D209,EQProd!$B$2:$F$297,5,)</f>
        <v>#N/A</v>
      </c>
      <c r="R209" s="7" t="e">
        <f t="shared" si="32"/>
        <v>#N/A</v>
      </c>
      <c r="S209" s="10" t="e">
        <f t="shared" si="33"/>
        <v>#N/A</v>
      </c>
      <c r="T209" s="10" t="e">
        <f t="shared" si="34"/>
        <v>#N/A</v>
      </c>
      <c r="U209" s="10" t="e">
        <f t="shared" si="35"/>
        <v>#N/A</v>
      </c>
    </row>
    <row r="210" spans="1:21">
      <c r="A210" s="7" t="s">
        <v>432</v>
      </c>
      <c r="B210" s="10" t="str">
        <f>IF(ISERROR(MATCH(A210, EQProd!$A$2:$A$297,0)),"",A210)</f>
        <v>srf_main.Product</v>
      </c>
      <c r="C210" s="7" t="str">
        <f t="shared" si="27"/>
        <v>OK</v>
      </c>
      <c r="D210" s="7" t="s">
        <v>434</v>
      </c>
      <c r="E210" s="10" t="str">
        <f>VLOOKUP(D210,EQProd!$B$2:$F$297,1,)</f>
        <v>ProductUniqueKey</v>
      </c>
      <c r="F210" s="7" t="str">
        <f t="shared" si="28"/>
        <v>OK</v>
      </c>
      <c r="G210" s="7" t="s">
        <v>8</v>
      </c>
      <c r="H210" s="10" t="str">
        <f>VLOOKUP(D210,EQProd!$B$2:$F$297,2,)</f>
        <v>unique</v>
      </c>
      <c r="I210" s="7" t="str">
        <f t="shared" si="29"/>
        <v>OK</v>
      </c>
      <c r="J210" s="7" t="s">
        <v>14</v>
      </c>
      <c r="K210" s="10" t="str">
        <f>VLOOKUP(D210,EQProd!$B$2:$F$297,3,)</f>
        <v xml:space="preserve"> nonclustered </v>
      </c>
      <c r="L210" s="7" t="str">
        <f t="shared" si="30"/>
        <v>OK</v>
      </c>
      <c r="M210" s="7">
        <v>2</v>
      </c>
      <c r="N210" s="10">
        <f>VLOOKUP(D210,EQProd!$B$2:$F$297,4,)</f>
        <v>2</v>
      </c>
      <c r="O210" s="7" t="str">
        <f t="shared" si="31"/>
        <v>OK</v>
      </c>
      <c r="P210" s="7" t="s">
        <v>435</v>
      </c>
      <c r="Q210" s="10" t="str">
        <f>VLOOKUP(D210,EQProd!$B$2:$F$297,5,)</f>
        <v>ProductSubType asc,ProductType asc</v>
      </c>
      <c r="R210" s="7" t="str">
        <f t="shared" si="32"/>
        <v>NOTOK</v>
      </c>
      <c r="S210" s="10" t="str">
        <f t="shared" si="33"/>
        <v>TRUE</v>
      </c>
      <c r="T210" s="10" t="str">
        <f t="shared" si="34"/>
        <v>FALSE</v>
      </c>
      <c r="U210" s="10" t="str">
        <f t="shared" si="35"/>
        <v>No</v>
      </c>
    </row>
    <row r="211" spans="1:21">
      <c r="A211" s="7" t="s">
        <v>436</v>
      </c>
      <c r="B211" s="10" t="str">
        <f>IF(ISERROR(MATCH(A211, EQProd!$A$2:$A$297,0)),"",A211)</f>
        <v>srf_main.ReportingAgent</v>
      </c>
      <c r="C211" s="7" t="str">
        <f t="shared" si="27"/>
        <v>OK</v>
      </c>
      <c r="D211" s="7" t="s">
        <v>437</v>
      </c>
      <c r="E211" s="10" t="e">
        <f>VLOOKUP(D211,EQProd!$B$2:$F$297,1,)</f>
        <v>#N/A</v>
      </c>
      <c r="F211" s="7" t="e">
        <f t="shared" si="28"/>
        <v>#N/A</v>
      </c>
      <c r="G211" s="7" t="s">
        <v>8</v>
      </c>
      <c r="H211" s="10" t="e">
        <f>VLOOKUP(D211,EQProd!$B$2:$F$297,2,)</f>
        <v>#N/A</v>
      </c>
      <c r="I211" s="7" t="e">
        <f t="shared" si="29"/>
        <v>#N/A</v>
      </c>
      <c r="J211" s="7" t="s">
        <v>9</v>
      </c>
      <c r="K211" s="10" t="e">
        <f>VLOOKUP(D211,EQProd!$B$2:$F$297,3,)</f>
        <v>#N/A</v>
      </c>
      <c r="L211" s="7" t="e">
        <f t="shared" si="30"/>
        <v>#N/A</v>
      </c>
      <c r="M211" s="7">
        <v>1</v>
      </c>
      <c r="N211" s="10" t="e">
        <f>VLOOKUP(D211,EQProd!$B$2:$F$297,4,)</f>
        <v>#N/A</v>
      </c>
      <c r="O211" s="7" t="e">
        <f t="shared" si="31"/>
        <v>#N/A</v>
      </c>
      <c r="P211" s="7" t="s">
        <v>17</v>
      </c>
      <c r="Q211" s="10" t="e">
        <f>VLOOKUP(D211,EQProd!$B$2:$F$297,5,)</f>
        <v>#N/A</v>
      </c>
      <c r="R211" s="7" t="e">
        <f t="shared" si="32"/>
        <v>#N/A</v>
      </c>
      <c r="S211" s="10" t="e">
        <f t="shared" si="33"/>
        <v>#N/A</v>
      </c>
      <c r="T211" s="10" t="e">
        <f t="shared" si="34"/>
        <v>#N/A</v>
      </c>
      <c r="U211" s="10" t="e">
        <f t="shared" si="35"/>
        <v>#N/A</v>
      </c>
    </row>
    <row r="212" spans="1:21">
      <c r="A212" s="7" t="s">
        <v>438</v>
      </c>
      <c r="B212" s="10" t="str">
        <f>IF(ISERROR(MATCH(A212, EQProd!$A$2:$A$297,0)),"",A212)</f>
        <v>srf_main.SDSbasedJurisdiction</v>
      </c>
      <c r="C212" s="7" t="str">
        <f t="shared" si="27"/>
        <v>OK</v>
      </c>
      <c r="D212" s="7" t="s">
        <v>439</v>
      </c>
      <c r="E212" s="10" t="str">
        <f>VLOOKUP(D212,EQProd!$B$2:$F$297,1,)</f>
        <v>PK_srf_main.SDSbasedJurisdiction</v>
      </c>
      <c r="F212" s="7" t="str">
        <f t="shared" si="28"/>
        <v>OK</v>
      </c>
      <c r="G212" s="7" t="s">
        <v>8</v>
      </c>
      <c r="H212" s="10" t="str">
        <f>VLOOKUP(D212,EQProd!$B$2:$F$297,2,)</f>
        <v>unique</v>
      </c>
      <c r="I212" s="7" t="str">
        <f t="shared" si="29"/>
        <v>OK</v>
      </c>
      <c r="J212" s="7" t="s">
        <v>9</v>
      </c>
      <c r="K212" s="10" t="str">
        <f>VLOOKUP(D212,EQProd!$B$2:$F$297,3,)</f>
        <v xml:space="preserve"> clustered </v>
      </c>
      <c r="L212" s="7" t="str">
        <f t="shared" si="30"/>
        <v>OK</v>
      </c>
      <c r="M212" s="7">
        <v>1</v>
      </c>
      <c r="N212" s="10">
        <f>VLOOKUP(D212,EQProd!$B$2:$F$297,4,)</f>
        <v>1</v>
      </c>
      <c r="O212" s="7" t="str">
        <f t="shared" si="31"/>
        <v>OK</v>
      </c>
      <c r="P212" s="7" t="s">
        <v>440</v>
      </c>
      <c r="Q212" s="10" t="str">
        <f>VLOOKUP(D212,EQProd!$B$2:$F$297,5,)</f>
        <v>sdsid asc</v>
      </c>
      <c r="R212" s="7" t="str">
        <f t="shared" si="32"/>
        <v>OK</v>
      </c>
      <c r="S212" s="10" t="str">
        <f t="shared" si="33"/>
        <v>TRUE</v>
      </c>
      <c r="T212" s="10" t="str">
        <f t="shared" si="34"/>
        <v>TRUE</v>
      </c>
      <c r="U212" s="10" t="str">
        <f t="shared" si="35"/>
        <v>Yes</v>
      </c>
    </row>
    <row r="213" spans="1:21">
      <c r="A213" s="7" t="s">
        <v>441</v>
      </c>
      <c r="B213" s="10" t="str">
        <f>IF(ISERROR(MATCH(A213, EQProd!$A$2:$A$297,0)),"",A213)</f>
        <v>srf_main.SDSLocationJurisdiction</v>
      </c>
      <c r="C213" s="7" t="str">
        <f t="shared" si="27"/>
        <v>OK</v>
      </c>
      <c r="D213" s="7" t="s">
        <v>442</v>
      </c>
      <c r="E213" s="10" t="str">
        <f>VLOOKUP(D213,EQProd!$B$2:$F$297,1,)</f>
        <v>PK_SDSLocationJurisdiction</v>
      </c>
      <c r="F213" s="7" t="str">
        <f t="shared" si="28"/>
        <v>OK</v>
      </c>
      <c r="G213" s="7" t="s">
        <v>8</v>
      </c>
      <c r="H213" s="10" t="str">
        <f>VLOOKUP(D213,EQProd!$B$2:$F$297,2,)</f>
        <v>unique</v>
      </c>
      <c r="I213" s="7" t="str">
        <f t="shared" si="29"/>
        <v>OK</v>
      </c>
      <c r="J213" s="7" t="s">
        <v>9</v>
      </c>
      <c r="K213" s="10" t="str">
        <f>VLOOKUP(D213,EQProd!$B$2:$F$297,3,)</f>
        <v xml:space="preserve"> clustered </v>
      </c>
      <c r="L213" s="7" t="str">
        <f t="shared" si="30"/>
        <v>OK</v>
      </c>
      <c r="M213" s="7">
        <v>2</v>
      </c>
      <c r="N213" s="10">
        <f>VLOOKUP(D213,EQProd!$B$2:$F$297,4,)</f>
        <v>2</v>
      </c>
      <c r="O213" s="7" t="str">
        <f t="shared" si="31"/>
        <v>OK</v>
      </c>
      <c r="P213" s="7" t="s">
        <v>443</v>
      </c>
      <c r="Q213" s="10" t="str">
        <f>VLOOKUP(D213,EQProd!$B$2:$F$297,5,)</f>
        <v>Jurisdiction asc,LocationId asc</v>
      </c>
      <c r="R213" s="7" t="str">
        <f t="shared" si="32"/>
        <v>OK</v>
      </c>
      <c r="S213" s="10" t="str">
        <f t="shared" si="33"/>
        <v>TRUE</v>
      </c>
      <c r="T213" s="10" t="str">
        <f t="shared" si="34"/>
        <v>TRUE</v>
      </c>
      <c r="U213" s="10" t="str">
        <f t="shared" si="35"/>
        <v>Yes</v>
      </c>
    </row>
    <row r="214" spans="1:21">
      <c r="A214" s="7" t="s">
        <v>444</v>
      </c>
      <c r="B214" s="10" t="str">
        <f>IF(ISERROR(MATCH(A214, EQProd!$A$2:$A$297,0)),"",A214)</f>
        <v>srf_main.SFreport_Calendar</v>
      </c>
      <c r="C214" s="7" t="str">
        <f t="shared" si="27"/>
        <v>OK</v>
      </c>
      <c r="D214" s="7" t="s">
        <v>445</v>
      </c>
      <c r="E214" s="10" t="str">
        <f>VLOOKUP(D214,EQProd!$B$2:$F$297,1,)</f>
        <v>NCI_SFreport_Calendar</v>
      </c>
      <c r="F214" s="7" t="str">
        <f t="shared" si="28"/>
        <v>OK</v>
      </c>
      <c r="G214" s="7" t="s">
        <v>13</v>
      </c>
      <c r="H214" s="10" t="str">
        <f>VLOOKUP(D214,EQProd!$B$2:$F$297,2,)</f>
        <v>nonunique</v>
      </c>
      <c r="I214" s="7" t="str">
        <f t="shared" si="29"/>
        <v>OK</v>
      </c>
      <c r="J214" s="7" t="s">
        <v>14</v>
      </c>
      <c r="K214" s="10" t="str">
        <f>VLOOKUP(D214,EQProd!$B$2:$F$297,3,)</f>
        <v xml:space="preserve"> nonclustered </v>
      </c>
      <c r="L214" s="7" t="str">
        <f t="shared" si="30"/>
        <v>OK</v>
      </c>
      <c r="M214" s="7">
        <v>1</v>
      </c>
      <c r="N214" s="10">
        <f>VLOOKUP(D214,EQProd!$B$2:$F$297,4,)</f>
        <v>1</v>
      </c>
      <c r="O214" s="7" t="str">
        <f t="shared" si="31"/>
        <v>OK</v>
      </c>
      <c r="P214" s="7" t="s">
        <v>446</v>
      </c>
      <c r="Q214" s="10" t="str">
        <f>VLOOKUP(D214,EQProd!$B$2:$F$297,5,)</f>
        <v>isWeekday asc</v>
      </c>
      <c r="R214" s="7" t="str">
        <f t="shared" si="32"/>
        <v>OK</v>
      </c>
      <c r="S214" s="10" t="str">
        <f t="shared" si="33"/>
        <v>TRUE</v>
      </c>
      <c r="T214" s="10" t="str">
        <f t="shared" si="34"/>
        <v>TRUE</v>
      </c>
      <c r="U214" s="10" t="str">
        <f t="shared" si="35"/>
        <v>Yes</v>
      </c>
    </row>
    <row r="215" spans="1:21">
      <c r="A215" s="7" t="s">
        <v>444</v>
      </c>
      <c r="B215" s="10" t="str">
        <f>IF(ISERROR(MATCH(A215, EQProd!$A$2:$A$297,0)),"",A215)</f>
        <v>srf_main.SFreport_Calendar</v>
      </c>
      <c r="C215" s="7" t="str">
        <f t="shared" si="27"/>
        <v>OK</v>
      </c>
      <c r="D215" s="7" t="s">
        <v>447</v>
      </c>
      <c r="E215" s="10" t="e">
        <f>VLOOKUP(D215,EQProd!$B$2:$F$297,1,)</f>
        <v>#N/A</v>
      </c>
      <c r="F215" s="7" t="e">
        <f t="shared" si="28"/>
        <v>#N/A</v>
      </c>
      <c r="G215" s="7" t="s">
        <v>8</v>
      </c>
      <c r="H215" s="10" t="e">
        <f>VLOOKUP(D215,EQProd!$B$2:$F$297,2,)</f>
        <v>#N/A</v>
      </c>
      <c r="I215" s="7" t="e">
        <f t="shared" si="29"/>
        <v>#N/A</v>
      </c>
      <c r="J215" s="7" t="s">
        <v>9</v>
      </c>
      <c r="K215" s="10" t="e">
        <f>VLOOKUP(D215,EQProd!$B$2:$F$297,3,)</f>
        <v>#N/A</v>
      </c>
      <c r="L215" s="7" t="e">
        <f t="shared" si="30"/>
        <v>#N/A</v>
      </c>
      <c r="M215" s="7">
        <v>1</v>
      </c>
      <c r="N215" s="10" t="e">
        <f>VLOOKUP(D215,EQProd!$B$2:$F$297,4,)</f>
        <v>#N/A</v>
      </c>
      <c r="O215" s="7" t="e">
        <f t="shared" si="31"/>
        <v>#N/A</v>
      </c>
      <c r="P215" s="7" t="s">
        <v>448</v>
      </c>
      <c r="Q215" s="10" t="e">
        <f>VLOOKUP(D215,EQProd!$B$2:$F$297,5,)</f>
        <v>#N/A</v>
      </c>
      <c r="R215" s="7" t="e">
        <f t="shared" si="32"/>
        <v>#N/A</v>
      </c>
      <c r="S215" s="10" t="e">
        <f t="shared" si="33"/>
        <v>#N/A</v>
      </c>
      <c r="T215" s="10" t="e">
        <f t="shared" si="34"/>
        <v>#N/A</v>
      </c>
      <c r="U215" s="10" t="e">
        <f t="shared" si="35"/>
        <v>#N/A</v>
      </c>
    </row>
    <row r="216" spans="1:21">
      <c r="A216" s="7" t="s">
        <v>449</v>
      </c>
      <c r="B216" s="10" t="str">
        <f>IF(ISERROR(MATCH(A216, EQProd!$A$2:$A$297,0)),"",A216)</f>
        <v>srf_main.SFreportData_Output</v>
      </c>
      <c r="C216" s="7" t="str">
        <f t="shared" si="27"/>
        <v>OK</v>
      </c>
      <c r="D216" s="7" t="s">
        <v>450</v>
      </c>
      <c r="E216" s="10" t="str">
        <f>VLOOKUP(D216,EQProd!$B$2:$F$297,1,)</f>
        <v>NC1_SFreportData_Output</v>
      </c>
      <c r="F216" s="7" t="str">
        <f t="shared" si="28"/>
        <v>OK</v>
      </c>
      <c r="G216" s="7" t="s">
        <v>13</v>
      </c>
      <c r="H216" s="10" t="str">
        <f>VLOOKUP(D216,EQProd!$B$2:$F$297,2,)</f>
        <v>nonunique</v>
      </c>
      <c r="I216" s="7" t="str">
        <f t="shared" si="29"/>
        <v>OK</v>
      </c>
      <c r="J216" s="7" t="s">
        <v>14</v>
      </c>
      <c r="K216" s="10" t="str">
        <f>VLOOKUP(D216,EQProd!$B$2:$F$297,3,)</f>
        <v xml:space="preserve"> nonclustered </v>
      </c>
      <c r="L216" s="7" t="str">
        <f t="shared" si="30"/>
        <v>OK</v>
      </c>
      <c r="M216" s="7">
        <v>2</v>
      </c>
      <c r="N216" s="10">
        <f>VLOOKUP(D216,EQProd!$B$2:$F$297,4,)</f>
        <v>2</v>
      </c>
      <c r="O216" s="7" t="str">
        <f t="shared" si="31"/>
        <v>OK</v>
      </c>
      <c r="P216" s="7" t="s">
        <v>451</v>
      </c>
      <c r="Q216" s="10" t="str">
        <f>VLOOKUP(D216,EQProd!$B$2:$F$297,5,)</f>
        <v>nativetradeID asc,ReportingJurisdiction asc</v>
      </c>
      <c r="R216" s="7" t="str">
        <f t="shared" si="32"/>
        <v>OK</v>
      </c>
      <c r="S216" s="10" t="str">
        <f t="shared" si="33"/>
        <v>TRUE</v>
      </c>
      <c r="T216" s="10" t="str">
        <f t="shared" si="34"/>
        <v>TRUE</v>
      </c>
      <c r="U216" s="10" t="str">
        <f t="shared" si="35"/>
        <v>Yes</v>
      </c>
    </row>
    <row r="217" spans="1:21">
      <c r="A217" s="7" t="s">
        <v>452</v>
      </c>
      <c r="B217" s="10" t="str">
        <f>IF(ISERROR(MATCH(A217, EQProd!$A$2:$A$297,0)),"",A217)</f>
        <v>srf_main.SFreportData_Pending</v>
      </c>
      <c r="C217" s="7" t="str">
        <f t="shared" si="27"/>
        <v>OK</v>
      </c>
      <c r="D217" s="7" t="s">
        <v>453</v>
      </c>
      <c r="E217" s="10" t="str">
        <f>VLOOKUP(D217,EQProd!$B$2:$F$297,1,)</f>
        <v>NC1_SFreportData_Pending</v>
      </c>
      <c r="F217" s="7" t="str">
        <f t="shared" si="28"/>
        <v>OK</v>
      </c>
      <c r="G217" s="7" t="s">
        <v>13</v>
      </c>
      <c r="H217" s="10" t="str">
        <f>VLOOKUP(D217,EQProd!$B$2:$F$297,2,)</f>
        <v>nonunique</v>
      </c>
      <c r="I217" s="7" t="str">
        <f t="shared" si="29"/>
        <v>OK</v>
      </c>
      <c r="J217" s="7" t="s">
        <v>14</v>
      </c>
      <c r="K217" s="10" t="str">
        <f>VLOOKUP(D217,EQProd!$B$2:$F$297,3,)</f>
        <v xml:space="preserve"> nonclustered </v>
      </c>
      <c r="L217" s="7" t="str">
        <f t="shared" si="30"/>
        <v>OK</v>
      </c>
      <c r="M217" s="7">
        <v>2</v>
      </c>
      <c r="N217" s="10">
        <f>VLOOKUP(D217,EQProd!$B$2:$F$297,4,)</f>
        <v>2</v>
      </c>
      <c r="O217" s="7" t="str">
        <f t="shared" si="31"/>
        <v>OK</v>
      </c>
      <c r="P217" s="7" t="s">
        <v>451</v>
      </c>
      <c r="Q217" s="10" t="str">
        <f>VLOOKUP(D217,EQProd!$B$2:$F$297,5,)</f>
        <v>nativetradeID asc,ReportingJurisdiction asc</v>
      </c>
      <c r="R217" s="7" t="str">
        <f t="shared" si="32"/>
        <v>OK</v>
      </c>
      <c r="S217" s="10" t="str">
        <f t="shared" si="33"/>
        <v>TRUE</v>
      </c>
      <c r="T217" s="10" t="str">
        <f t="shared" si="34"/>
        <v>TRUE</v>
      </c>
      <c r="U217" s="10" t="str">
        <f t="shared" si="35"/>
        <v>Yes</v>
      </c>
    </row>
    <row r="218" spans="1:21">
      <c r="A218" s="7" t="s">
        <v>454</v>
      </c>
      <c r="B218" s="10" t="str">
        <f>IF(ISERROR(MATCH(A218, EQProd!$A$2:$A$297,0)),"",A218)</f>
        <v>srf_main.SFreportData_pending_priorDay</v>
      </c>
      <c r="C218" s="7" t="str">
        <f t="shared" si="27"/>
        <v>OK</v>
      </c>
      <c r="D218" s="7" t="s">
        <v>455</v>
      </c>
      <c r="E218" s="10" t="str">
        <f>VLOOKUP(D218,EQProd!$B$2:$F$297,1,)</f>
        <v>NC1_SFreportData_pending_priorDay</v>
      </c>
      <c r="F218" s="7" t="str">
        <f t="shared" si="28"/>
        <v>OK</v>
      </c>
      <c r="G218" s="7" t="s">
        <v>13</v>
      </c>
      <c r="H218" s="10" t="str">
        <f>VLOOKUP(D218,EQProd!$B$2:$F$297,2,)</f>
        <v>nonunique</v>
      </c>
      <c r="I218" s="7" t="str">
        <f t="shared" si="29"/>
        <v>OK</v>
      </c>
      <c r="J218" s="7" t="s">
        <v>14</v>
      </c>
      <c r="K218" s="10" t="str">
        <f>VLOOKUP(D218,EQProd!$B$2:$F$297,3,)</f>
        <v xml:space="preserve"> nonclustered </v>
      </c>
      <c r="L218" s="7" t="str">
        <f t="shared" si="30"/>
        <v>OK</v>
      </c>
      <c r="M218" s="7">
        <v>2</v>
      </c>
      <c r="N218" s="10">
        <f>VLOOKUP(D218,EQProd!$B$2:$F$297,4,)</f>
        <v>2</v>
      </c>
      <c r="O218" s="7" t="str">
        <f t="shared" si="31"/>
        <v>OK</v>
      </c>
      <c r="P218" s="7" t="s">
        <v>451</v>
      </c>
      <c r="Q218" s="10" t="str">
        <f>VLOOKUP(D218,EQProd!$B$2:$F$297,5,)</f>
        <v>nativetradeID asc,ReportingJurisdiction asc</v>
      </c>
      <c r="R218" s="7" t="str">
        <f t="shared" si="32"/>
        <v>OK</v>
      </c>
      <c r="S218" s="10" t="str">
        <f t="shared" si="33"/>
        <v>TRUE</v>
      </c>
      <c r="T218" s="10" t="str">
        <f t="shared" si="34"/>
        <v>TRUE</v>
      </c>
      <c r="U218" s="10" t="str">
        <f t="shared" si="35"/>
        <v>Yes</v>
      </c>
    </row>
    <row r="219" spans="1:21">
      <c r="A219" s="7" t="s">
        <v>456</v>
      </c>
      <c r="B219" s="10" t="str">
        <f>IF(ISERROR(MATCH(A219, EQProd!$A$2:$A$297,0)),"",A219)</f>
        <v>srf_main.SRFCodes</v>
      </c>
      <c r="C219" s="7" t="str">
        <f t="shared" si="27"/>
        <v>OK</v>
      </c>
      <c r="D219" s="7" t="s">
        <v>457</v>
      </c>
      <c r="E219" s="10" t="str">
        <f>VLOOKUP(D219,EQProd!$B$2:$F$297,1,)</f>
        <v>PK_Codes</v>
      </c>
      <c r="F219" s="7" t="str">
        <f t="shared" si="28"/>
        <v>OK</v>
      </c>
      <c r="G219" s="7" t="s">
        <v>8</v>
      </c>
      <c r="H219" s="10" t="str">
        <f>VLOOKUP(D219,EQProd!$B$2:$F$297,2,)</f>
        <v>unique</v>
      </c>
      <c r="I219" s="7" t="str">
        <f t="shared" si="29"/>
        <v>OK</v>
      </c>
      <c r="J219" s="7" t="s">
        <v>9</v>
      </c>
      <c r="K219" s="10" t="str">
        <f>VLOOKUP(D219,EQProd!$B$2:$F$297,3,)</f>
        <v xml:space="preserve"> clustered </v>
      </c>
      <c r="L219" s="7" t="str">
        <f t="shared" si="30"/>
        <v>OK</v>
      </c>
      <c r="M219" s="7">
        <v>1</v>
      </c>
      <c r="N219" s="10">
        <f>VLOOKUP(D219,EQProd!$B$2:$F$297,4,)</f>
        <v>1</v>
      </c>
      <c r="O219" s="7" t="str">
        <f t="shared" si="31"/>
        <v>OK</v>
      </c>
      <c r="P219" s="7" t="s">
        <v>458</v>
      </c>
      <c r="Q219" s="10" t="str">
        <f>VLOOKUP(D219,EQProd!$B$2:$F$297,5,)</f>
        <v>Code asc</v>
      </c>
      <c r="R219" s="7" t="str">
        <f t="shared" si="32"/>
        <v>OK</v>
      </c>
      <c r="S219" s="10" t="str">
        <f t="shared" si="33"/>
        <v>TRUE</v>
      </c>
      <c r="T219" s="10" t="str">
        <f t="shared" si="34"/>
        <v>TRUE</v>
      </c>
      <c r="U219" s="10" t="str">
        <f t="shared" si="35"/>
        <v>Yes</v>
      </c>
    </row>
    <row r="220" spans="1:21">
      <c r="A220" s="7" t="s">
        <v>459</v>
      </c>
      <c r="B220" s="10" t="str">
        <f>IF(ISERROR(MATCH(A220, EQProd!$A$2:$A$297,0)),"",A220)</f>
        <v>srf_main.SRFException</v>
      </c>
      <c r="C220" s="7" t="str">
        <f t="shared" si="27"/>
        <v>OK</v>
      </c>
      <c r="D220" s="7" t="s">
        <v>460</v>
      </c>
      <c r="E220" s="10" t="str">
        <f>VLOOKUP(D220,EQProd!$B$2:$F$297,1,)</f>
        <v>IDX_EX_CreateDate</v>
      </c>
      <c r="F220" s="7" t="str">
        <f t="shared" si="28"/>
        <v>OK</v>
      </c>
      <c r="G220" s="7" t="s">
        <v>13</v>
      </c>
      <c r="H220" s="10" t="str">
        <f>VLOOKUP(D220,EQProd!$B$2:$F$297,2,)</f>
        <v>nonunique</v>
      </c>
      <c r="I220" s="7" t="str">
        <f t="shared" si="29"/>
        <v>OK</v>
      </c>
      <c r="J220" s="7" t="s">
        <v>14</v>
      </c>
      <c r="K220" s="10" t="str">
        <f>VLOOKUP(D220,EQProd!$B$2:$F$297,3,)</f>
        <v xml:space="preserve"> nonclustered </v>
      </c>
      <c r="L220" s="7" t="str">
        <f t="shared" si="30"/>
        <v>OK</v>
      </c>
      <c r="M220" s="7">
        <v>1</v>
      </c>
      <c r="N220" s="10">
        <f>VLOOKUP(D220,EQProd!$B$2:$F$297,4,)</f>
        <v>1</v>
      </c>
      <c r="O220" s="7" t="str">
        <f t="shared" si="31"/>
        <v>OK</v>
      </c>
      <c r="P220" s="7" t="s">
        <v>306</v>
      </c>
      <c r="Q220" s="10" t="str">
        <f>VLOOKUP(D220,EQProd!$B$2:$F$297,5,)</f>
        <v>CreateDate asc</v>
      </c>
      <c r="R220" s="7" t="str">
        <f t="shared" si="32"/>
        <v>OK</v>
      </c>
      <c r="S220" s="10" t="str">
        <f t="shared" si="33"/>
        <v>TRUE</v>
      </c>
      <c r="T220" s="10" t="str">
        <f t="shared" si="34"/>
        <v>TRUE</v>
      </c>
      <c r="U220" s="10" t="str">
        <f t="shared" si="35"/>
        <v>Yes</v>
      </c>
    </row>
    <row r="221" spans="1:21">
      <c r="A221" s="7" t="s">
        <v>459</v>
      </c>
      <c r="B221" s="10" t="str">
        <f>IF(ISERROR(MATCH(A221, EQProd!$A$2:$A$297,0)),"",A221)</f>
        <v>srf_main.SRFException</v>
      </c>
      <c r="C221" s="7" t="str">
        <f t="shared" si="27"/>
        <v>OK</v>
      </c>
      <c r="D221" s="7" t="s">
        <v>461</v>
      </c>
      <c r="E221" s="10" t="str">
        <f>VLOOKUP(D221,EQProd!$B$2:$F$297,1,)</f>
        <v>Idx_SRFException_ErrorBlotter1</v>
      </c>
      <c r="F221" s="7" t="str">
        <f t="shared" si="28"/>
        <v>OK</v>
      </c>
      <c r="G221" s="7" t="s">
        <v>13</v>
      </c>
      <c r="H221" s="10" t="str">
        <f>VLOOKUP(D221,EQProd!$B$2:$F$297,2,)</f>
        <v>nonunique</v>
      </c>
      <c r="I221" s="7" t="str">
        <f t="shared" si="29"/>
        <v>OK</v>
      </c>
      <c r="J221" s="7" t="s">
        <v>14</v>
      </c>
      <c r="K221" s="10" t="str">
        <f>VLOOKUP(D221,EQProd!$B$2:$F$297,3,)</f>
        <v xml:space="preserve"> nonclustered </v>
      </c>
      <c r="L221" s="7" t="str">
        <f t="shared" si="30"/>
        <v>OK</v>
      </c>
      <c r="M221" s="7">
        <v>3</v>
      </c>
      <c r="N221" s="10">
        <f>VLOOKUP(D221,EQProd!$B$2:$F$297,4,)</f>
        <v>3</v>
      </c>
      <c r="O221" s="7" t="str">
        <f t="shared" si="31"/>
        <v>OK</v>
      </c>
      <c r="P221" s="7" t="s">
        <v>462</v>
      </c>
      <c r="Q221" s="10" t="str">
        <f>VLOOKUP(D221,EQProd!$B$2:$F$297,5,)</f>
        <v>CreateDate asc,ErrorCategory asc,WorkFlowErrorCategory asc INCLUDE (TradeId,TradeMessageId)</v>
      </c>
      <c r="R221" s="7" t="str">
        <f t="shared" si="32"/>
        <v>OK</v>
      </c>
      <c r="S221" s="10" t="str">
        <f t="shared" si="33"/>
        <v>TRUE</v>
      </c>
      <c r="T221" s="10" t="str">
        <f t="shared" si="34"/>
        <v>TRUE</v>
      </c>
      <c r="U221" s="10" t="str">
        <f t="shared" si="35"/>
        <v>Yes</v>
      </c>
    </row>
    <row r="222" spans="1:21">
      <c r="A222" s="7" t="s">
        <v>459</v>
      </c>
      <c r="B222" s="10" t="str">
        <f>IF(ISERROR(MATCH(A222, EQProd!$A$2:$A$297,0)),"",A222)</f>
        <v>srf_main.SRFException</v>
      </c>
      <c r="C222" s="7" t="str">
        <f t="shared" si="27"/>
        <v>OK</v>
      </c>
      <c r="D222" s="7" t="s">
        <v>463</v>
      </c>
      <c r="E222" s="10" t="str">
        <f>VLOOKUP(D222,EQProd!$B$2:$F$297,1,)</f>
        <v>IDX_SRFException1</v>
      </c>
      <c r="F222" s="7" t="str">
        <f t="shared" si="28"/>
        <v>OK</v>
      </c>
      <c r="G222" s="7" t="s">
        <v>13</v>
      </c>
      <c r="H222" s="10" t="str">
        <f>VLOOKUP(D222,EQProd!$B$2:$F$297,2,)</f>
        <v>nonunique</v>
      </c>
      <c r="I222" s="7" t="str">
        <f t="shared" si="29"/>
        <v>OK</v>
      </c>
      <c r="J222" s="7" t="s">
        <v>14</v>
      </c>
      <c r="K222" s="10" t="str">
        <f>VLOOKUP(D222,EQProd!$B$2:$F$297,3,)</f>
        <v xml:space="preserve"> nonclustered </v>
      </c>
      <c r="L222" s="7" t="str">
        <f t="shared" si="30"/>
        <v>OK</v>
      </c>
      <c r="M222" s="7">
        <v>3</v>
      </c>
      <c r="N222" s="10">
        <f>VLOOKUP(D222,EQProd!$B$2:$F$297,4,)</f>
        <v>3</v>
      </c>
      <c r="O222" s="7" t="str">
        <f t="shared" si="31"/>
        <v>OK</v>
      </c>
      <c r="P222" s="7" t="s">
        <v>464</v>
      </c>
      <c r="Q222" s="10" t="str">
        <f>VLOOKUP(D222,EQProd!$B$2:$F$297,5,)</f>
        <v>MessageType asc,Jurisdiction asc,TradeMessageId asc</v>
      </c>
      <c r="R222" s="7" t="str">
        <f t="shared" si="32"/>
        <v>OK</v>
      </c>
      <c r="S222" s="10" t="str">
        <f t="shared" si="33"/>
        <v>TRUE</v>
      </c>
      <c r="T222" s="10" t="str">
        <f t="shared" si="34"/>
        <v>TRUE</v>
      </c>
      <c r="U222" s="10" t="str">
        <f t="shared" si="35"/>
        <v>Yes</v>
      </c>
    </row>
    <row r="223" spans="1:21">
      <c r="A223" s="7" t="s">
        <v>459</v>
      </c>
      <c r="B223" s="10" t="str">
        <f>IF(ISERROR(MATCH(A223, EQProd!$A$2:$A$297,0)),"",A223)</f>
        <v>srf_main.SRFException</v>
      </c>
      <c r="C223" s="7" t="str">
        <f t="shared" si="27"/>
        <v>OK</v>
      </c>
      <c r="D223" s="7" t="s">
        <v>465</v>
      </c>
      <c r="E223" s="10" t="str">
        <f>VLOOKUP(D223,EQProd!$B$2:$F$297,1,)</f>
        <v>IDX_SRFException2</v>
      </c>
      <c r="F223" s="7" t="str">
        <f t="shared" si="28"/>
        <v>OK</v>
      </c>
      <c r="G223" s="7" t="s">
        <v>13</v>
      </c>
      <c r="H223" s="10" t="str">
        <f>VLOOKUP(D223,EQProd!$B$2:$F$297,2,)</f>
        <v>nonunique</v>
      </c>
      <c r="I223" s="7" t="str">
        <f t="shared" si="29"/>
        <v>OK</v>
      </c>
      <c r="J223" s="7" t="s">
        <v>14</v>
      </c>
      <c r="K223" s="10" t="str">
        <f>VLOOKUP(D223,EQProd!$B$2:$F$297,3,)</f>
        <v xml:space="preserve"> nonclustered </v>
      </c>
      <c r="L223" s="7" t="str">
        <f t="shared" si="30"/>
        <v>OK</v>
      </c>
      <c r="M223" s="7">
        <v>2</v>
      </c>
      <c r="N223" s="10">
        <f>VLOOKUP(D223,EQProd!$B$2:$F$297,4,)</f>
        <v>2</v>
      </c>
      <c r="O223" s="7" t="str">
        <f t="shared" si="31"/>
        <v>OK</v>
      </c>
      <c r="P223" s="7" t="s">
        <v>466</v>
      </c>
      <c r="Q223" s="10" t="str">
        <f>VLOOKUP(D223,EQProd!$B$2:$F$297,5,)</f>
        <v>MessageType asc,TradeMessageId asc</v>
      </c>
      <c r="R223" s="7" t="str">
        <f t="shared" si="32"/>
        <v>OK</v>
      </c>
      <c r="S223" s="10" t="str">
        <f t="shared" si="33"/>
        <v>TRUE</v>
      </c>
      <c r="T223" s="10" t="str">
        <f t="shared" si="34"/>
        <v>TRUE</v>
      </c>
      <c r="U223" s="10" t="str">
        <f t="shared" si="35"/>
        <v>Yes</v>
      </c>
    </row>
    <row r="224" spans="1:21">
      <c r="A224" s="7" t="s">
        <v>459</v>
      </c>
      <c r="B224" s="10" t="str">
        <f>IF(ISERROR(MATCH(A224, EQProd!$A$2:$A$297,0)),"",A224)</f>
        <v>srf_main.SRFException</v>
      </c>
      <c r="C224" s="7" t="str">
        <f t="shared" si="27"/>
        <v>OK</v>
      </c>
      <c r="D224" s="7" t="s">
        <v>467</v>
      </c>
      <c r="E224" s="10" t="str">
        <f>VLOOKUP(D224,EQProd!$B$2:$F$297,1,)</f>
        <v>NC1_SRFException</v>
      </c>
      <c r="F224" s="7" t="str">
        <f t="shared" si="28"/>
        <v>OK</v>
      </c>
      <c r="G224" s="7" t="s">
        <v>13</v>
      </c>
      <c r="H224" s="10" t="str">
        <f>VLOOKUP(D224,EQProd!$B$2:$F$297,2,)</f>
        <v>nonunique</v>
      </c>
      <c r="I224" s="7" t="str">
        <f t="shared" si="29"/>
        <v>OK</v>
      </c>
      <c r="J224" s="7" t="s">
        <v>14</v>
      </c>
      <c r="K224" s="10" t="str">
        <f>VLOOKUP(D224,EQProd!$B$2:$F$297,3,)</f>
        <v xml:space="preserve"> nonclustered </v>
      </c>
      <c r="L224" s="7" t="str">
        <f t="shared" si="30"/>
        <v>OK</v>
      </c>
      <c r="M224" s="7">
        <v>4</v>
      </c>
      <c r="N224" s="10">
        <f>VLOOKUP(D224,EQProd!$B$2:$F$297,4,)</f>
        <v>4</v>
      </c>
      <c r="O224" s="7" t="str">
        <f t="shared" si="31"/>
        <v>OK</v>
      </c>
      <c r="P224" s="7" t="s">
        <v>468</v>
      </c>
      <c r="Q224" s="10" t="str">
        <f>VLOOKUP(D224,EQProd!$B$2:$F$297,5,)</f>
        <v>TradeId asc,TradeMessageId asc,Jurisdiction asc,ApplicationName asc</v>
      </c>
      <c r="R224" s="7" t="str">
        <f t="shared" si="32"/>
        <v>OK</v>
      </c>
      <c r="S224" s="10" t="str">
        <f t="shared" si="33"/>
        <v>TRUE</v>
      </c>
      <c r="T224" s="10" t="str">
        <f t="shared" si="34"/>
        <v>TRUE</v>
      </c>
      <c r="U224" s="10" t="str">
        <f t="shared" si="35"/>
        <v>Yes</v>
      </c>
    </row>
    <row r="225" spans="1:21">
      <c r="A225" s="7" t="s">
        <v>459</v>
      </c>
      <c r="B225" s="10" t="str">
        <f>IF(ISERROR(MATCH(A225, EQProd!$A$2:$A$297,0)),"",A225)</f>
        <v>srf_main.SRFException</v>
      </c>
      <c r="C225" s="7" t="str">
        <f t="shared" si="27"/>
        <v>OK</v>
      </c>
      <c r="D225" s="7" t="s">
        <v>469</v>
      </c>
      <c r="E225" s="10" t="str">
        <f>VLOOKUP(D225,EQProd!$B$2:$F$297,1,)</f>
        <v>IDX_TradeMessageId</v>
      </c>
      <c r="F225" s="7" t="str">
        <f t="shared" si="28"/>
        <v>OK</v>
      </c>
      <c r="G225" s="7" t="s">
        <v>13</v>
      </c>
      <c r="H225" s="10" t="str">
        <f>VLOOKUP(D225,EQProd!$B$2:$F$297,2,)</f>
        <v>nonunique</v>
      </c>
      <c r="I225" s="7" t="str">
        <f t="shared" si="29"/>
        <v>OK</v>
      </c>
      <c r="J225" s="7" t="s">
        <v>14</v>
      </c>
      <c r="K225" s="10" t="str">
        <f>VLOOKUP(D225,EQProd!$B$2:$F$297,3,)</f>
        <v xml:space="preserve"> nonclustered </v>
      </c>
      <c r="L225" s="7" t="str">
        <f t="shared" si="30"/>
        <v>OK</v>
      </c>
      <c r="M225" s="7">
        <v>2</v>
      </c>
      <c r="N225" s="10">
        <f>VLOOKUP(D225,EQProd!$B$2:$F$297,4,)</f>
        <v>2</v>
      </c>
      <c r="O225" s="7" t="str">
        <f t="shared" si="31"/>
        <v>OK</v>
      </c>
      <c r="P225" s="7" t="s">
        <v>470</v>
      </c>
      <c r="Q225" s="10" t="str">
        <f>VLOOKUP(D225,EQProd!$B$2:$F$297,5,)</f>
        <v>TradeMessageId asc,Jurisdiction asc</v>
      </c>
      <c r="R225" s="7" t="str">
        <f t="shared" si="32"/>
        <v>OK</v>
      </c>
      <c r="S225" s="10" t="str">
        <f t="shared" si="33"/>
        <v>TRUE</v>
      </c>
      <c r="T225" s="10" t="str">
        <f t="shared" si="34"/>
        <v>TRUE</v>
      </c>
      <c r="U225" s="10" t="str">
        <f t="shared" si="35"/>
        <v>Yes</v>
      </c>
    </row>
    <row r="226" spans="1:21">
      <c r="A226" s="7" t="s">
        <v>459</v>
      </c>
      <c r="B226" s="10" t="str">
        <f>IF(ISERROR(MATCH(A226, EQProd!$A$2:$A$297,0)),"",A226)</f>
        <v>srf_main.SRFException</v>
      </c>
      <c r="C226" s="7" t="str">
        <f t="shared" si="27"/>
        <v>OK</v>
      </c>
      <c r="D226" s="7" t="s">
        <v>471</v>
      </c>
      <c r="E226" s="10" t="str">
        <f>VLOOKUP(D226,EQProd!$B$2:$F$297,1,)</f>
        <v>IDX_TradeId</v>
      </c>
      <c r="F226" s="7" t="str">
        <f t="shared" si="28"/>
        <v>OK</v>
      </c>
      <c r="G226" s="7" t="s">
        <v>13</v>
      </c>
      <c r="H226" s="10" t="str">
        <f>VLOOKUP(D226,EQProd!$B$2:$F$297,2,)</f>
        <v>nonunique</v>
      </c>
      <c r="I226" s="7" t="str">
        <f t="shared" si="29"/>
        <v>OK</v>
      </c>
      <c r="J226" s="7" t="s">
        <v>14</v>
      </c>
      <c r="K226" s="10" t="str">
        <f>VLOOKUP(D226,EQProd!$B$2:$F$297,3,)</f>
        <v xml:space="preserve"> nonclustered </v>
      </c>
      <c r="L226" s="7" t="str">
        <f t="shared" si="30"/>
        <v>OK</v>
      </c>
      <c r="M226" s="7">
        <v>1</v>
      </c>
      <c r="N226" s="10">
        <f>VLOOKUP(D226,EQProd!$B$2:$F$297,4,)</f>
        <v>1</v>
      </c>
      <c r="O226" s="7" t="str">
        <f t="shared" si="31"/>
        <v>OK</v>
      </c>
      <c r="P226" s="7" t="s">
        <v>293</v>
      </c>
      <c r="Q226" s="10" t="str">
        <f>VLOOKUP(D226,EQProd!$B$2:$F$297,5,)</f>
        <v>TradeId asc INCLUDE (TradeVersion)</v>
      </c>
      <c r="R226" s="7" t="str">
        <f t="shared" si="32"/>
        <v>OK</v>
      </c>
      <c r="S226" s="10" t="str">
        <f t="shared" si="33"/>
        <v>TRUE</v>
      </c>
      <c r="T226" s="10" t="str">
        <f t="shared" si="34"/>
        <v>TRUE</v>
      </c>
      <c r="U226" s="10" t="str">
        <f t="shared" si="35"/>
        <v>Yes</v>
      </c>
    </row>
    <row r="227" spans="1:21">
      <c r="A227" s="7" t="s">
        <v>459</v>
      </c>
      <c r="B227" s="10" t="str">
        <f>IF(ISERROR(MATCH(A227, EQProd!$A$2:$A$297,0)),"",A227)</f>
        <v>srf_main.SRFException</v>
      </c>
      <c r="C227" s="7" t="str">
        <f t="shared" si="27"/>
        <v>OK</v>
      </c>
      <c r="D227" s="7" t="s">
        <v>472</v>
      </c>
      <c r="E227" s="10" t="str">
        <f>VLOOKUP(D227,EQProd!$B$2:$F$297,1,)</f>
        <v>IDX_EX_COBDate</v>
      </c>
      <c r="F227" s="7" t="str">
        <f t="shared" si="28"/>
        <v>OK</v>
      </c>
      <c r="G227" s="7" t="s">
        <v>13</v>
      </c>
      <c r="H227" s="10" t="str">
        <f>VLOOKUP(D227,EQProd!$B$2:$F$297,2,)</f>
        <v>nonunique</v>
      </c>
      <c r="I227" s="7" t="str">
        <f t="shared" si="29"/>
        <v>OK</v>
      </c>
      <c r="J227" s="7" t="s">
        <v>14</v>
      </c>
      <c r="K227" s="10" t="str">
        <f>VLOOKUP(D227,EQProd!$B$2:$F$297,3,)</f>
        <v xml:space="preserve"> nonclustered </v>
      </c>
      <c r="L227" s="7" t="str">
        <f t="shared" si="30"/>
        <v>OK</v>
      </c>
      <c r="M227" s="7">
        <v>1</v>
      </c>
      <c r="N227" s="10">
        <f>VLOOKUP(D227,EQProd!$B$2:$F$297,4,)</f>
        <v>1</v>
      </c>
      <c r="O227" s="7" t="str">
        <f t="shared" si="31"/>
        <v>OK</v>
      </c>
      <c r="P227" s="7" t="s">
        <v>80</v>
      </c>
      <c r="Q227" s="10" t="str">
        <f>VLOOKUP(D227,EQProd!$B$2:$F$297,5,)</f>
        <v>COBDate asc</v>
      </c>
      <c r="R227" s="7" t="str">
        <f t="shared" si="32"/>
        <v>OK</v>
      </c>
      <c r="S227" s="10" t="str">
        <f t="shared" si="33"/>
        <v>TRUE</v>
      </c>
      <c r="T227" s="10" t="str">
        <f t="shared" si="34"/>
        <v>TRUE</v>
      </c>
      <c r="U227" s="10" t="str">
        <f t="shared" si="35"/>
        <v>Yes</v>
      </c>
    </row>
    <row r="228" spans="1:21">
      <c r="A228" s="7" t="s">
        <v>459</v>
      </c>
      <c r="B228" s="10" t="str">
        <f>IF(ISERROR(MATCH(A228, EQProd!$A$2:$A$297,0)),"",A228)</f>
        <v>srf_main.SRFException</v>
      </c>
      <c r="C228" s="7" t="str">
        <f t="shared" si="27"/>
        <v>OK</v>
      </c>
      <c r="D228" s="7" t="s">
        <v>473</v>
      </c>
      <c r="E228" s="10" t="str">
        <f>VLOOKUP(D228,EQProd!$B$2:$F$297,1,)</f>
        <v>Idx_SRFException_ErrorBlotter3</v>
      </c>
      <c r="F228" s="7" t="str">
        <f t="shared" si="28"/>
        <v>OK</v>
      </c>
      <c r="G228" s="7" t="s">
        <v>13</v>
      </c>
      <c r="H228" s="10" t="str">
        <f>VLOOKUP(D228,EQProd!$B$2:$F$297,2,)</f>
        <v>nonunique</v>
      </c>
      <c r="I228" s="7" t="str">
        <f t="shared" si="29"/>
        <v>OK</v>
      </c>
      <c r="J228" s="7" t="s">
        <v>14</v>
      </c>
      <c r="K228" s="10" t="str">
        <f>VLOOKUP(D228,EQProd!$B$2:$F$297,3,)</f>
        <v xml:space="preserve"> nonclustered </v>
      </c>
      <c r="L228" s="7" t="str">
        <f t="shared" si="30"/>
        <v>OK</v>
      </c>
      <c r="M228" s="7">
        <v>6</v>
      </c>
      <c r="N228" s="10">
        <f>VLOOKUP(D228,EQProd!$B$2:$F$297,4,)</f>
        <v>6</v>
      </c>
      <c r="O228" s="7" t="str">
        <f t="shared" si="31"/>
        <v>OK</v>
      </c>
      <c r="P228" s="7" t="s">
        <v>474</v>
      </c>
      <c r="Q228" s="10" t="str">
        <f>VLOOKUP(D228,EQProd!$B$2:$F$297,5,)</f>
        <v>ApplicationName asc,TradeId asc,CreateDate asc,TradeMessageId asc,ErrorCategory asc,WorkFlowErrorCategory asc INCLUDE (SRFExceptionID,TradeVersion,Jurisdiction)</v>
      </c>
      <c r="R228" s="7" t="str">
        <f t="shared" si="32"/>
        <v>OK</v>
      </c>
      <c r="S228" s="10" t="str">
        <f t="shared" si="33"/>
        <v>TRUE</v>
      </c>
      <c r="T228" s="10" t="str">
        <f t="shared" si="34"/>
        <v>TRUE</v>
      </c>
      <c r="U228" s="10" t="str">
        <f t="shared" si="35"/>
        <v>Yes</v>
      </c>
    </row>
    <row r="229" spans="1:21">
      <c r="A229" s="7" t="s">
        <v>459</v>
      </c>
      <c r="B229" s="10" t="str">
        <f>IF(ISERROR(MATCH(A229, EQProd!$A$2:$A$297,0)),"",A229)</f>
        <v>srf_main.SRFException</v>
      </c>
      <c r="C229" s="7" t="str">
        <f t="shared" si="27"/>
        <v>OK</v>
      </c>
      <c r="D229" s="7" t="s">
        <v>475</v>
      </c>
      <c r="E229" s="10" t="str">
        <f>VLOOKUP(D229,EQProd!$B$2:$F$297,1,)</f>
        <v>Idx_SRFExcpn_MsgType</v>
      </c>
      <c r="F229" s="7" t="str">
        <f t="shared" si="28"/>
        <v>OK</v>
      </c>
      <c r="G229" s="7" t="s">
        <v>13</v>
      </c>
      <c r="H229" s="10" t="str">
        <f>VLOOKUP(D229,EQProd!$B$2:$F$297,2,)</f>
        <v>nonunique</v>
      </c>
      <c r="I229" s="7" t="str">
        <f t="shared" si="29"/>
        <v>OK</v>
      </c>
      <c r="J229" s="7" t="s">
        <v>14</v>
      </c>
      <c r="K229" s="10" t="str">
        <f>VLOOKUP(D229,EQProd!$B$2:$F$297,3,)</f>
        <v xml:space="preserve"> nonclustered </v>
      </c>
      <c r="L229" s="7" t="str">
        <f t="shared" si="30"/>
        <v>OK</v>
      </c>
      <c r="M229" s="7">
        <v>3</v>
      </c>
      <c r="N229" s="10">
        <f>VLOOKUP(D229,EQProd!$B$2:$F$297,4,)</f>
        <v>3</v>
      </c>
      <c r="O229" s="7" t="str">
        <f t="shared" si="31"/>
        <v>OK</v>
      </c>
      <c r="P229" s="7" t="s">
        <v>476</v>
      </c>
      <c r="Q229" s="10" t="str">
        <f>VLOOKUP(D229,EQProd!$B$2:$F$297,5,)</f>
        <v>TradeMessageId asc,Jurisdiction asc,MessageType asc</v>
      </c>
      <c r="R229" s="7" t="str">
        <f t="shared" si="32"/>
        <v>OK</v>
      </c>
      <c r="S229" s="10" t="str">
        <f t="shared" si="33"/>
        <v>TRUE</v>
      </c>
      <c r="T229" s="10" t="str">
        <f t="shared" si="34"/>
        <v>TRUE</v>
      </c>
      <c r="U229" s="10" t="str">
        <f t="shared" si="35"/>
        <v>Yes</v>
      </c>
    </row>
    <row r="230" spans="1:21">
      <c r="A230" s="7" t="s">
        <v>459</v>
      </c>
      <c r="B230" s="10" t="str">
        <f>IF(ISERROR(MATCH(A230, EQProd!$A$2:$A$297,0)),"",A230)</f>
        <v>srf_main.SRFException</v>
      </c>
      <c r="C230" s="7" t="str">
        <f t="shared" si="27"/>
        <v>OK</v>
      </c>
      <c r="D230" s="7" t="s">
        <v>477</v>
      </c>
      <c r="E230" s="10" t="str">
        <f>VLOOKUP(D230,EQProd!$B$2:$F$297,1,)</f>
        <v>PK_SRFExceptionID</v>
      </c>
      <c r="F230" s="7" t="str">
        <f t="shared" si="28"/>
        <v>OK</v>
      </c>
      <c r="G230" s="7" t="s">
        <v>8</v>
      </c>
      <c r="H230" s="10" t="str">
        <f>VLOOKUP(D230,EQProd!$B$2:$F$297,2,)</f>
        <v>unique</v>
      </c>
      <c r="I230" s="7" t="str">
        <f t="shared" si="29"/>
        <v>OK</v>
      </c>
      <c r="J230" s="7" t="s">
        <v>9</v>
      </c>
      <c r="K230" s="10" t="str">
        <f>VLOOKUP(D230,EQProd!$B$2:$F$297,3,)</f>
        <v xml:space="preserve"> clustered </v>
      </c>
      <c r="L230" s="7" t="str">
        <f t="shared" si="30"/>
        <v>OK</v>
      </c>
      <c r="M230" s="7">
        <v>1</v>
      </c>
      <c r="N230" s="10">
        <f>VLOOKUP(D230,EQProd!$B$2:$F$297,4,)</f>
        <v>1</v>
      </c>
      <c r="O230" s="7" t="str">
        <f t="shared" si="31"/>
        <v>OK</v>
      </c>
      <c r="P230" s="7" t="s">
        <v>478</v>
      </c>
      <c r="Q230" s="10" t="str">
        <f>VLOOKUP(D230,EQProd!$B$2:$F$297,5,)</f>
        <v>SRFExceptionID asc</v>
      </c>
      <c r="R230" s="7" t="str">
        <f t="shared" si="32"/>
        <v>OK</v>
      </c>
      <c r="S230" s="10" t="str">
        <f t="shared" si="33"/>
        <v>TRUE</v>
      </c>
      <c r="T230" s="10" t="str">
        <f t="shared" si="34"/>
        <v>TRUE</v>
      </c>
      <c r="U230" s="10" t="str">
        <f t="shared" si="35"/>
        <v>Yes</v>
      </c>
    </row>
    <row r="231" spans="1:21">
      <c r="A231" s="7" t="s">
        <v>479</v>
      </c>
      <c r="B231" s="10" t="str">
        <f>IF(ISERROR(MATCH(A231, EQProd!$A$2:$A$297,0)),"",A231)</f>
        <v>srf_main.SRFOverride</v>
      </c>
      <c r="C231" s="7" t="str">
        <f t="shared" si="27"/>
        <v>OK</v>
      </c>
      <c r="D231" s="7" t="s">
        <v>480</v>
      </c>
      <c r="E231" s="10" t="str">
        <f>VLOOKUP(D231,EQProd!$B$2:$F$297,1,)</f>
        <v>PK_SRFOverride</v>
      </c>
      <c r="F231" s="7" t="str">
        <f t="shared" si="28"/>
        <v>OK</v>
      </c>
      <c r="G231" s="7" t="s">
        <v>8</v>
      </c>
      <c r="H231" s="10" t="str">
        <f>VLOOKUP(D231,EQProd!$B$2:$F$297,2,)</f>
        <v>unique</v>
      </c>
      <c r="I231" s="7" t="str">
        <f t="shared" si="29"/>
        <v>OK</v>
      </c>
      <c r="J231" s="7" t="s">
        <v>9</v>
      </c>
      <c r="K231" s="10" t="str">
        <f>VLOOKUP(D231,EQProd!$B$2:$F$297,3,)</f>
        <v xml:space="preserve"> clustered </v>
      </c>
      <c r="L231" s="7" t="str">
        <f t="shared" si="30"/>
        <v>OK</v>
      </c>
      <c r="M231" s="7">
        <v>6</v>
      </c>
      <c r="N231" s="10">
        <f>VLOOKUP(D231,EQProd!$B$2:$F$297,4,)</f>
        <v>6</v>
      </c>
      <c r="O231" s="7" t="str">
        <f t="shared" si="31"/>
        <v>OK</v>
      </c>
      <c r="P231" s="7" t="s">
        <v>481</v>
      </c>
      <c r="Q231" s="10" t="str">
        <f>VLOOKUP(D231,EQProd!$B$2:$F$297,5,)</f>
        <v>ValueRole asc,ValueIDType asc,MsgType asc,Jurisdiction asc,ValueDecision asc,ValueID asc</v>
      </c>
      <c r="R231" s="7" t="str">
        <f t="shared" si="32"/>
        <v>OK</v>
      </c>
      <c r="S231" s="10" t="str">
        <f t="shared" si="33"/>
        <v>TRUE</v>
      </c>
      <c r="T231" s="10" t="str">
        <f t="shared" si="34"/>
        <v>TRUE</v>
      </c>
      <c r="U231" s="10" t="str">
        <f t="shared" si="35"/>
        <v>Yes</v>
      </c>
    </row>
    <row r="232" spans="1:21">
      <c r="A232" s="7" t="s">
        <v>482</v>
      </c>
      <c r="B232" s="10" t="str">
        <f>IF(ISERROR(MATCH(A232, EQProd!$A$2:$A$297,0)),"",A232)</f>
        <v>srf_main.SRFSystemParam</v>
      </c>
      <c r="C232" s="7" t="str">
        <f t="shared" si="27"/>
        <v>OK</v>
      </c>
      <c r="D232" s="7" t="s">
        <v>483</v>
      </c>
      <c r="E232" s="10" t="str">
        <f>VLOOKUP(D232,EQProd!$B$2:$F$297,1,)</f>
        <v>SRFSystemParamUniqueKey</v>
      </c>
      <c r="F232" s="7" t="str">
        <f t="shared" si="28"/>
        <v>OK</v>
      </c>
      <c r="G232" s="7" t="s">
        <v>8</v>
      </c>
      <c r="H232" s="10" t="str">
        <f>VLOOKUP(D232,EQProd!$B$2:$F$297,2,)</f>
        <v>unique</v>
      </c>
      <c r="I232" s="7" t="str">
        <f t="shared" si="29"/>
        <v>OK</v>
      </c>
      <c r="J232" s="7" t="s">
        <v>14</v>
      </c>
      <c r="K232" s="10" t="str">
        <f>VLOOKUP(D232,EQProd!$B$2:$F$297,3,)</f>
        <v xml:space="preserve"> nonclustered </v>
      </c>
      <c r="L232" s="7" t="str">
        <f t="shared" si="30"/>
        <v>OK</v>
      </c>
      <c r="M232" s="7">
        <v>4</v>
      </c>
      <c r="N232" s="10">
        <f>VLOOKUP(D232,EQProd!$B$2:$F$297,4,)</f>
        <v>4</v>
      </c>
      <c r="O232" s="7" t="str">
        <f t="shared" si="31"/>
        <v>OK</v>
      </c>
      <c r="P232" s="7" t="s">
        <v>484</v>
      </c>
      <c r="Q232" s="10" t="str">
        <f>VLOOKUP(D232,EQProd!$B$2:$F$297,5,)</f>
        <v>GroupId asc,GroupLevel asc,ParamId asc,SystemId asc</v>
      </c>
      <c r="R232" s="7" t="str">
        <f t="shared" si="32"/>
        <v>NOTOK</v>
      </c>
      <c r="S232" s="10" t="str">
        <f t="shared" si="33"/>
        <v>TRUE</v>
      </c>
      <c r="T232" s="10" t="str">
        <f t="shared" si="34"/>
        <v>FALSE</v>
      </c>
      <c r="U232" s="10" t="str">
        <f t="shared" si="35"/>
        <v>No</v>
      </c>
    </row>
    <row r="233" spans="1:21">
      <c r="A233" s="7" t="s">
        <v>482</v>
      </c>
      <c r="B233" s="10" t="str">
        <f>IF(ISERROR(MATCH(A233, EQProd!$A$2:$A$297,0)),"",A233)</f>
        <v>srf_main.SRFSystemParam</v>
      </c>
      <c r="C233" s="7" t="str">
        <f t="shared" si="27"/>
        <v>OK</v>
      </c>
      <c r="D233" s="7" t="s">
        <v>485</v>
      </c>
      <c r="E233" s="10" t="str">
        <f>VLOOKUP(D233,EQProd!$B$2:$F$297,1,)</f>
        <v>Idx_SysPar_ParVal</v>
      </c>
      <c r="F233" s="7" t="str">
        <f t="shared" si="28"/>
        <v>OK</v>
      </c>
      <c r="G233" s="7" t="s">
        <v>13</v>
      </c>
      <c r="H233" s="10" t="str">
        <f>VLOOKUP(D233,EQProd!$B$2:$F$297,2,)</f>
        <v>nonunique</v>
      </c>
      <c r="I233" s="7" t="str">
        <f t="shared" si="29"/>
        <v>OK</v>
      </c>
      <c r="J233" s="7" t="s">
        <v>14</v>
      </c>
      <c r="K233" s="10" t="str">
        <f>VLOOKUP(D233,EQProd!$B$2:$F$297,3,)</f>
        <v xml:space="preserve"> nonclustered </v>
      </c>
      <c r="L233" s="7" t="str">
        <f t="shared" si="30"/>
        <v>OK</v>
      </c>
      <c r="M233" s="7">
        <v>5</v>
      </c>
      <c r="N233" s="10">
        <f>VLOOKUP(D233,EQProd!$B$2:$F$297,4,)</f>
        <v>5</v>
      </c>
      <c r="O233" s="7" t="str">
        <f t="shared" si="31"/>
        <v>OK</v>
      </c>
      <c r="P233" s="7" t="s">
        <v>486</v>
      </c>
      <c r="Q233" s="10" t="str">
        <f>VLOOKUP(D233,EQProd!$B$2:$F$297,5,)</f>
        <v>ParamValue asc,SystemId asc,GroupId asc,GroupLevel asc,ParamId asc</v>
      </c>
      <c r="R233" s="7" t="str">
        <f t="shared" si="32"/>
        <v>OK</v>
      </c>
      <c r="S233" s="10" t="str">
        <f t="shared" si="33"/>
        <v>TRUE</v>
      </c>
      <c r="T233" s="10" t="str">
        <f t="shared" si="34"/>
        <v>TRUE</v>
      </c>
      <c r="U233" s="10" t="str">
        <f t="shared" si="35"/>
        <v>Yes</v>
      </c>
    </row>
    <row r="234" spans="1:21">
      <c r="A234" s="7" t="s">
        <v>482</v>
      </c>
      <c r="B234" s="10" t="str">
        <f>IF(ISERROR(MATCH(A234, EQProd!$A$2:$A$297,0)),"",A234)</f>
        <v>srf_main.SRFSystemParam</v>
      </c>
      <c r="C234" s="7" t="str">
        <f t="shared" si="27"/>
        <v>OK</v>
      </c>
      <c r="D234" s="7" t="s">
        <v>487</v>
      </c>
      <c r="E234" s="10" t="str">
        <f>VLOOKUP(D234,EQProd!$B$2:$F$297,1,)</f>
        <v>Idx_SysPar_ParVal2</v>
      </c>
      <c r="F234" s="7" t="str">
        <f t="shared" si="28"/>
        <v>OK</v>
      </c>
      <c r="G234" s="7" t="s">
        <v>13</v>
      </c>
      <c r="H234" s="10" t="str">
        <f>VLOOKUP(D234,EQProd!$B$2:$F$297,2,)</f>
        <v>nonunique</v>
      </c>
      <c r="I234" s="7" t="str">
        <f t="shared" si="29"/>
        <v>OK</v>
      </c>
      <c r="J234" s="7" t="s">
        <v>14</v>
      </c>
      <c r="K234" s="10" t="str">
        <f>VLOOKUP(D234,EQProd!$B$2:$F$297,3,)</f>
        <v xml:space="preserve"> nonclustered </v>
      </c>
      <c r="L234" s="7" t="str">
        <f t="shared" si="30"/>
        <v>OK</v>
      </c>
      <c r="M234" s="7">
        <v>1</v>
      </c>
      <c r="N234" s="10">
        <f>VLOOKUP(D234,EQProd!$B$2:$F$297,4,)</f>
        <v>1</v>
      </c>
      <c r="O234" s="7" t="str">
        <f t="shared" si="31"/>
        <v>OK</v>
      </c>
      <c r="P234" s="7" t="s">
        <v>488</v>
      </c>
      <c r="Q234" s="10" t="str">
        <f>VLOOKUP(D234,EQProd!$B$2:$F$297,5,)</f>
        <v>ParamValue asc</v>
      </c>
      <c r="R234" s="7" t="str">
        <f t="shared" si="32"/>
        <v>OK</v>
      </c>
      <c r="S234" s="10" t="str">
        <f t="shared" si="33"/>
        <v>TRUE</v>
      </c>
      <c r="T234" s="10" t="str">
        <f t="shared" si="34"/>
        <v>TRUE</v>
      </c>
      <c r="U234" s="10" t="str">
        <f t="shared" si="35"/>
        <v>Yes</v>
      </c>
    </row>
    <row r="235" spans="1:21">
      <c r="A235" s="7" t="s">
        <v>482</v>
      </c>
      <c r="B235" s="10" t="str">
        <f>IF(ISERROR(MATCH(A235, EQProd!$A$2:$A$297,0)),"",A235)</f>
        <v>srf_main.SRFSystemParam</v>
      </c>
      <c r="C235" s="7" t="str">
        <f t="shared" si="27"/>
        <v>OK</v>
      </c>
      <c r="D235" s="7" t="s">
        <v>489</v>
      </c>
      <c r="E235" s="10" t="e">
        <f>VLOOKUP(D235,EQProd!$B$2:$F$297,1,)</f>
        <v>#N/A</v>
      </c>
      <c r="F235" s="7" t="e">
        <f t="shared" si="28"/>
        <v>#N/A</v>
      </c>
      <c r="G235" s="7" t="s">
        <v>8</v>
      </c>
      <c r="H235" s="10" t="e">
        <f>VLOOKUP(D235,EQProd!$B$2:$F$297,2,)</f>
        <v>#N/A</v>
      </c>
      <c r="I235" s="7" t="e">
        <f t="shared" si="29"/>
        <v>#N/A</v>
      </c>
      <c r="J235" s="7" t="s">
        <v>9</v>
      </c>
      <c r="K235" s="10" t="e">
        <f>VLOOKUP(D235,EQProd!$B$2:$F$297,3,)</f>
        <v>#N/A</v>
      </c>
      <c r="L235" s="7" t="e">
        <f t="shared" si="30"/>
        <v>#N/A</v>
      </c>
      <c r="M235" s="7">
        <v>1</v>
      </c>
      <c r="N235" s="10" t="e">
        <f>VLOOKUP(D235,EQProd!$B$2:$F$297,4,)</f>
        <v>#N/A</v>
      </c>
      <c r="O235" s="7" t="e">
        <f t="shared" si="31"/>
        <v>#N/A</v>
      </c>
      <c r="P235" s="7" t="s">
        <v>490</v>
      </c>
      <c r="Q235" s="10" t="e">
        <f>VLOOKUP(D235,EQProd!$B$2:$F$297,5,)</f>
        <v>#N/A</v>
      </c>
      <c r="R235" s="7" t="e">
        <f t="shared" si="32"/>
        <v>#N/A</v>
      </c>
      <c r="S235" s="10" t="e">
        <f t="shared" si="33"/>
        <v>#N/A</v>
      </c>
      <c r="T235" s="10" t="e">
        <f t="shared" si="34"/>
        <v>#N/A</v>
      </c>
      <c r="U235" s="10" t="e">
        <f t="shared" si="35"/>
        <v>#N/A</v>
      </c>
    </row>
    <row r="236" spans="1:21">
      <c r="A236" s="7" t="s">
        <v>482</v>
      </c>
      <c r="B236" s="10" t="str">
        <f>IF(ISERROR(MATCH(A236, EQProd!$A$2:$A$297,0)),"",A236)</f>
        <v>srf_main.SRFSystemParam</v>
      </c>
      <c r="C236" s="7" t="str">
        <f t="shared" si="27"/>
        <v>OK</v>
      </c>
      <c r="D236" s="7" t="s">
        <v>491</v>
      </c>
      <c r="E236" s="10" t="str">
        <f>VLOOKUP(D236,EQProd!$B$2:$F$297,1,)</f>
        <v>idx2_SRFSystemParam</v>
      </c>
      <c r="F236" s="7" t="str">
        <f t="shared" si="28"/>
        <v>OK</v>
      </c>
      <c r="G236" s="7" t="s">
        <v>13</v>
      </c>
      <c r="H236" s="10" t="str">
        <f>VLOOKUP(D236,EQProd!$B$2:$F$297,2,)</f>
        <v>nonunique</v>
      </c>
      <c r="I236" s="7" t="str">
        <f t="shared" si="29"/>
        <v>OK</v>
      </c>
      <c r="J236" s="7" t="s">
        <v>14</v>
      </c>
      <c r="K236" s="10" t="str">
        <f>VLOOKUP(D236,EQProd!$B$2:$F$297,3,)</f>
        <v xml:space="preserve"> nonclustered </v>
      </c>
      <c r="L236" s="7" t="str">
        <f t="shared" si="30"/>
        <v>OK</v>
      </c>
      <c r="M236" s="7">
        <v>3</v>
      </c>
      <c r="N236" s="10">
        <f>VLOOKUP(D236,EQProd!$B$2:$F$297,4,)</f>
        <v>3</v>
      </c>
      <c r="O236" s="7" t="str">
        <f t="shared" si="31"/>
        <v>OK</v>
      </c>
      <c r="P236" s="7" t="s">
        <v>492</v>
      </c>
      <c r="Q236" s="10" t="str">
        <f>VLOOKUP(D236,EQProd!$B$2:$F$297,5,)</f>
        <v>GroupId asc,GroupLevel asc,ParamIdInt asc INCLUDE (ParamId)</v>
      </c>
      <c r="R236" s="7" t="str">
        <f t="shared" si="32"/>
        <v>OK</v>
      </c>
      <c r="S236" s="10" t="str">
        <f t="shared" si="33"/>
        <v>TRUE</v>
      </c>
      <c r="T236" s="10" t="str">
        <f t="shared" si="34"/>
        <v>TRUE</v>
      </c>
      <c r="U236" s="10" t="str">
        <f t="shared" si="35"/>
        <v>Yes</v>
      </c>
    </row>
    <row r="237" spans="1:21">
      <c r="A237" s="7" t="s">
        <v>482</v>
      </c>
      <c r="B237" s="10" t="str">
        <f>IF(ISERROR(MATCH(A237, EQProd!$A$2:$A$297,0)),"",A237)</f>
        <v>srf_main.SRFSystemParam</v>
      </c>
      <c r="C237" s="7" t="str">
        <f t="shared" si="27"/>
        <v>OK</v>
      </c>
      <c r="D237" s="7" t="s">
        <v>493</v>
      </c>
      <c r="E237" s="10" t="str">
        <f>VLOOKUP(D237,EQProd!$B$2:$F$297,1,)</f>
        <v>idx1_SRFSystemParam</v>
      </c>
      <c r="F237" s="7" t="str">
        <f t="shared" si="28"/>
        <v>OK</v>
      </c>
      <c r="G237" s="7" t="s">
        <v>13</v>
      </c>
      <c r="H237" s="10" t="str">
        <f>VLOOKUP(D237,EQProd!$B$2:$F$297,2,)</f>
        <v>nonunique</v>
      </c>
      <c r="I237" s="7" t="str">
        <f t="shared" si="29"/>
        <v>OK</v>
      </c>
      <c r="J237" s="7" t="s">
        <v>14</v>
      </c>
      <c r="K237" s="10" t="str">
        <f>VLOOKUP(D237,EQProd!$B$2:$F$297,3,)</f>
        <v xml:space="preserve"> nonclustered </v>
      </c>
      <c r="L237" s="7" t="str">
        <f t="shared" si="30"/>
        <v>OK</v>
      </c>
      <c r="M237" s="7">
        <v>3</v>
      </c>
      <c r="N237" s="10">
        <f>VLOOKUP(D237,EQProd!$B$2:$F$297,4,)</f>
        <v>3</v>
      </c>
      <c r="O237" s="7" t="str">
        <f t="shared" si="31"/>
        <v>OK</v>
      </c>
      <c r="P237" s="7" t="s">
        <v>494</v>
      </c>
      <c r="Q237" s="10" t="str">
        <f>VLOOKUP(D237,EQProd!$B$2:$F$297,5,)</f>
        <v>GroupId asc,GroupLevel asc,ParamId asc INCLUDE (ParamIdInt)</v>
      </c>
      <c r="R237" s="7" t="str">
        <f t="shared" si="32"/>
        <v>OK</v>
      </c>
      <c r="S237" s="10" t="str">
        <f t="shared" si="33"/>
        <v>TRUE</v>
      </c>
      <c r="T237" s="10" t="str">
        <f t="shared" si="34"/>
        <v>TRUE</v>
      </c>
      <c r="U237" s="10" t="str">
        <f t="shared" si="35"/>
        <v>Yes</v>
      </c>
    </row>
    <row r="238" spans="1:21">
      <c r="A238" s="7" t="s">
        <v>495</v>
      </c>
      <c r="B238" s="10" t="str">
        <f>IF(ISERROR(MATCH(A238, EQProd!$A$2:$A$297,0)),"",A238)</f>
        <v>srf_main.StaticClientGroup</v>
      </c>
      <c r="C238" s="7" t="str">
        <f t="shared" si="27"/>
        <v>OK</v>
      </c>
      <c r="D238" s="7" t="s">
        <v>496</v>
      </c>
      <c r="E238" s="10" t="e">
        <f>VLOOKUP(D238,EQProd!$B$2:$F$297,1,)</f>
        <v>#N/A</v>
      </c>
      <c r="F238" s="7" t="e">
        <f t="shared" si="28"/>
        <v>#N/A</v>
      </c>
      <c r="G238" s="7" t="s">
        <v>8</v>
      </c>
      <c r="H238" s="10" t="e">
        <f>VLOOKUP(D238,EQProd!$B$2:$F$297,2,)</f>
        <v>#N/A</v>
      </c>
      <c r="I238" s="7" t="e">
        <f t="shared" si="29"/>
        <v>#N/A</v>
      </c>
      <c r="J238" s="7" t="s">
        <v>9</v>
      </c>
      <c r="K238" s="10" t="e">
        <f>VLOOKUP(D238,EQProd!$B$2:$F$297,3,)</f>
        <v>#N/A</v>
      </c>
      <c r="L238" s="7" t="e">
        <f t="shared" si="30"/>
        <v>#N/A</v>
      </c>
      <c r="M238" s="7">
        <v>1</v>
      </c>
      <c r="N238" s="10" t="e">
        <f>VLOOKUP(D238,EQProd!$B$2:$F$297,4,)</f>
        <v>#N/A</v>
      </c>
      <c r="O238" s="7" t="e">
        <f t="shared" si="31"/>
        <v>#N/A</v>
      </c>
      <c r="P238" s="7" t="s">
        <v>497</v>
      </c>
      <c r="Q238" s="10" t="e">
        <f>VLOOKUP(D238,EQProd!$B$2:$F$297,5,)</f>
        <v>#N/A</v>
      </c>
      <c r="R238" s="7" t="e">
        <f t="shared" si="32"/>
        <v>#N/A</v>
      </c>
      <c r="S238" s="10" t="e">
        <f t="shared" si="33"/>
        <v>#N/A</v>
      </c>
      <c r="T238" s="10" t="e">
        <f t="shared" si="34"/>
        <v>#N/A</v>
      </c>
      <c r="U238" s="10" t="e">
        <f t="shared" si="35"/>
        <v>#N/A</v>
      </c>
    </row>
    <row r="239" spans="1:21">
      <c r="A239" s="7" t="s">
        <v>498</v>
      </c>
      <c r="B239" s="10" t="str">
        <f>IF(ISERROR(MATCH(A239, EQProd!$A$2:$A$297,0)),"",A239)</f>
        <v>srf_main.StaticClientMain</v>
      </c>
      <c r="C239" s="7" t="str">
        <f t="shared" si="27"/>
        <v>OK</v>
      </c>
      <c r="D239" s="7" t="s">
        <v>499</v>
      </c>
      <c r="E239" s="10" t="e">
        <f>VLOOKUP(D239,EQProd!$B$2:$F$297,1,)</f>
        <v>#N/A</v>
      </c>
      <c r="F239" s="7" t="e">
        <f t="shared" si="28"/>
        <v>#N/A</v>
      </c>
      <c r="G239" s="7" t="s">
        <v>8</v>
      </c>
      <c r="H239" s="10" t="e">
        <f>VLOOKUP(D239,EQProd!$B$2:$F$297,2,)</f>
        <v>#N/A</v>
      </c>
      <c r="I239" s="7" t="e">
        <f t="shared" si="29"/>
        <v>#N/A</v>
      </c>
      <c r="J239" s="7" t="s">
        <v>9</v>
      </c>
      <c r="K239" s="10" t="e">
        <f>VLOOKUP(D239,EQProd!$B$2:$F$297,3,)</f>
        <v>#N/A</v>
      </c>
      <c r="L239" s="7" t="e">
        <f t="shared" si="30"/>
        <v>#N/A</v>
      </c>
      <c r="M239" s="7">
        <v>1</v>
      </c>
      <c r="N239" s="10" t="e">
        <f>VLOOKUP(D239,EQProd!$B$2:$F$297,4,)</f>
        <v>#N/A</v>
      </c>
      <c r="O239" s="7" t="e">
        <f t="shared" si="31"/>
        <v>#N/A</v>
      </c>
      <c r="P239" s="7" t="s">
        <v>17</v>
      </c>
      <c r="Q239" s="10" t="e">
        <f>VLOOKUP(D239,EQProd!$B$2:$F$297,5,)</f>
        <v>#N/A</v>
      </c>
      <c r="R239" s="7" t="e">
        <f t="shared" si="32"/>
        <v>#N/A</v>
      </c>
      <c r="S239" s="10" t="e">
        <f t="shared" si="33"/>
        <v>#N/A</v>
      </c>
      <c r="T239" s="10" t="e">
        <f t="shared" si="34"/>
        <v>#N/A</v>
      </c>
      <c r="U239" s="10" t="e">
        <f t="shared" si="35"/>
        <v>#N/A</v>
      </c>
    </row>
    <row r="240" spans="1:21">
      <c r="A240" s="7" t="s">
        <v>500</v>
      </c>
      <c r="B240" s="10" t="str">
        <f>IF(ISERROR(MATCH(A240, EQProd!$A$2:$A$297,0)),"",A240)</f>
        <v>srf_main.TempEODLog</v>
      </c>
      <c r="C240" s="7" t="str">
        <f t="shared" si="27"/>
        <v>OK</v>
      </c>
      <c r="D240" s="7" t="s">
        <v>501</v>
      </c>
      <c r="E240" s="10" t="str">
        <f>VLOOKUP(D240,EQProd!$B$2:$F$297,1,)</f>
        <v>TempEODLogIndex</v>
      </c>
      <c r="F240" s="7" t="str">
        <f t="shared" si="28"/>
        <v>OK</v>
      </c>
      <c r="G240" s="7" t="s">
        <v>13</v>
      </c>
      <c r="H240" s="10" t="str">
        <f>VLOOKUP(D240,EQProd!$B$2:$F$297,2,)</f>
        <v>nonunique</v>
      </c>
      <c r="I240" s="7" t="str">
        <f t="shared" si="29"/>
        <v>OK</v>
      </c>
      <c r="J240" s="7" t="s">
        <v>14</v>
      </c>
      <c r="K240" s="10" t="str">
        <f>VLOOKUP(D240,EQProd!$B$2:$F$297,3,)</f>
        <v xml:space="preserve"> nonclustered </v>
      </c>
      <c r="L240" s="7" t="str">
        <f t="shared" si="30"/>
        <v>OK</v>
      </c>
      <c r="M240" s="7">
        <v>9</v>
      </c>
      <c r="N240" s="10">
        <f>VLOOKUP(D240,EQProd!$B$2:$F$297,4,)</f>
        <v>9</v>
      </c>
      <c r="O240" s="7" t="str">
        <f t="shared" si="31"/>
        <v>OK</v>
      </c>
      <c r="P240" s="7" t="s">
        <v>502</v>
      </c>
      <c r="Q240" s="10" t="str">
        <f>VLOOKUP(D240,EQProd!$B$2:$F$297,5,)</f>
        <v>SPName asc,COBDate asc,PublisherSystem asc,FeedType asc,FeedId asc,FeedIdVersion asc,FeedIdType asc,feedfilefragmentid asc,AssetClass asc</v>
      </c>
      <c r="R240" s="7" t="str">
        <f t="shared" si="32"/>
        <v>OK</v>
      </c>
      <c r="S240" s="10" t="str">
        <f t="shared" si="33"/>
        <v>TRUE</v>
      </c>
      <c r="T240" s="10" t="str">
        <f t="shared" si="34"/>
        <v>TRUE</v>
      </c>
      <c r="U240" s="10" t="str">
        <f t="shared" si="35"/>
        <v>Yes</v>
      </c>
    </row>
    <row r="241" spans="1:21">
      <c r="A241" s="7" t="s">
        <v>500</v>
      </c>
      <c r="B241" s="10" t="str">
        <f>IF(ISERROR(MATCH(A241, EQProd!$A$2:$A$297,0)),"",A241)</f>
        <v>srf_main.TempEODLog</v>
      </c>
      <c r="C241" s="7" t="str">
        <f t="shared" si="27"/>
        <v>OK</v>
      </c>
      <c r="D241" s="7" t="s">
        <v>503</v>
      </c>
      <c r="E241" s="10" t="str">
        <f>VLOOKUP(D241,EQProd!$B$2:$F$297,1,)</f>
        <v>CI_TempEODLog</v>
      </c>
      <c r="F241" s="7" t="str">
        <f t="shared" si="28"/>
        <v>OK</v>
      </c>
      <c r="G241" s="7" t="s">
        <v>13</v>
      </c>
      <c r="H241" s="10" t="str">
        <f>VLOOKUP(D241,EQProd!$B$2:$F$297,2,)</f>
        <v>nonunique</v>
      </c>
      <c r="I241" s="7" t="str">
        <f t="shared" si="29"/>
        <v>OK</v>
      </c>
      <c r="J241" s="7" t="s">
        <v>14</v>
      </c>
      <c r="K241" s="10" t="str">
        <f>VLOOKUP(D241,EQProd!$B$2:$F$297,3,)</f>
        <v xml:space="preserve"> nonclustered </v>
      </c>
      <c r="L241" s="7" t="str">
        <f t="shared" si="30"/>
        <v>OK</v>
      </c>
      <c r="M241" s="7">
        <v>1</v>
      </c>
      <c r="N241" s="10">
        <f>VLOOKUP(D241,EQProd!$B$2:$F$297,4,)</f>
        <v>1</v>
      </c>
      <c r="O241" s="7" t="str">
        <f t="shared" si="31"/>
        <v>OK</v>
      </c>
      <c r="P241" s="7" t="s">
        <v>80</v>
      </c>
      <c r="Q241" s="10" t="str">
        <f>VLOOKUP(D241,EQProd!$B$2:$F$297,5,)</f>
        <v>COBDate asc</v>
      </c>
      <c r="R241" s="7" t="str">
        <f t="shared" si="32"/>
        <v>OK</v>
      </c>
      <c r="S241" s="10" t="str">
        <f t="shared" si="33"/>
        <v>TRUE</v>
      </c>
      <c r="T241" s="10" t="str">
        <f t="shared" si="34"/>
        <v>TRUE</v>
      </c>
      <c r="U241" s="10" t="str">
        <f t="shared" si="35"/>
        <v>Yes</v>
      </c>
    </row>
    <row r="242" spans="1:21">
      <c r="A242" s="7" t="s">
        <v>500</v>
      </c>
      <c r="B242" s="10" t="str">
        <f>IF(ISERROR(MATCH(A242, EQProd!$A$2:$A$297,0)),"",A242)</f>
        <v>srf_main.TempEODLog</v>
      </c>
      <c r="C242" s="7" t="str">
        <f t="shared" si="27"/>
        <v>OK</v>
      </c>
      <c r="D242" s="7" t="s">
        <v>504</v>
      </c>
      <c r="E242" s="10" t="str">
        <f>VLOOKUP(D242,EQProd!$B$2:$F$297,1,)</f>
        <v>TempEODLogID</v>
      </c>
      <c r="F242" s="7" t="str">
        <f t="shared" si="28"/>
        <v>OK</v>
      </c>
      <c r="G242" s="7" t="s">
        <v>13</v>
      </c>
      <c r="H242" s="10" t="str">
        <f>VLOOKUP(D242,EQProd!$B$2:$F$297,2,)</f>
        <v>nonunique</v>
      </c>
      <c r="I242" s="7" t="str">
        <f t="shared" si="29"/>
        <v>OK</v>
      </c>
      <c r="J242" s="7" t="s">
        <v>14</v>
      </c>
      <c r="K242" s="10" t="str">
        <f>VLOOKUP(D242,EQProd!$B$2:$F$297,3,)</f>
        <v xml:space="preserve"> nonclustered </v>
      </c>
      <c r="L242" s="7" t="str">
        <f t="shared" si="30"/>
        <v>OK</v>
      </c>
      <c r="M242" s="7">
        <v>1</v>
      </c>
      <c r="N242" s="10">
        <f>VLOOKUP(D242,EQProd!$B$2:$F$297,4,)</f>
        <v>1</v>
      </c>
      <c r="O242" s="7" t="str">
        <f t="shared" si="31"/>
        <v>OK</v>
      </c>
      <c r="P242" s="7" t="s">
        <v>164</v>
      </c>
      <c r="Q242" s="10" t="str">
        <f>VLOOKUP(D242,EQProd!$B$2:$F$297,5,)</f>
        <v>id asc</v>
      </c>
      <c r="R242" s="7" t="str">
        <f t="shared" si="32"/>
        <v>OK</v>
      </c>
      <c r="S242" s="10" t="str">
        <f t="shared" si="33"/>
        <v>TRUE</v>
      </c>
      <c r="T242" s="10" t="str">
        <f t="shared" si="34"/>
        <v>TRUE</v>
      </c>
      <c r="U242" s="10" t="str">
        <f t="shared" si="35"/>
        <v>Yes</v>
      </c>
    </row>
    <row r="243" spans="1:21">
      <c r="A243" s="7" t="s">
        <v>505</v>
      </c>
      <c r="B243" s="10" t="str">
        <f>IF(ISERROR(MATCH(A243, EQProd!$A$2:$A$297,0)),"",A243)</f>
        <v>srf_main.Trade</v>
      </c>
      <c r="C243" s="7" t="str">
        <f t="shared" si="27"/>
        <v>OK</v>
      </c>
      <c r="D243" s="7" t="s">
        <v>506</v>
      </c>
      <c r="E243" s="10" t="str">
        <f>VLOOKUP(D243,EQProd!$B$2:$F$297,1,)</f>
        <v>IDX_TradeDate</v>
      </c>
      <c r="F243" s="7" t="str">
        <f t="shared" si="28"/>
        <v>OK</v>
      </c>
      <c r="G243" s="7" t="s">
        <v>13</v>
      </c>
      <c r="H243" s="10" t="str">
        <f>VLOOKUP(D243,EQProd!$B$2:$F$297,2,)</f>
        <v>nonunique</v>
      </c>
      <c r="I243" s="7" t="str">
        <f t="shared" si="29"/>
        <v>OK</v>
      </c>
      <c r="J243" s="7" t="s">
        <v>14</v>
      </c>
      <c r="K243" s="10" t="str">
        <f>VLOOKUP(D243,EQProd!$B$2:$F$297,3,)</f>
        <v xml:space="preserve"> nonclustered </v>
      </c>
      <c r="L243" s="7" t="str">
        <f t="shared" si="30"/>
        <v>OK</v>
      </c>
      <c r="M243" s="7">
        <v>1</v>
      </c>
      <c r="N243" s="10">
        <f>VLOOKUP(D243,EQProd!$B$2:$F$297,4,)</f>
        <v>1</v>
      </c>
      <c r="O243" s="7" t="str">
        <f t="shared" si="31"/>
        <v>OK</v>
      </c>
      <c r="P243" s="7" t="s">
        <v>507</v>
      </c>
      <c r="Q243" s="10" t="str">
        <f>VLOOKUP(D243,EQProd!$B$2:$F$297,5,)</f>
        <v>TradeDate asc INCLUDE (TradeId)</v>
      </c>
      <c r="R243" s="7" t="str">
        <f t="shared" si="32"/>
        <v>OK</v>
      </c>
      <c r="S243" s="10" t="str">
        <f t="shared" si="33"/>
        <v>TRUE</v>
      </c>
      <c r="T243" s="10" t="str">
        <f t="shared" si="34"/>
        <v>TRUE</v>
      </c>
      <c r="U243" s="10" t="str">
        <f t="shared" si="35"/>
        <v>Yes</v>
      </c>
    </row>
    <row r="244" spans="1:21">
      <c r="A244" s="7" t="s">
        <v>505</v>
      </c>
      <c r="B244" s="10" t="str">
        <f>IF(ISERROR(MATCH(A244, EQProd!$A$2:$A$297,0)),"",A244)</f>
        <v>srf_main.Trade</v>
      </c>
      <c r="C244" s="7" t="str">
        <f t="shared" si="27"/>
        <v>OK</v>
      </c>
      <c r="D244" s="7" t="s">
        <v>508</v>
      </c>
      <c r="E244" s="10" t="str">
        <f>VLOOKUP(D244,EQProd!$B$2:$F$297,1,)</f>
        <v>idx2_Trade</v>
      </c>
      <c r="F244" s="7" t="str">
        <f t="shared" si="28"/>
        <v>OK</v>
      </c>
      <c r="G244" s="7" t="s">
        <v>13</v>
      </c>
      <c r="H244" s="10" t="str">
        <f>VLOOKUP(D244,EQProd!$B$2:$F$297,2,)</f>
        <v>nonunique</v>
      </c>
      <c r="I244" s="7" t="str">
        <f t="shared" si="29"/>
        <v>OK</v>
      </c>
      <c r="J244" s="7" t="s">
        <v>14</v>
      </c>
      <c r="K244" s="10" t="str">
        <f>VLOOKUP(D244,EQProd!$B$2:$F$297,3,)</f>
        <v xml:space="preserve"> nonclustered </v>
      </c>
      <c r="L244" s="7" t="str">
        <f t="shared" si="30"/>
        <v>OK</v>
      </c>
      <c r="M244" s="7">
        <v>1</v>
      </c>
      <c r="N244" s="10">
        <f>VLOOKUP(D244,EQProd!$B$2:$F$297,4,)</f>
        <v>1</v>
      </c>
      <c r="O244" s="7" t="str">
        <f t="shared" si="31"/>
        <v>OK</v>
      </c>
      <c r="P244" s="7" t="s">
        <v>509</v>
      </c>
      <c r="Q244" s="10" t="str">
        <f>VLOOKUP(D244,EQProd!$B$2:$F$297,5,)</f>
        <v>ExecutionDateTime asc INCLUDE (TradeId)</v>
      </c>
      <c r="R244" s="7" t="str">
        <f t="shared" si="32"/>
        <v>OK</v>
      </c>
      <c r="S244" s="10" t="str">
        <f t="shared" si="33"/>
        <v>TRUE</v>
      </c>
      <c r="T244" s="10" t="str">
        <f t="shared" si="34"/>
        <v>TRUE</v>
      </c>
      <c r="U244" s="10" t="str">
        <f t="shared" si="35"/>
        <v>Yes</v>
      </c>
    </row>
    <row r="245" spans="1:21">
      <c r="A245" s="7" t="s">
        <v>505</v>
      </c>
      <c r="B245" s="10" t="str">
        <f>IF(ISERROR(MATCH(A245, EQProd!$A$2:$A$297,0)),"",A245)</f>
        <v>srf_main.Trade</v>
      </c>
      <c r="C245" s="7" t="str">
        <f t="shared" si="27"/>
        <v>OK</v>
      </c>
      <c r="D245" s="7" t="s">
        <v>243</v>
      </c>
      <c r="E245" s="10" t="str">
        <f>VLOOKUP(D245,EQProd!$B$2:$F$297,1,)</f>
        <v>idx_Book</v>
      </c>
      <c r="F245" s="7" t="str">
        <f t="shared" si="28"/>
        <v>OK</v>
      </c>
      <c r="G245" s="7" t="s">
        <v>13</v>
      </c>
      <c r="H245" s="10" t="str">
        <f>VLOOKUP(D245,EQProd!$B$2:$F$297,2,)</f>
        <v>unique</v>
      </c>
      <c r="I245" s="7" t="str">
        <f t="shared" si="29"/>
        <v>NOTOK</v>
      </c>
      <c r="J245" s="7" t="s">
        <v>14</v>
      </c>
      <c r="K245" s="10" t="str">
        <f>VLOOKUP(D245,EQProd!$B$2:$F$297,3,)</f>
        <v xml:space="preserve"> nonclustered </v>
      </c>
      <c r="L245" s="7" t="str">
        <f t="shared" si="30"/>
        <v>OK</v>
      </c>
      <c r="M245" s="7">
        <v>1</v>
      </c>
      <c r="N245" s="10">
        <f>VLOOKUP(D245,EQProd!$B$2:$F$297,4,)</f>
        <v>1</v>
      </c>
      <c r="O245" s="7" t="str">
        <f t="shared" si="31"/>
        <v>OK</v>
      </c>
      <c r="P245" s="7" t="s">
        <v>70</v>
      </c>
      <c r="Q245" s="10" t="str">
        <f>VLOOKUP(D245,EQProd!$B$2:$F$297,5,)</f>
        <v>Book asc</v>
      </c>
      <c r="R245" s="7" t="str">
        <f t="shared" si="32"/>
        <v>OK</v>
      </c>
      <c r="S245" s="10" t="str">
        <f t="shared" si="33"/>
        <v>FALSE</v>
      </c>
      <c r="T245" s="10" t="str">
        <f t="shared" si="34"/>
        <v>TRUE</v>
      </c>
      <c r="U245" s="10" t="str">
        <f t="shared" si="35"/>
        <v>No</v>
      </c>
    </row>
    <row r="246" spans="1:21">
      <c r="A246" s="7" t="s">
        <v>505</v>
      </c>
      <c r="B246" s="10" t="str">
        <f>IF(ISERROR(MATCH(A246, EQProd!$A$2:$A$297,0)),"",A246)</f>
        <v>srf_main.Trade</v>
      </c>
      <c r="C246" s="7" t="str">
        <f t="shared" si="27"/>
        <v>OK</v>
      </c>
      <c r="D246" s="7" t="s">
        <v>510</v>
      </c>
      <c r="E246" s="10" t="str">
        <f>VLOOKUP(D246,EQProd!$B$2:$F$297,1,)</f>
        <v>idx3_Trade</v>
      </c>
      <c r="F246" s="7" t="str">
        <f t="shared" si="28"/>
        <v>OK</v>
      </c>
      <c r="G246" s="7" t="s">
        <v>13</v>
      </c>
      <c r="H246" s="10" t="str">
        <f>VLOOKUP(D246,EQProd!$B$2:$F$297,2,)</f>
        <v>nonunique</v>
      </c>
      <c r="I246" s="7" t="str">
        <f t="shared" si="29"/>
        <v>OK</v>
      </c>
      <c r="J246" s="7" t="s">
        <v>14</v>
      </c>
      <c r="K246" s="10" t="str">
        <f>VLOOKUP(D246,EQProd!$B$2:$F$297,3,)</f>
        <v xml:space="preserve"> nonclustered </v>
      </c>
      <c r="L246" s="7" t="str">
        <f t="shared" si="30"/>
        <v>OK</v>
      </c>
      <c r="M246" s="7">
        <v>1</v>
      </c>
      <c r="N246" s="10">
        <f>VLOOKUP(D246,EQProd!$B$2:$F$297,4,)</f>
        <v>1</v>
      </c>
      <c r="O246" s="7" t="str">
        <f t="shared" si="31"/>
        <v>OK</v>
      </c>
      <c r="P246" s="7" t="s">
        <v>511</v>
      </c>
      <c r="Q246" s="10" t="str">
        <f>VLOOKUP(D246,EQProd!$B$2:$F$297,5,)</f>
        <v>TradeGroupId asc</v>
      </c>
      <c r="R246" s="7" t="str">
        <f t="shared" si="32"/>
        <v>OK</v>
      </c>
      <c r="S246" s="10" t="str">
        <f t="shared" si="33"/>
        <v>TRUE</v>
      </c>
      <c r="T246" s="10" t="str">
        <f t="shared" si="34"/>
        <v>TRUE</v>
      </c>
      <c r="U246" s="10" t="str">
        <f t="shared" si="35"/>
        <v>Yes</v>
      </c>
    </row>
    <row r="247" spans="1:21">
      <c r="A247" s="7" t="s">
        <v>505</v>
      </c>
      <c r="B247" s="10" t="str">
        <f>IF(ISERROR(MATCH(A247, EQProd!$A$2:$A$297,0)),"",A247)</f>
        <v>srf_main.Trade</v>
      </c>
      <c r="C247" s="7" t="str">
        <f t="shared" si="27"/>
        <v>OK</v>
      </c>
      <c r="D247" s="7" t="s">
        <v>512</v>
      </c>
      <c r="E247" s="10" t="str">
        <f>VLOOKUP(D247,EQProd!$B$2:$F$297,1,)</f>
        <v>Idx1_Book_GUI</v>
      </c>
      <c r="F247" s="7" t="str">
        <f t="shared" si="28"/>
        <v>OK</v>
      </c>
      <c r="G247" s="7" t="s">
        <v>13</v>
      </c>
      <c r="H247" s="10" t="str">
        <f>VLOOKUP(D247,EQProd!$B$2:$F$297,2,)</f>
        <v>nonunique</v>
      </c>
      <c r="I247" s="7" t="str">
        <f t="shared" si="29"/>
        <v>OK</v>
      </c>
      <c r="J247" s="7" t="s">
        <v>14</v>
      </c>
      <c r="K247" s="10" t="str">
        <f>VLOOKUP(D247,EQProd!$B$2:$F$297,3,)</f>
        <v xml:space="preserve"> nonclustered </v>
      </c>
      <c r="L247" s="7" t="str">
        <f t="shared" si="30"/>
        <v>OK</v>
      </c>
      <c r="M247" s="7">
        <v>1</v>
      </c>
      <c r="N247" s="10">
        <f>VLOOKUP(D247,EQProd!$B$2:$F$297,4,)</f>
        <v>1</v>
      </c>
      <c r="O247" s="7" t="str">
        <f t="shared" si="31"/>
        <v>OK</v>
      </c>
      <c r="P247" s="7" t="s">
        <v>513</v>
      </c>
      <c r="Q247" s="10" t="str">
        <f>VLOOKUP(D247,EQProd!$B$2:$F$297,5,)</f>
        <v>Book asc INCLUDE (Affiliation,CtyUCI,ExecutionDateTime,isLargeTrade,LegalEntityUCI,ProductType,Publisher,TradeDate,TradeId,Trader,UPI,USI,UTI)</v>
      </c>
      <c r="R247" s="7" t="str">
        <f t="shared" si="32"/>
        <v>OK</v>
      </c>
      <c r="S247" s="10" t="str">
        <f t="shared" si="33"/>
        <v>TRUE</v>
      </c>
      <c r="T247" s="10" t="str">
        <f t="shared" si="34"/>
        <v>TRUE</v>
      </c>
      <c r="U247" s="10" t="str">
        <f t="shared" si="35"/>
        <v>Yes</v>
      </c>
    </row>
    <row r="248" spans="1:21">
      <c r="A248" s="7" t="s">
        <v>505</v>
      </c>
      <c r="B248" s="10" t="str">
        <f>IF(ISERROR(MATCH(A248, EQProd!$A$2:$A$297,0)),"",A248)</f>
        <v>srf_main.Trade</v>
      </c>
      <c r="C248" s="7" t="str">
        <f t="shared" si="27"/>
        <v>OK</v>
      </c>
      <c r="D248" s="7" t="s">
        <v>514</v>
      </c>
      <c r="E248" s="10" t="str">
        <f>VLOOKUP(D248,EQProd!$B$2:$F$297,1,)</f>
        <v>idx4_Trade</v>
      </c>
      <c r="F248" s="7" t="str">
        <f t="shared" si="28"/>
        <v>OK</v>
      </c>
      <c r="G248" s="7" t="s">
        <v>13</v>
      </c>
      <c r="H248" s="10" t="str">
        <f>VLOOKUP(D248,EQProd!$B$2:$F$297,2,)</f>
        <v>nonunique</v>
      </c>
      <c r="I248" s="7" t="str">
        <f t="shared" si="29"/>
        <v>OK</v>
      </c>
      <c r="J248" s="7" t="s">
        <v>14</v>
      </c>
      <c r="K248" s="10" t="str">
        <f>VLOOKUP(D248,EQProd!$B$2:$F$297,3,)</f>
        <v xml:space="preserve"> nonclustered </v>
      </c>
      <c r="L248" s="7" t="str">
        <f t="shared" si="30"/>
        <v>OK</v>
      </c>
      <c r="M248" s="7">
        <v>1</v>
      </c>
      <c r="N248" s="10">
        <f>VLOOKUP(D248,EQProd!$B$2:$F$297,4,)</f>
        <v>1</v>
      </c>
      <c r="O248" s="7" t="str">
        <f t="shared" si="31"/>
        <v>OK</v>
      </c>
      <c r="P248" s="7" t="s">
        <v>515</v>
      </c>
      <c r="Q248" s="10" t="str">
        <f>VLOOKUP(D248,EQProd!$B$2:$F$297,5,)</f>
        <v>TradeId asc INCLUDE (Book)</v>
      </c>
      <c r="R248" s="7" t="str">
        <f t="shared" si="32"/>
        <v>OK</v>
      </c>
      <c r="S248" s="10" t="str">
        <f t="shared" si="33"/>
        <v>TRUE</v>
      </c>
      <c r="T248" s="10" t="str">
        <f t="shared" si="34"/>
        <v>TRUE</v>
      </c>
      <c r="U248" s="10" t="str">
        <f t="shared" si="35"/>
        <v>Yes</v>
      </c>
    </row>
    <row r="249" spans="1:21">
      <c r="A249" s="7" t="s">
        <v>505</v>
      </c>
      <c r="B249" s="10" t="str">
        <f>IF(ISERROR(MATCH(A249, EQProd!$A$2:$A$297,0)),"",A249)</f>
        <v>srf_main.Trade</v>
      </c>
      <c r="C249" s="7" t="str">
        <f t="shared" si="27"/>
        <v>OK</v>
      </c>
      <c r="D249" s="7" t="s">
        <v>516</v>
      </c>
      <c r="E249" s="10" t="str">
        <f>VLOOKUP(D249,EQProd!$B$2:$F$297,1,)</f>
        <v>idx1_Trade</v>
      </c>
      <c r="F249" s="7" t="str">
        <f t="shared" si="28"/>
        <v>OK</v>
      </c>
      <c r="G249" s="7" t="s">
        <v>13</v>
      </c>
      <c r="H249" s="10" t="str">
        <f>VLOOKUP(D249,EQProd!$B$2:$F$297,2,)</f>
        <v>nonunique</v>
      </c>
      <c r="I249" s="7" t="str">
        <f t="shared" si="29"/>
        <v>OK</v>
      </c>
      <c r="J249" s="7" t="s">
        <v>14</v>
      </c>
      <c r="K249" s="10" t="str">
        <f>VLOOKUP(D249,EQProd!$B$2:$F$297,3,)</f>
        <v xml:space="preserve"> nonclustered </v>
      </c>
      <c r="L249" s="7" t="str">
        <f t="shared" si="30"/>
        <v>OK</v>
      </c>
      <c r="M249" s="7">
        <v>2</v>
      </c>
      <c r="N249" s="10">
        <f>VLOOKUP(D249,EQProd!$B$2:$F$297,4,)</f>
        <v>2</v>
      </c>
      <c r="O249" s="7" t="str">
        <f t="shared" si="31"/>
        <v>OK</v>
      </c>
      <c r="P249" s="7" t="s">
        <v>517</v>
      </c>
      <c r="Q249" s="10" t="str">
        <f>VLOOKUP(D249,EQProd!$B$2:$F$297,5,)</f>
        <v>USI asc,PublisherTradeId asc INCLUDE (TradeId)</v>
      </c>
      <c r="R249" s="7" t="str">
        <f t="shared" si="32"/>
        <v>OK</v>
      </c>
      <c r="S249" s="10" t="str">
        <f t="shared" si="33"/>
        <v>TRUE</v>
      </c>
      <c r="T249" s="10" t="str">
        <f t="shared" si="34"/>
        <v>TRUE</v>
      </c>
      <c r="U249" s="10" t="str">
        <f t="shared" si="35"/>
        <v>Yes</v>
      </c>
    </row>
    <row r="250" spans="1:21">
      <c r="A250" s="7" t="s">
        <v>505</v>
      </c>
      <c r="B250" s="10" t="str">
        <f>IF(ISERROR(MATCH(A250, EQProd!$A$2:$A$297,0)),"",A250)</f>
        <v>srf_main.Trade</v>
      </c>
      <c r="C250" s="7" t="str">
        <f t="shared" si="27"/>
        <v>OK</v>
      </c>
      <c r="D250" s="7" t="s">
        <v>518</v>
      </c>
      <c r="E250" s="10" t="str">
        <f>VLOOKUP(D250,EQProd!$B$2:$F$297,1,)</f>
        <v>TradeIndex</v>
      </c>
      <c r="F250" s="7" t="str">
        <f t="shared" si="28"/>
        <v>OK</v>
      </c>
      <c r="G250" s="7" t="s">
        <v>13</v>
      </c>
      <c r="H250" s="10" t="str">
        <f>VLOOKUP(D250,EQProd!$B$2:$F$297,2,)</f>
        <v>nonunique</v>
      </c>
      <c r="I250" s="7" t="str">
        <f t="shared" si="29"/>
        <v>OK</v>
      </c>
      <c r="J250" s="7" t="s">
        <v>14</v>
      </c>
      <c r="K250" s="10" t="str">
        <f>VLOOKUP(D250,EQProd!$B$2:$F$297,3,)</f>
        <v xml:space="preserve"> nonclustered </v>
      </c>
      <c r="L250" s="7" t="str">
        <f t="shared" si="30"/>
        <v>OK</v>
      </c>
      <c r="M250" s="7">
        <v>3</v>
      </c>
      <c r="N250" s="10">
        <f>VLOOKUP(D250,EQProd!$B$2:$F$297,4,)</f>
        <v>3</v>
      </c>
      <c r="O250" s="7" t="str">
        <f t="shared" si="31"/>
        <v>OK</v>
      </c>
      <c r="P250" s="7" t="s">
        <v>519</v>
      </c>
      <c r="Q250" s="10" t="str">
        <f>VLOOKUP(D250,EQProd!$B$2:$F$297,5,)</f>
        <v>PublisherTradeId asc,PublisherTradeVersion asc,TradeIdType asc</v>
      </c>
      <c r="R250" s="7" t="str">
        <f t="shared" si="32"/>
        <v>OK</v>
      </c>
      <c r="S250" s="10" t="str">
        <f t="shared" si="33"/>
        <v>TRUE</v>
      </c>
      <c r="T250" s="10" t="str">
        <f t="shared" si="34"/>
        <v>TRUE</v>
      </c>
      <c r="U250" s="10" t="str">
        <f t="shared" si="35"/>
        <v>Yes</v>
      </c>
    </row>
    <row r="251" spans="1:21">
      <c r="A251" s="7" t="s">
        <v>505</v>
      </c>
      <c r="B251" s="10" t="str">
        <f>IF(ISERROR(MATCH(A251, EQProd!$A$2:$A$297,0)),"",A251)</f>
        <v>srf_main.Trade</v>
      </c>
      <c r="C251" s="7" t="str">
        <f t="shared" si="27"/>
        <v>OK</v>
      </c>
      <c r="D251" s="7" t="s">
        <v>520</v>
      </c>
      <c r="E251" s="10" t="e">
        <f>VLOOKUP(D251,EQProd!$B$2:$F$297,1,)</f>
        <v>#N/A</v>
      </c>
      <c r="F251" s="7" t="e">
        <f t="shared" si="28"/>
        <v>#N/A</v>
      </c>
      <c r="G251" s="7" t="s">
        <v>8</v>
      </c>
      <c r="H251" s="10" t="e">
        <f>VLOOKUP(D251,EQProd!$B$2:$F$297,2,)</f>
        <v>#N/A</v>
      </c>
      <c r="I251" s="7" t="e">
        <f t="shared" si="29"/>
        <v>#N/A</v>
      </c>
      <c r="J251" s="7" t="s">
        <v>9</v>
      </c>
      <c r="K251" s="10" t="e">
        <f>VLOOKUP(D251,EQProd!$B$2:$F$297,3,)</f>
        <v>#N/A</v>
      </c>
      <c r="L251" s="7" t="e">
        <f t="shared" si="30"/>
        <v>#N/A</v>
      </c>
      <c r="M251" s="7">
        <v>1</v>
      </c>
      <c r="N251" s="10" t="e">
        <f>VLOOKUP(D251,EQProd!$B$2:$F$297,4,)</f>
        <v>#N/A</v>
      </c>
      <c r="O251" s="7" t="e">
        <f t="shared" si="31"/>
        <v>#N/A</v>
      </c>
      <c r="P251" s="7" t="s">
        <v>36</v>
      </c>
      <c r="Q251" s="10" t="e">
        <f>VLOOKUP(D251,EQProd!$B$2:$F$297,5,)</f>
        <v>#N/A</v>
      </c>
      <c r="R251" s="7" t="e">
        <f t="shared" si="32"/>
        <v>#N/A</v>
      </c>
      <c r="S251" s="10" t="e">
        <f t="shared" si="33"/>
        <v>#N/A</v>
      </c>
      <c r="T251" s="10" t="e">
        <f t="shared" si="34"/>
        <v>#N/A</v>
      </c>
      <c r="U251" s="10" t="e">
        <f t="shared" si="35"/>
        <v>#N/A</v>
      </c>
    </row>
    <row r="252" spans="1:21">
      <c r="A252" s="7" t="s">
        <v>521</v>
      </c>
      <c r="B252" s="10" t="str">
        <f>IF(ISERROR(MATCH(A252, EQProd!$A$2:$A$297,0)),"",A252)</f>
        <v>srf_main.Trade_OFC</v>
      </c>
      <c r="C252" s="7" t="str">
        <f t="shared" si="27"/>
        <v>OK</v>
      </c>
      <c r="D252" s="7" t="s">
        <v>522</v>
      </c>
      <c r="E252" s="10" t="e">
        <f>VLOOKUP(D252,EQProd!$B$2:$F$297,1,)</f>
        <v>#N/A</v>
      </c>
      <c r="F252" s="7" t="e">
        <f t="shared" si="28"/>
        <v>#N/A</v>
      </c>
      <c r="G252" s="7" t="s">
        <v>8</v>
      </c>
      <c r="H252" s="10" t="e">
        <f>VLOOKUP(D252,EQProd!$B$2:$F$297,2,)</f>
        <v>#N/A</v>
      </c>
      <c r="I252" s="7" t="e">
        <f t="shared" si="29"/>
        <v>#N/A</v>
      </c>
      <c r="J252" s="7" t="s">
        <v>9</v>
      </c>
      <c r="K252" s="10" t="e">
        <f>VLOOKUP(D252,EQProd!$B$2:$F$297,3,)</f>
        <v>#N/A</v>
      </c>
      <c r="L252" s="7" t="e">
        <f t="shared" si="30"/>
        <v>#N/A</v>
      </c>
      <c r="M252" s="7">
        <v>1</v>
      </c>
      <c r="N252" s="10" t="e">
        <f>VLOOKUP(D252,EQProd!$B$2:$F$297,4,)</f>
        <v>#N/A</v>
      </c>
      <c r="O252" s="7" t="e">
        <f t="shared" si="31"/>
        <v>#N/A</v>
      </c>
      <c r="P252" s="7" t="s">
        <v>36</v>
      </c>
      <c r="Q252" s="10" t="e">
        <f>VLOOKUP(D252,EQProd!$B$2:$F$297,5,)</f>
        <v>#N/A</v>
      </c>
      <c r="R252" s="7" t="e">
        <f t="shared" si="32"/>
        <v>#N/A</v>
      </c>
      <c r="S252" s="10" t="e">
        <f t="shared" si="33"/>
        <v>#N/A</v>
      </c>
      <c r="T252" s="10" t="e">
        <f t="shared" si="34"/>
        <v>#N/A</v>
      </c>
      <c r="U252" s="10" t="e">
        <f t="shared" si="35"/>
        <v>#N/A</v>
      </c>
    </row>
    <row r="253" spans="1:21">
      <c r="A253" s="7" t="s">
        <v>523</v>
      </c>
      <c r="B253" s="10" t="str">
        <f>IF(ISERROR(MATCH(A253, EQProd!$A$2:$A$297,0)),"",A253)</f>
        <v>srf_main.TradeDashboardMatrix</v>
      </c>
      <c r="C253" s="7" t="str">
        <f t="shared" si="27"/>
        <v>OK</v>
      </c>
      <c r="D253" s="7" t="s">
        <v>524</v>
      </c>
      <c r="E253" s="10" t="str">
        <f>VLOOKUP(D253,EQProd!$B$2:$F$297,1,)</f>
        <v>PK_TradeDashboardMatrix</v>
      </c>
      <c r="F253" s="7" t="str">
        <f t="shared" si="28"/>
        <v>OK</v>
      </c>
      <c r="G253" s="7" t="s">
        <v>8</v>
      </c>
      <c r="H253" s="10" t="str">
        <f>VLOOKUP(D253,EQProd!$B$2:$F$297,2,)</f>
        <v>unique</v>
      </c>
      <c r="I253" s="7" t="str">
        <f t="shared" si="29"/>
        <v>OK</v>
      </c>
      <c r="J253" s="7" t="s">
        <v>9</v>
      </c>
      <c r="K253" s="10" t="str">
        <f>VLOOKUP(D253,EQProd!$B$2:$F$297,3,)</f>
        <v xml:space="preserve"> clustered </v>
      </c>
      <c r="L253" s="7" t="str">
        <f t="shared" si="30"/>
        <v>OK</v>
      </c>
      <c r="M253" s="7">
        <v>2</v>
      </c>
      <c r="N253" s="10">
        <f>VLOOKUP(D253,EQProd!$B$2:$F$297,4,)</f>
        <v>2</v>
      </c>
      <c r="O253" s="7" t="str">
        <f t="shared" si="31"/>
        <v>OK</v>
      </c>
      <c r="P253" s="7" t="s">
        <v>525</v>
      </c>
      <c r="Q253" s="10" t="str">
        <f>VLOOKUP(D253,EQProd!$B$2:$F$297,5,)</f>
        <v>SRFMsgState asc,ValidationStatus asc</v>
      </c>
      <c r="R253" s="7" t="str">
        <f t="shared" si="32"/>
        <v>OK</v>
      </c>
      <c r="S253" s="10" t="str">
        <f t="shared" si="33"/>
        <v>TRUE</v>
      </c>
      <c r="T253" s="10" t="str">
        <f t="shared" si="34"/>
        <v>TRUE</v>
      </c>
      <c r="U253" s="10" t="str">
        <f t="shared" si="35"/>
        <v>Yes</v>
      </c>
    </row>
    <row r="254" spans="1:21">
      <c r="A254" s="7" t="s">
        <v>526</v>
      </c>
      <c r="B254" s="10" t="str">
        <f>IF(ISERROR(MATCH(A254, EQProd!$A$2:$A$297,0)),"",A254)</f>
        <v>srf_main.TradeMask</v>
      </c>
      <c r="C254" s="7" t="str">
        <f t="shared" si="27"/>
        <v>OK</v>
      </c>
      <c r="D254" s="7" t="s">
        <v>527</v>
      </c>
      <c r="E254" s="10" t="e">
        <f>VLOOKUP(D254,EQProd!$B$2:$F$297,1,)</f>
        <v>#N/A</v>
      </c>
      <c r="F254" s="7" t="e">
        <f t="shared" si="28"/>
        <v>#N/A</v>
      </c>
      <c r="G254" s="7" t="s">
        <v>8</v>
      </c>
      <c r="H254" s="10" t="e">
        <f>VLOOKUP(D254,EQProd!$B$2:$F$297,2,)</f>
        <v>#N/A</v>
      </c>
      <c r="I254" s="7" t="e">
        <f t="shared" si="29"/>
        <v>#N/A</v>
      </c>
      <c r="J254" s="7" t="s">
        <v>9</v>
      </c>
      <c r="K254" s="10" t="e">
        <f>VLOOKUP(D254,EQProd!$B$2:$F$297,3,)</f>
        <v>#N/A</v>
      </c>
      <c r="L254" s="7" t="e">
        <f t="shared" si="30"/>
        <v>#N/A</v>
      </c>
      <c r="M254" s="7">
        <v>1</v>
      </c>
      <c r="N254" s="10" t="e">
        <f>VLOOKUP(D254,EQProd!$B$2:$F$297,4,)</f>
        <v>#N/A</v>
      </c>
      <c r="O254" s="7" t="e">
        <f t="shared" si="31"/>
        <v>#N/A</v>
      </c>
      <c r="P254" s="7" t="s">
        <v>36</v>
      </c>
      <c r="Q254" s="10" t="e">
        <f>VLOOKUP(D254,EQProd!$B$2:$F$297,5,)</f>
        <v>#N/A</v>
      </c>
      <c r="R254" s="7" t="e">
        <f t="shared" si="32"/>
        <v>#N/A</v>
      </c>
      <c r="S254" s="10" t="e">
        <f t="shared" si="33"/>
        <v>#N/A</v>
      </c>
      <c r="T254" s="10" t="e">
        <f t="shared" si="34"/>
        <v>#N/A</v>
      </c>
      <c r="U254" s="10" t="e">
        <f t="shared" si="35"/>
        <v>#N/A</v>
      </c>
    </row>
    <row r="255" spans="1:21">
      <c r="A255" s="7" t="s">
        <v>528</v>
      </c>
      <c r="B255" s="10" t="str">
        <f>IF(ISERROR(MATCH(A255, EQProd!$A$2:$A$297,0)),"",A255)</f>
        <v>srf_main.TradeMessage</v>
      </c>
      <c r="C255" s="7" t="str">
        <f t="shared" si="27"/>
        <v>OK</v>
      </c>
      <c r="D255" s="7" t="s">
        <v>529</v>
      </c>
      <c r="E255" s="10" t="str">
        <f>VLOOKUP(D255,EQProd!$B$2:$F$297,1,)</f>
        <v>idx1_TradeMessage</v>
      </c>
      <c r="F255" s="7" t="str">
        <f t="shared" si="28"/>
        <v>OK</v>
      </c>
      <c r="G255" s="7" t="s">
        <v>13</v>
      </c>
      <c r="H255" s="10" t="str">
        <f>VLOOKUP(D255,EQProd!$B$2:$F$297,2,)</f>
        <v>nonunique</v>
      </c>
      <c r="I255" s="7" t="str">
        <f t="shared" si="29"/>
        <v>OK</v>
      </c>
      <c r="J255" s="7" t="s">
        <v>14</v>
      </c>
      <c r="K255" s="10" t="str">
        <f>VLOOKUP(D255,EQProd!$B$2:$F$297,3,)</f>
        <v xml:space="preserve"> nonclustered </v>
      </c>
      <c r="L255" s="7" t="str">
        <f t="shared" si="30"/>
        <v>OK</v>
      </c>
      <c r="M255" s="7">
        <v>2</v>
      </c>
      <c r="N255" s="10">
        <f>VLOOKUP(D255,EQProd!$B$2:$F$297,4,)</f>
        <v>2</v>
      </c>
      <c r="O255" s="7" t="str">
        <f t="shared" si="31"/>
        <v>OK</v>
      </c>
      <c r="P255" s="7" t="s">
        <v>530</v>
      </c>
      <c r="Q255" s="10" t="str">
        <f>VLOOKUP(D255,EQProd!$B$2:$F$297,5,)</f>
        <v>GTRMsgStatus asc,SubmissionDateTime asc</v>
      </c>
      <c r="R255" s="7" t="str">
        <f t="shared" si="32"/>
        <v>OK</v>
      </c>
      <c r="S255" s="10" t="str">
        <f t="shared" si="33"/>
        <v>TRUE</v>
      </c>
      <c r="T255" s="10" t="str">
        <f t="shared" si="34"/>
        <v>TRUE</v>
      </c>
      <c r="U255" s="10" t="str">
        <f t="shared" si="35"/>
        <v>Yes</v>
      </c>
    </row>
    <row r="256" spans="1:21">
      <c r="A256" s="7" t="s">
        <v>528</v>
      </c>
      <c r="B256" s="10" t="str">
        <f>IF(ISERROR(MATCH(A256, EQProd!$A$2:$A$297,0)),"",A256)</f>
        <v>srf_main.TradeMessage</v>
      </c>
      <c r="C256" s="7" t="str">
        <f t="shared" si="27"/>
        <v>OK</v>
      </c>
      <c r="D256" s="7" t="s">
        <v>531</v>
      </c>
      <c r="E256" s="10" t="str">
        <f>VLOOKUP(D256,EQProd!$B$2:$F$297,1,)</f>
        <v>TradeMessageMsgType</v>
      </c>
      <c r="F256" s="7" t="str">
        <f t="shared" si="28"/>
        <v>OK</v>
      </c>
      <c r="G256" s="7" t="s">
        <v>13</v>
      </c>
      <c r="H256" s="10" t="str">
        <f>VLOOKUP(D256,EQProd!$B$2:$F$297,2,)</f>
        <v>nonunique</v>
      </c>
      <c r="I256" s="7" t="str">
        <f t="shared" si="29"/>
        <v>OK</v>
      </c>
      <c r="J256" s="7" t="s">
        <v>14</v>
      </c>
      <c r="K256" s="10" t="str">
        <f>VLOOKUP(D256,EQProd!$B$2:$F$297,3,)</f>
        <v xml:space="preserve"> nonclustered </v>
      </c>
      <c r="L256" s="7" t="str">
        <f t="shared" si="30"/>
        <v>OK</v>
      </c>
      <c r="M256" s="7">
        <v>1</v>
      </c>
      <c r="N256" s="10">
        <f>VLOOKUP(D256,EQProd!$B$2:$F$297,4,)</f>
        <v>1</v>
      </c>
      <c r="O256" s="7" t="str">
        <f t="shared" si="31"/>
        <v>OK</v>
      </c>
      <c r="P256" s="7" t="s">
        <v>532</v>
      </c>
      <c r="Q256" s="10" t="str">
        <f>VLOOKUP(D256,EQProd!$B$2:$F$297,5,)</f>
        <v>MsgType asc INCLUDE (TradeMessageId,TradeId,ArrivalDateTime)</v>
      </c>
      <c r="R256" s="7" t="str">
        <f t="shared" si="32"/>
        <v>OK</v>
      </c>
      <c r="S256" s="10" t="str">
        <f t="shared" si="33"/>
        <v>TRUE</v>
      </c>
      <c r="T256" s="10" t="str">
        <f t="shared" si="34"/>
        <v>TRUE</v>
      </c>
      <c r="U256" s="10" t="str">
        <f t="shared" si="35"/>
        <v>Yes</v>
      </c>
    </row>
    <row r="257" spans="1:21">
      <c r="A257" s="7" t="s">
        <v>528</v>
      </c>
      <c r="B257" s="10" t="str">
        <f>IF(ISERROR(MATCH(A257, EQProd!$A$2:$A$297,0)),"",A257)</f>
        <v>srf_main.TradeMessage</v>
      </c>
      <c r="C257" s="7" t="str">
        <f t="shared" si="27"/>
        <v>OK</v>
      </c>
      <c r="D257" s="7" t="s">
        <v>533</v>
      </c>
      <c r="E257" s="10" t="str">
        <f>VLOOKUP(D257,EQProd!$B$2:$F$297,1,)</f>
        <v>Idx_Trademsg_GTRMsgStatus</v>
      </c>
      <c r="F257" s="7" t="str">
        <f t="shared" si="28"/>
        <v>OK</v>
      </c>
      <c r="G257" s="7" t="s">
        <v>13</v>
      </c>
      <c r="H257" s="10" t="str">
        <f>VLOOKUP(D257,EQProd!$B$2:$F$297,2,)</f>
        <v>nonunique</v>
      </c>
      <c r="I257" s="7" t="str">
        <f t="shared" si="29"/>
        <v>OK</v>
      </c>
      <c r="J257" s="7" t="s">
        <v>14</v>
      </c>
      <c r="K257" s="10" t="str">
        <f>VLOOKUP(D257,EQProd!$B$2:$F$297,3,)</f>
        <v xml:space="preserve"> nonclustered </v>
      </c>
      <c r="L257" s="7" t="str">
        <f t="shared" si="30"/>
        <v>OK</v>
      </c>
      <c r="M257" s="7">
        <v>1</v>
      </c>
      <c r="N257" s="10">
        <f>VLOOKUP(D257,EQProd!$B$2:$F$297,4,)</f>
        <v>1</v>
      </c>
      <c r="O257" s="7" t="str">
        <f t="shared" si="31"/>
        <v>OK</v>
      </c>
      <c r="P257" s="7" t="s">
        <v>534</v>
      </c>
      <c r="Q257" s="10" t="str">
        <f>VLOOKUP(D257,EQProd!$B$2:$F$297,5,)</f>
        <v>GTRMsgStatus asc INCLUDE (TradeMessageId,TradeId,MsgType)</v>
      </c>
      <c r="R257" s="7" t="str">
        <f t="shared" si="32"/>
        <v>OK</v>
      </c>
      <c r="S257" s="10" t="str">
        <f t="shared" si="33"/>
        <v>TRUE</v>
      </c>
      <c r="T257" s="10" t="str">
        <f t="shared" si="34"/>
        <v>TRUE</v>
      </c>
      <c r="U257" s="10" t="str">
        <f t="shared" si="35"/>
        <v>Yes</v>
      </c>
    </row>
    <row r="258" spans="1:21">
      <c r="A258" s="7" t="s">
        <v>528</v>
      </c>
      <c r="B258" s="10" t="str">
        <f>IF(ISERROR(MATCH(A258, EQProd!$A$2:$A$297,0)),"",A258)</f>
        <v>srf_main.TradeMessage</v>
      </c>
      <c r="C258" s="7" t="str">
        <f t="shared" si="27"/>
        <v>OK</v>
      </c>
      <c r="D258" s="7" t="s">
        <v>535</v>
      </c>
      <c r="E258" s="10" t="str">
        <f>VLOOKUP(D258,EQProd!$B$2:$F$297,1,)</f>
        <v>idx3_TradeMessage</v>
      </c>
      <c r="F258" s="7" t="str">
        <f t="shared" si="28"/>
        <v>OK</v>
      </c>
      <c r="G258" s="7" t="s">
        <v>13</v>
      </c>
      <c r="H258" s="10" t="str">
        <f>VLOOKUP(D258,EQProd!$B$2:$F$297,2,)</f>
        <v>nonunique</v>
      </c>
      <c r="I258" s="7" t="str">
        <f t="shared" si="29"/>
        <v>OK</v>
      </c>
      <c r="J258" s="7" t="s">
        <v>14</v>
      </c>
      <c r="K258" s="10" t="str">
        <f>VLOOKUP(D258,EQProd!$B$2:$F$297,3,)</f>
        <v xml:space="preserve"> nonclustered </v>
      </c>
      <c r="L258" s="7" t="str">
        <f t="shared" si="30"/>
        <v>OK</v>
      </c>
      <c r="M258" s="7">
        <v>2</v>
      </c>
      <c r="N258" s="10">
        <f>VLOOKUP(D258,EQProd!$B$2:$F$297,4,)</f>
        <v>2</v>
      </c>
      <c r="O258" s="7" t="str">
        <f t="shared" si="31"/>
        <v>OK</v>
      </c>
      <c r="P258" s="7" t="s">
        <v>536</v>
      </c>
      <c r="Q258" s="10" t="str">
        <f>VLOOKUP(D258,EQProd!$B$2:$F$297,5,)</f>
        <v>GTRMsgStatus asc,ArrivalDateTime asc INCLUDE (TradeMessageId,TradeId,MsgType)</v>
      </c>
      <c r="R258" s="7" t="str">
        <f t="shared" si="32"/>
        <v>OK</v>
      </c>
      <c r="S258" s="10" t="str">
        <f t="shared" si="33"/>
        <v>TRUE</v>
      </c>
      <c r="T258" s="10" t="str">
        <f t="shared" si="34"/>
        <v>TRUE</v>
      </c>
      <c r="U258" s="10" t="str">
        <f t="shared" si="35"/>
        <v>Yes</v>
      </c>
    </row>
    <row r="259" spans="1:21">
      <c r="A259" s="7" t="s">
        <v>528</v>
      </c>
      <c r="B259" s="10" t="str">
        <f>IF(ISERROR(MATCH(A259, EQProd!$A$2:$A$297,0)),"",A259)</f>
        <v>srf_main.TradeMessage</v>
      </c>
      <c r="C259" s="7" t="str">
        <f t="shared" ref="C259:C299" si="36">IF(A259=B259,"OK","NOTOK")</f>
        <v>OK</v>
      </c>
      <c r="D259" s="7" t="s">
        <v>537</v>
      </c>
      <c r="E259" s="10" t="str">
        <f>VLOOKUP(D259,EQProd!$B$2:$F$297,1,)</f>
        <v>TradeMessageIndex</v>
      </c>
      <c r="F259" s="7" t="str">
        <f t="shared" ref="F259:F299" si="37">IF(D259=E259,"OK","NOTOK")</f>
        <v>OK</v>
      </c>
      <c r="G259" s="7" t="s">
        <v>13</v>
      </c>
      <c r="H259" s="10" t="str">
        <f>VLOOKUP(D259,EQProd!$B$2:$F$297,2,)</f>
        <v>nonunique</v>
      </c>
      <c r="I259" s="7" t="str">
        <f t="shared" ref="I259:I299" si="38">IF(G259=H259,"OK","NOTOK")</f>
        <v>OK</v>
      </c>
      <c r="J259" s="7" t="s">
        <v>14</v>
      </c>
      <c r="K259" s="10" t="str">
        <f>VLOOKUP(D259,EQProd!$B$2:$F$297,3,)</f>
        <v xml:space="preserve"> nonclustered </v>
      </c>
      <c r="L259" s="7" t="str">
        <f t="shared" ref="L259:L299" si="39">IF(J259=K259,"OK","NOTOK")</f>
        <v>OK</v>
      </c>
      <c r="M259" s="7">
        <v>1</v>
      </c>
      <c r="N259" s="10">
        <f>VLOOKUP(D259,EQProd!$B$2:$F$297,4,)</f>
        <v>1</v>
      </c>
      <c r="O259" s="7" t="str">
        <f t="shared" ref="O259:O299" si="40">IF(M259=N259,"OK","NOTOK")</f>
        <v>OK</v>
      </c>
      <c r="P259" s="7" t="s">
        <v>538</v>
      </c>
      <c r="Q259" s="10" t="str">
        <f>VLOOKUP(D259,EQProd!$B$2:$F$297,5,)</f>
        <v>ArrivalDateTime asc INCLUDE (TradeMessageId,TradeId,MsgType,GTRMsgStatus,AssetClass)</v>
      </c>
      <c r="R259" s="7" t="str">
        <f t="shared" ref="R259:R299" si="41">IF(P259=Q259,"OK","NOTOK")</f>
        <v>OK</v>
      </c>
      <c r="S259" s="10" t="str">
        <f t="shared" ref="S259:S299" si="42">IF(AND(C259="OK", F259="OK",I259="OK"),"TRUE", "FALSE" )</f>
        <v>TRUE</v>
      </c>
      <c r="T259" s="10" t="str">
        <f t="shared" ref="T259:T299" si="43">IF(AND(L259="OK", O259="OK",R259="OK"),"TRUE", "FALSE" )</f>
        <v>TRUE</v>
      </c>
      <c r="U259" s="10" t="str">
        <f t="shared" ref="U259:U299" si="44">IF(OR(S259="False", T259="False"),"No", "Yes")</f>
        <v>Yes</v>
      </c>
    </row>
    <row r="260" spans="1:21">
      <c r="A260" s="7" t="s">
        <v>528</v>
      </c>
      <c r="B260" s="10" t="str">
        <f>IF(ISERROR(MATCH(A260, EQProd!$A$2:$A$297,0)),"",A260)</f>
        <v>srf_main.TradeMessage</v>
      </c>
      <c r="C260" s="7" t="str">
        <f t="shared" si="36"/>
        <v>OK</v>
      </c>
      <c r="D260" s="7" t="s">
        <v>539</v>
      </c>
      <c r="E260" s="10" t="str">
        <f>VLOOKUP(D260,EQProd!$B$2:$F$297,1,)</f>
        <v>TradeMessageCombinedIndex</v>
      </c>
      <c r="F260" s="7" t="str">
        <f t="shared" si="37"/>
        <v>OK</v>
      </c>
      <c r="G260" s="7" t="s">
        <v>13</v>
      </c>
      <c r="H260" s="10" t="str">
        <f>VLOOKUP(D260,EQProd!$B$2:$F$297,2,)</f>
        <v>nonunique</v>
      </c>
      <c r="I260" s="7" t="str">
        <f t="shared" si="38"/>
        <v>OK</v>
      </c>
      <c r="J260" s="7" t="s">
        <v>14</v>
      </c>
      <c r="K260" s="10" t="str">
        <f>VLOOKUP(D260,EQProd!$B$2:$F$297,3,)</f>
        <v xml:space="preserve"> nonclustered </v>
      </c>
      <c r="L260" s="7" t="str">
        <f t="shared" si="39"/>
        <v>OK</v>
      </c>
      <c r="M260" s="7">
        <v>3</v>
      </c>
      <c r="N260" s="10">
        <f>VLOOKUP(D260,EQProd!$B$2:$F$297,4,)</f>
        <v>3</v>
      </c>
      <c r="O260" s="7" t="str">
        <f t="shared" si="40"/>
        <v>OK</v>
      </c>
      <c r="P260" s="7" t="s">
        <v>540</v>
      </c>
      <c r="Q260" s="10" t="str">
        <f>VLOOKUP(D260,EQProd!$B$2:$F$297,5,)</f>
        <v>TradeId asc,MsgType asc,GTRMsgStatus asc INCLUDE (TradeMessageId)</v>
      </c>
      <c r="R260" s="7" t="str">
        <f t="shared" si="41"/>
        <v>OK</v>
      </c>
      <c r="S260" s="10" t="str">
        <f t="shared" si="42"/>
        <v>TRUE</v>
      </c>
      <c r="T260" s="10" t="str">
        <f t="shared" si="43"/>
        <v>TRUE</v>
      </c>
      <c r="U260" s="10" t="str">
        <f t="shared" si="44"/>
        <v>Yes</v>
      </c>
    </row>
    <row r="261" spans="1:21">
      <c r="A261" s="7" t="s">
        <v>528</v>
      </c>
      <c r="B261" s="10" t="str">
        <f>IF(ISERROR(MATCH(A261, EQProd!$A$2:$A$297,0)),"",A261)</f>
        <v>srf_main.TradeMessage</v>
      </c>
      <c r="C261" s="7" t="str">
        <f t="shared" si="36"/>
        <v>OK</v>
      </c>
      <c r="D261" s="7" t="s">
        <v>541</v>
      </c>
      <c r="E261" s="10" t="str">
        <f>VLOOKUP(D261,EQProd!$B$2:$F$297,1,)</f>
        <v>idx2_TradeMessage</v>
      </c>
      <c r="F261" s="7" t="str">
        <f t="shared" si="37"/>
        <v>OK</v>
      </c>
      <c r="G261" s="7" t="s">
        <v>8</v>
      </c>
      <c r="H261" s="10" t="str">
        <f>VLOOKUP(D261,EQProd!$B$2:$F$297,2,)</f>
        <v>unique</v>
      </c>
      <c r="I261" s="7" t="str">
        <f t="shared" si="38"/>
        <v>OK</v>
      </c>
      <c r="J261" s="7" t="s">
        <v>14</v>
      </c>
      <c r="K261" s="10" t="str">
        <f>VLOOKUP(D261,EQProd!$B$2:$F$297,3,)</f>
        <v xml:space="preserve"> nonclustered </v>
      </c>
      <c r="L261" s="7" t="str">
        <f t="shared" si="39"/>
        <v>OK</v>
      </c>
      <c r="M261" s="7">
        <v>2</v>
      </c>
      <c r="N261" s="10">
        <f>VLOOKUP(D261,EQProd!$B$2:$F$297,4,)</f>
        <v>2</v>
      </c>
      <c r="O261" s="7" t="str">
        <f t="shared" si="40"/>
        <v>OK</v>
      </c>
      <c r="P261" s="7" t="s">
        <v>542</v>
      </c>
      <c r="Q261" s="10" t="str">
        <f>VLOOKUP(D261,EQProd!$B$2:$F$297,5,)</f>
        <v>TradeId asc,TradeMessageId asc</v>
      </c>
      <c r="R261" s="7" t="str">
        <f t="shared" si="41"/>
        <v>OK</v>
      </c>
      <c r="S261" s="10" t="str">
        <f t="shared" si="42"/>
        <v>TRUE</v>
      </c>
      <c r="T261" s="10" t="str">
        <f t="shared" si="43"/>
        <v>TRUE</v>
      </c>
      <c r="U261" s="10" t="str">
        <f t="shared" si="44"/>
        <v>Yes</v>
      </c>
    </row>
    <row r="262" spans="1:21">
      <c r="A262" s="7" t="s">
        <v>528</v>
      </c>
      <c r="B262" s="10" t="str">
        <f>IF(ISERROR(MATCH(A262, EQProd!$A$2:$A$297,0)),"",A262)</f>
        <v>srf_main.TradeMessage</v>
      </c>
      <c r="C262" s="7" t="str">
        <f t="shared" si="36"/>
        <v>OK</v>
      </c>
      <c r="D262" s="7" t="s">
        <v>543</v>
      </c>
      <c r="E262" s="10" t="e">
        <f>VLOOKUP(D262,EQProd!$B$2:$F$297,1,)</f>
        <v>#N/A</v>
      </c>
      <c r="F262" s="7" t="e">
        <f t="shared" si="37"/>
        <v>#N/A</v>
      </c>
      <c r="G262" s="7" t="s">
        <v>8</v>
      </c>
      <c r="H262" s="10" t="e">
        <f>VLOOKUP(D262,EQProd!$B$2:$F$297,2,)</f>
        <v>#N/A</v>
      </c>
      <c r="I262" s="7" t="e">
        <f t="shared" si="38"/>
        <v>#N/A</v>
      </c>
      <c r="J262" s="7" t="s">
        <v>9</v>
      </c>
      <c r="K262" s="10" t="e">
        <f>VLOOKUP(D262,EQProd!$B$2:$F$297,3,)</f>
        <v>#N/A</v>
      </c>
      <c r="L262" s="7" t="e">
        <f t="shared" si="39"/>
        <v>#N/A</v>
      </c>
      <c r="M262" s="7">
        <v>1</v>
      </c>
      <c r="N262" s="10" t="e">
        <f>VLOOKUP(D262,EQProd!$B$2:$F$297,4,)</f>
        <v>#N/A</v>
      </c>
      <c r="O262" s="7" t="e">
        <f t="shared" si="40"/>
        <v>#N/A</v>
      </c>
      <c r="P262" s="7" t="s">
        <v>198</v>
      </c>
      <c r="Q262" s="10" t="e">
        <f>VLOOKUP(D262,EQProd!$B$2:$F$297,5,)</f>
        <v>#N/A</v>
      </c>
      <c r="R262" s="7" t="e">
        <f t="shared" si="41"/>
        <v>#N/A</v>
      </c>
      <c r="S262" s="10" t="e">
        <f t="shared" si="42"/>
        <v>#N/A</v>
      </c>
      <c r="T262" s="10" t="e">
        <f t="shared" si="43"/>
        <v>#N/A</v>
      </c>
      <c r="U262" s="10" t="e">
        <f t="shared" si="44"/>
        <v>#N/A</v>
      </c>
    </row>
    <row r="263" spans="1:21">
      <c r="A263" s="7" t="s">
        <v>544</v>
      </c>
      <c r="B263" s="10" t="str">
        <f>IF(ISERROR(MATCH(A263, EQProd!$A$2:$A$297,0)),"",A263)</f>
        <v>srf_main.TradeMessage_OFC</v>
      </c>
      <c r="C263" s="7" t="str">
        <f t="shared" si="36"/>
        <v>OK</v>
      </c>
      <c r="D263" s="7" t="s">
        <v>545</v>
      </c>
      <c r="E263" s="10" t="e">
        <f>VLOOKUP(D263,EQProd!$B$2:$F$297,1,)</f>
        <v>#N/A</v>
      </c>
      <c r="F263" s="7" t="e">
        <f t="shared" si="37"/>
        <v>#N/A</v>
      </c>
      <c r="G263" s="7" t="s">
        <v>8</v>
      </c>
      <c r="H263" s="10" t="e">
        <f>VLOOKUP(D263,EQProd!$B$2:$F$297,2,)</f>
        <v>#N/A</v>
      </c>
      <c r="I263" s="7" t="e">
        <f t="shared" si="38"/>
        <v>#N/A</v>
      </c>
      <c r="J263" s="7" t="s">
        <v>9</v>
      </c>
      <c r="K263" s="10" t="e">
        <f>VLOOKUP(D263,EQProd!$B$2:$F$297,3,)</f>
        <v>#N/A</v>
      </c>
      <c r="L263" s="7" t="e">
        <f t="shared" si="39"/>
        <v>#N/A</v>
      </c>
      <c r="M263" s="7">
        <v>1</v>
      </c>
      <c r="N263" s="10" t="e">
        <f>VLOOKUP(D263,EQProd!$B$2:$F$297,4,)</f>
        <v>#N/A</v>
      </c>
      <c r="O263" s="7" t="e">
        <f t="shared" si="40"/>
        <v>#N/A</v>
      </c>
      <c r="P263" s="7" t="s">
        <v>198</v>
      </c>
      <c r="Q263" s="10" t="e">
        <f>VLOOKUP(D263,EQProd!$B$2:$F$297,5,)</f>
        <v>#N/A</v>
      </c>
      <c r="R263" s="7" t="e">
        <f t="shared" si="41"/>
        <v>#N/A</v>
      </c>
      <c r="S263" s="10" t="e">
        <f t="shared" si="42"/>
        <v>#N/A</v>
      </c>
      <c r="T263" s="10" t="e">
        <f t="shared" si="43"/>
        <v>#N/A</v>
      </c>
      <c r="U263" s="10" t="e">
        <f t="shared" si="44"/>
        <v>#N/A</v>
      </c>
    </row>
    <row r="264" spans="1:21">
      <c r="A264" s="7" t="s">
        <v>546</v>
      </c>
      <c r="B264" s="10" t="str">
        <f>IF(ISERROR(MATCH(A264, EQProd!$A$2:$A$297,0)),"",A264)</f>
        <v>srf_main.TradeMessageAllege</v>
      </c>
      <c r="C264" s="7" t="str">
        <f t="shared" si="36"/>
        <v>OK</v>
      </c>
      <c r="D264" s="7" t="s">
        <v>547</v>
      </c>
      <c r="E264" s="10" t="str">
        <f>VLOOKUP(D264,EQProd!$B$2:$F$297,1,)</f>
        <v>idx1_TradeMessageAllege</v>
      </c>
      <c r="F264" s="7" t="str">
        <f t="shared" si="37"/>
        <v>OK</v>
      </c>
      <c r="G264" s="7" t="s">
        <v>13</v>
      </c>
      <c r="H264" s="10" t="str">
        <f>VLOOKUP(D264,EQProd!$B$2:$F$297,2,)</f>
        <v>nonunique</v>
      </c>
      <c r="I264" s="7" t="str">
        <f t="shared" si="38"/>
        <v>OK</v>
      </c>
      <c r="J264" s="7" t="s">
        <v>9</v>
      </c>
      <c r="K264" s="10" t="str">
        <f>VLOOKUP(D264,EQProd!$B$2:$F$297,3,)</f>
        <v xml:space="preserve"> clustered </v>
      </c>
      <c r="L264" s="7" t="str">
        <f t="shared" si="39"/>
        <v>OK</v>
      </c>
      <c r="M264" s="7">
        <v>2</v>
      </c>
      <c r="N264" s="10">
        <f>VLOOKUP(D264,EQProd!$B$2:$F$297,4,)</f>
        <v>2</v>
      </c>
      <c r="O264" s="7" t="str">
        <f t="shared" si="40"/>
        <v>OK</v>
      </c>
      <c r="P264" s="7" t="s">
        <v>548</v>
      </c>
      <c r="Q264" s="10" t="str">
        <f>VLOOKUP(D264,EQProd!$B$2:$F$297,5,)</f>
        <v>Id asc,TradeMessageId asc</v>
      </c>
      <c r="R264" s="7" t="str">
        <f t="shared" si="41"/>
        <v>OK</v>
      </c>
      <c r="S264" s="10" t="str">
        <f t="shared" si="42"/>
        <v>TRUE</v>
      </c>
      <c r="T264" s="10" t="str">
        <f t="shared" si="43"/>
        <v>TRUE</v>
      </c>
      <c r="U264" s="10" t="str">
        <f t="shared" si="44"/>
        <v>Yes</v>
      </c>
    </row>
    <row r="265" spans="1:21">
      <c r="A265" s="7" t="s">
        <v>546</v>
      </c>
      <c r="B265" s="10" t="str">
        <f>IF(ISERROR(MATCH(A265, EQProd!$A$2:$A$297,0)),"",A265)</f>
        <v>srf_main.TradeMessageAllege</v>
      </c>
      <c r="C265" s="7" t="str">
        <f t="shared" si="36"/>
        <v>OK</v>
      </c>
      <c r="D265" s="7" t="s">
        <v>549</v>
      </c>
      <c r="E265" s="10" t="str">
        <f>VLOOKUP(D265,EQProd!$B$2:$F$297,1,)</f>
        <v>PK_TradeMessageAllege</v>
      </c>
      <c r="F265" s="7" t="str">
        <f t="shared" si="37"/>
        <v>OK</v>
      </c>
      <c r="G265" s="7" t="s">
        <v>8</v>
      </c>
      <c r="H265" s="10" t="str">
        <f>VLOOKUP(D265,EQProd!$B$2:$F$297,2,)</f>
        <v>unique</v>
      </c>
      <c r="I265" s="7" t="str">
        <f t="shared" si="38"/>
        <v>OK</v>
      </c>
      <c r="J265" s="7" t="s">
        <v>14</v>
      </c>
      <c r="K265" s="10" t="str">
        <f>VLOOKUP(D265,EQProd!$B$2:$F$297,3,)</f>
        <v xml:space="preserve"> nonclustered </v>
      </c>
      <c r="L265" s="7" t="str">
        <f t="shared" si="39"/>
        <v>OK</v>
      </c>
      <c r="M265" s="7">
        <v>1</v>
      </c>
      <c r="N265" s="10">
        <f>VLOOKUP(D265,EQProd!$B$2:$F$297,4,)</f>
        <v>1</v>
      </c>
      <c r="O265" s="7" t="str">
        <f t="shared" si="40"/>
        <v>OK</v>
      </c>
      <c r="P265" s="7" t="s">
        <v>17</v>
      </c>
      <c r="Q265" s="10" t="str">
        <f>VLOOKUP(D265,EQProd!$B$2:$F$297,5,)</f>
        <v>Id asc</v>
      </c>
      <c r="R265" s="7" t="str">
        <f t="shared" si="41"/>
        <v>OK</v>
      </c>
      <c r="S265" s="10" t="str">
        <f t="shared" si="42"/>
        <v>TRUE</v>
      </c>
      <c r="T265" s="10" t="str">
        <f t="shared" si="43"/>
        <v>TRUE</v>
      </c>
      <c r="U265" s="10" t="str">
        <f t="shared" si="44"/>
        <v>Yes</v>
      </c>
    </row>
    <row r="266" spans="1:21">
      <c r="A266" s="7" t="s">
        <v>546</v>
      </c>
      <c r="B266" s="10" t="str">
        <f>IF(ISERROR(MATCH(A266, EQProd!$A$2:$A$297,0)),"",A266)</f>
        <v>srf_main.TradeMessageAllege</v>
      </c>
      <c r="C266" s="7" t="str">
        <f t="shared" si="36"/>
        <v>OK</v>
      </c>
      <c r="D266" s="7" t="s">
        <v>550</v>
      </c>
      <c r="E266" s="10" t="str">
        <f>VLOOKUP(D266,EQProd!$B$2:$F$297,1,)</f>
        <v>idx2_TradeMessageAllege</v>
      </c>
      <c r="F266" s="7" t="str">
        <f t="shared" si="37"/>
        <v>OK</v>
      </c>
      <c r="G266" s="7" t="s">
        <v>13</v>
      </c>
      <c r="H266" s="10" t="str">
        <f>VLOOKUP(D266,EQProd!$B$2:$F$297,2,)</f>
        <v>nonunique</v>
      </c>
      <c r="I266" s="7" t="str">
        <f t="shared" si="38"/>
        <v>OK</v>
      </c>
      <c r="J266" s="7" t="s">
        <v>14</v>
      </c>
      <c r="K266" s="10" t="str">
        <f>VLOOKUP(D266,EQProd!$B$2:$F$297,3,)</f>
        <v xml:space="preserve"> nonclustered </v>
      </c>
      <c r="L266" s="7" t="str">
        <f t="shared" si="39"/>
        <v>OK</v>
      </c>
      <c r="M266" s="7">
        <v>1</v>
      </c>
      <c r="N266" s="10">
        <f>VLOOKUP(D266,EQProd!$B$2:$F$297,4,)</f>
        <v>1</v>
      </c>
      <c r="O266" s="7" t="str">
        <f t="shared" si="40"/>
        <v>OK</v>
      </c>
      <c r="P266" s="7" t="s">
        <v>551</v>
      </c>
      <c r="Q266" s="10" t="str">
        <f>VLOOKUP(D266,EQProd!$B$2:$F$297,5,)</f>
        <v>AllegeTradeId asc</v>
      </c>
      <c r="R266" s="7" t="str">
        <f t="shared" si="41"/>
        <v>OK</v>
      </c>
      <c r="S266" s="10" t="str">
        <f t="shared" si="42"/>
        <v>TRUE</v>
      </c>
      <c r="T266" s="10" t="str">
        <f t="shared" si="43"/>
        <v>TRUE</v>
      </c>
      <c r="U266" s="10" t="str">
        <f t="shared" si="44"/>
        <v>Yes</v>
      </c>
    </row>
    <row r="267" spans="1:21">
      <c r="A267" s="7" t="s">
        <v>552</v>
      </c>
      <c r="B267" s="10" t="str">
        <f>IF(ISERROR(MATCH(A267, EQProd!$A$2:$A$297,0)),"",A267)</f>
        <v>srf_main.TradeMessagePayload</v>
      </c>
      <c r="C267" s="7" t="str">
        <f t="shared" si="36"/>
        <v>OK</v>
      </c>
      <c r="D267" s="7" t="s">
        <v>553</v>
      </c>
      <c r="E267" s="10" t="str">
        <f>VLOOKUP(D267,EQProd!$B$2:$F$297,1,)</f>
        <v>PK_TradeMessagePayload</v>
      </c>
      <c r="F267" s="7" t="str">
        <f t="shared" si="37"/>
        <v>OK</v>
      </c>
      <c r="G267" s="7" t="s">
        <v>8</v>
      </c>
      <c r="H267" s="10" t="str">
        <f>VLOOKUP(D267,EQProd!$B$2:$F$297,2,)</f>
        <v>unique</v>
      </c>
      <c r="I267" s="7" t="str">
        <f t="shared" si="38"/>
        <v>OK</v>
      </c>
      <c r="J267" s="7" t="s">
        <v>14</v>
      </c>
      <c r="K267" s="10" t="str">
        <f>VLOOKUP(D267,EQProd!$B$2:$F$297,3,)</f>
        <v xml:space="preserve"> nonclustered </v>
      </c>
      <c r="L267" s="7" t="str">
        <f t="shared" si="39"/>
        <v>OK</v>
      </c>
      <c r="M267" s="7">
        <v>1</v>
      </c>
      <c r="N267" s="10">
        <f>VLOOKUP(D267,EQProd!$B$2:$F$297,4,)</f>
        <v>1</v>
      </c>
      <c r="O267" s="7" t="str">
        <f t="shared" si="40"/>
        <v>OK</v>
      </c>
      <c r="P267" s="7" t="s">
        <v>26</v>
      </c>
      <c r="Q267" s="10" t="str">
        <f>VLOOKUP(D267,EQProd!$B$2:$F$297,5,)</f>
        <v>PayloadId asc</v>
      </c>
      <c r="R267" s="7" t="str">
        <f t="shared" si="41"/>
        <v>OK</v>
      </c>
      <c r="S267" s="10" t="str">
        <f t="shared" si="42"/>
        <v>TRUE</v>
      </c>
      <c r="T267" s="10" t="str">
        <f t="shared" si="43"/>
        <v>TRUE</v>
      </c>
      <c r="U267" s="10" t="str">
        <f t="shared" si="44"/>
        <v>Yes</v>
      </c>
    </row>
    <row r="268" spans="1:21">
      <c r="A268" s="7" t="s">
        <v>552</v>
      </c>
      <c r="B268" s="10" t="str">
        <f>IF(ISERROR(MATCH(A268, EQProd!$A$2:$A$297,0)),"",A268)</f>
        <v>srf_main.TradeMessagePayload</v>
      </c>
      <c r="C268" s="7" t="str">
        <f t="shared" si="36"/>
        <v>OK</v>
      </c>
      <c r="D268" s="7" t="s">
        <v>554</v>
      </c>
      <c r="E268" s="10" t="str">
        <f>VLOOKUP(D268,EQProd!$B$2:$F$297,1,)</f>
        <v>TradeMessagePayloadTradeMessageId</v>
      </c>
      <c r="F268" s="7" t="str">
        <f t="shared" si="37"/>
        <v>OK</v>
      </c>
      <c r="G268" s="7" t="s">
        <v>13</v>
      </c>
      <c r="H268" s="10" t="str">
        <f>VLOOKUP(D268,EQProd!$B$2:$F$297,2,)</f>
        <v>nonunique</v>
      </c>
      <c r="I268" s="7" t="str">
        <f t="shared" si="38"/>
        <v>OK</v>
      </c>
      <c r="J268" s="7" t="s">
        <v>9</v>
      </c>
      <c r="K268" s="10" t="str">
        <f>VLOOKUP(D268,EQProd!$B$2:$F$297,3,)</f>
        <v xml:space="preserve"> clustered </v>
      </c>
      <c r="L268" s="7" t="str">
        <f t="shared" si="39"/>
        <v>OK</v>
      </c>
      <c r="M268" s="7">
        <v>1</v>
      </c>
      <c r="N268" s="10">
        <f>VLOOKUP(D268,EQProd!$B$2:$F$297,4,)</f>
        <v>1</v>
      </c>
      <c r="O268" s="7" t="str">
        <f t="shared" si="40"/>
        <v>OK</v>
      </c>
      <c r="P268" s="7" t="s">
        <v>198</v>
      </c>
      <c r="Q268" s="10" t="str">
        <f>VLOOKUP(D268,EQProd!$B$2:$F$297,5,)</f>
        <v>TradeMessageId asc</v>
      </c>
      <c r="R268" s="7" t="str">
        <f t="shared" si="41"/>
        <v>OK</v>
      </c>
      <c r="S268" s="10" t="str">
        <f t="shared" si="42"/>
        <v>TRUE</v>
      </c>
      <c r="T268" s="10" t="str">
        <f t="shared" si="43"/>
        <v>TRUE</v>
      </c>
      <c r="U268" s="10" t="str">
        <f t="shared" si="44"/>
        <v>Yes</v>
      </c>
    </row>
    <row r="269" spans="1:21">
      <c r="A269" s="7" t="s">
        <v>555</v>
      </c>
      <c r="B269" s="10" t="str">
        <f>IF(ISERROR(MATCH(A269, EQProd!$A$2:$A$297,0)),"",A269)</f>
        <v>srf_main.TradeMessagePayload_OFC</v>
      </c>
      <c r="C269" s="7" t="str">
        <f t="shared" si="36"/>
        <v>OK</v>
      </c>
      <c r="D269" s="7" t="s">
        <v>556</v>
      </c>
      <c r="E269" s="10" t="e">
        <f>VLOOKUP(D269,EQProd!$B$2:$F$297,1,)</f>
        <v>#N/A</v>
      </c>
      <c r="F269" s="7" t="e">
        <f t="shared" si="37"/>
        <v>#N/A</v>
      </c>
      <c r="G269" s="7" t="s">
        <v>8</v>
      </c>
      <c r="H269" s="10" t="e">
        <f>VLOOKUP(D269,EQProd!$B$2:$F$297,2,)</f>
        <v>#N/A</v>
      </c>
      <c r="I269" s="7" t="e">
        <f t="shared" si="38"/>
        <v>#N/A</v>
      </c>
      <c r="J269" s="7" t="s">
        <v>9</v>
      </c>
      <c r="K269" s="10" t="e">
        <f>VLOOKUP(D269,EQProd!$B$2:$F$297,3,)</f>
        <v>#N/A</v>
      </c>
      <c r="L269" s="7" t="e">
        <f t="shared" si="39"/>
        <v>#N/A</v>
      </c>
      <c r="M269" s="7">
        <v>1</v>
      </c>
      <c r="N269" s="10" t="e">
        <f>VLOOKUP(D269,EQProd!$B$2:$F$297,4,)</f>
        <v>#N/A</v>
      </c>
      <c r="O269" s="7" t="e">
        <f t="shared" si="40"/>
        <v>#N/A</v>
      </c>
      <c r="P269" s="7" t="s">
        <v>26</v>
      </c>
      <c r="Q269" s="10" t="e">
        <f>VLOOKUP(D269,EQProd!$B$2:$F$297,5,)</f>
        <v>#N/A</v>
      </c>
      <c r="R269" s="7" t="e">
        <f t="shared" si="41"/>
        <v>#N/A</v>
      </c>
      <c r="S269" s="10" t="e">
        <f t="shared" si="42"/>
        <v>#N/A</v>
      </c>
      <c r="T269" s="10" t="e">
        <f t="shared" si="43"/>
        <v>#N/A</v>
      </c>
      <c r="U269" s="10" t="e">
        <f t="shared" si="44"/>
        <v>#N/A</v>
      </c>
    </row>
    <row r="270" spans="1:21">
      <c r="A270" s="7" t="s">
        <v>557</v>
      </c>
      <c r="B270" s="10" t="str">
        <f>IF(ISERROR(MATCH(A270, EQProd!$A$2:$A$297,0)),"",A270)</f>
        <v>srf_main.TradeMessagePayloadTrident</v>
      </c>
      <c r="C270" s="7" t="str">
        <f t="shared" si="36"/>
        <v>OK</v>
      </c>
      <c r="D270" s="7" t="s">
        <v>558</v>
      </c>
      <c r="E270" s="10" t="e">
        <f>VLOOKUP(D270,EQProd!$B$2:$F$297,1,)</f>
        <v>#N/A</v>
      </c>
      <c r="F270" s="7" t="e">
        <f t="shared" si="37"/>
        <v>#N/A</v>
      </c>
      <c r="G270" s="7" t="s">
        <v>8</v>
      </c>
      <c r="H270" s="10" t="e">
        <f>VLOOKUP(D270,EQProd!$B$2:$F$297,2,)</f>
        <v>#N/A</v>
      </c>
      <c r="I270" s="7" t="e">
        <f t="shared" si="38"/>
        <v>#N/A</v>
      </c>
      <c r="J270" s="7" t="s">
        <v>9</v>
      </c>
      <c r="K270" s="10" t="e">
        <f>VLOOKUP(D270,EQProd!$B$2:$F$297,3,)</f>
        <v>#N/A</v>
      </c>
      <c r="L270" s="7" t="e">
        <f t="shared" si="39"/>
        <v>#N/A</v>
      </c>
      <c r="M270" s="7">
        <v>1</v>
      </c>
      <c r="N270" s="10" t="e">
        <f>VLOOKUP(D270,EQProd!$B$2:$F$297,4,)</f>
        <v>#N/A</v>
      </c>
      <c r="O270" s="7" t="e">
        <f t="shared" si="40"/>
        <v>#N/A</v>
      </c>
      <c r="P270" s="7" t="s">
        <v>26</v>
      </c>
      <c r="Q270" s="10" t="e">
        <f>VLOOKUP(D270,EQProd!$B$2:$F$297,5,)</f>
        <v>#N/A</v>
      </c>
      <c r="R270" s="7" t="e">
        <f t="shared" si="41"/>
        <v>#N/A</v>
      </c>
      <c r="S270" s="10" t="e">
        <f t="shared" si="42"/>
        <v>#N/A</v>
      </c>
      <c r="T270" s="10" t="e">
        <f t="shared" si="43"/>
        <v>#N/A</v>
      </c>
      <c r="U270" s="10" t="e">
        <f t="shared" si="44"/>
        <v>#N/A</v>
      </c>
    </row>
    <row r="271" spans="1:21">
      <c r="A271" s="7" t="s">
        <v>557</v>
      </c>
      <c r="B271" s="10" t="str">
        <f>IF(ISERROR(MATCH(A271, EQProd!$A$2:$A$297,0)),"",A271)</f>
        <v>srf_main.TradeMessagePayloadTrident</v>
      </c>
      <c r="C271" s="7" t="str">
        <f t="shared" si="36"/>
        <v>OK</v>
      </c>
      <c r="D271" s="7" t="s">
        <v>559</v>
      </c>
      <c r="E271" s="10" t="str">
        <f>VLOOKUP(D271,EQProd!$B$2:$F$297,1,)</f>
        <v>NCI_TradeMessagePayloadTrident</v>
      </c>
      <c r="F271" s="7" t="str">
        <f t="shared" si="37"/>
        <v>OK</v>
      </c>
      <c r="G271" s="7" t="s">
        <v>13</v>
      </c>
      <c r="H271" s="10" t="str">
        <f>VLOOKUP(D271,EQProd!$B$2:$F$297,2,)</f>
        <v>nonunique</v>
      </c>
      <c r="I271" s="7" t="str">
        <f t="shared" si="38"/>
        <v>OK</v>
      </c>
      <c r="J271" s="7" t="s">
        <v>14</v>
      </c>
      <c r="K271" s="10" t="str">
        <f>VLOOKUP(D271,EQProd!$B$2:$F$297,3,)</f>
        <v xml:space="preserve"> nonclustered </v>
      </c>
      <c r="L271" s="7" t="str">
        <f t="shared" si="39"/>
        <v>OK</v>
      </c>
      <c r="M271" s="7">
        <v>1</v>
      </c>
      <c r="N271" s="10">
        <f>VLOOKUP(D271,EQProd!$B$2:$F$297,4,)</f>
        <v>1</v>
      </c>
      <c r="O271" s="7" t="str">
        <f t="shared" si="40"/>
        <v>OK</v>
      </c>
      <c r="P271" s="7" t="s">
        <v>198</v>
      </c>
      <c r="Q271" s="10" t="str">
        <f>VLOOKUP(D271,EQProd!$B$2:$F$297,5,)</f>
        <v>TradeMessageId asc</v>
      </c>
      <c r="R271" s="7" t="str">
        <f t="shared" si="41"/>
        <v>OK</v>
      </c>
      <c r="S271" s="10" t="str">
        <f t="shared" si="42"/>
        <v>TRUE</v>
      </c>
      <c r="T271" s="10" t="str">
        <f t="shared" si="43"/>
        <v>TRUE</v>
      </c>
      <c r="U271" s="10" t="str">
        <f t="shared" si="44"/>
        <v>Yes</v>
      </c>
    </row>
    <row r="272" spans="1:21">
      <c r="A272" s="7" t="s">
        <v>560</v>
      </c>
      <c r="B272" s="10" t="str">
        <f>IF(ISERROR(MATCH(A272, EQProd!$A$2:$A$297,0)),"",A272)</f>
        <v>srf_main.TradeMessageRptJurisdiction</v>
      </c>
      <c r="C272" s="7" t="str">
        <f t="shared" si="36"/>
        <v>OK</v>
      </c>
      <c r="D272" s="7" t="s">
        <v>561</v>
      </c>
      <c r="E272" s="10" t="str">
        <f>VLOOKUP(D272,EQProd!$B$2:$F$297,1,)</f>
        <v>Idx_TMJ_ValidationStatus2</v>
      </c>
      <c r="F272" s="7" t="str">
        <f t="shared" si="37"/>
        <v>OK</v>
      </c>
      <c r="G272" s="7" t="s">
        <v>13</v>
      </c>
      <c r="H272" s="10" t="str">
        <f>VLOOKUP(D272,EQProd!$B$2:$F$297,2,)</f>
        <v>nonunique</v>
      </c>
      <c r="I272" s="7" t="str">
        <f t="shared" si="38"/>
        <v>OK</v>
      </c>
      <c r="J272" s="7" t="s">
        <v>14</v>
      </c>
      <c r="K272" s="10" t="str">
        <f>VLOOKUP(D272,EQProd!$B$2:$F$297,3,)</f>
        <v xml:space="preserve"> nonclustered </v>
      </c>
      <c r="L272" s="7" t="str">
        <f t="shared" si="39"/>
        <v>OK</v>
      </c>
      <c r="M272" s="7">
        <v>1</v>
      </c>
      <c r="N272" s="10">
        <f>VLOOKUP(D272,EQProd!$B$2:$F$297,4,)</f>
        <v>1</v>
      </c>
      <c r="O272" s="7" t="str">
        <f t="shared" si="40"/>
        <v>OK</v>
      </c>
      <c r="P272" s="7" t="s">
        <v>562</v>
      </c>
      <c r="Q272" s="10" t="str">
        <f>VLOOKUP(D272,EQProd!$B$2:$F$297,5,)</f>
        <v>ValidationStatus asc</v>
      </c>
      <c r="R272" s="7" t="str">
        <f t="shared" si="41"/>
        <v>OK</v>
      </c>
      <c r="S272" s="10" t="str">
        <f t="shared" si="42"/>
        <v>TRUE</v>
      </c>
      <c r="T272" s="10" t="str">
        <f t="shared" si="43"/>
        <v>TRUE</v>
      </c>
      <c r="U272" s="10" t="str">
        <f t="shared" si="44"/>
        <v>Yes</v>
      </c>
    </row>
    <row r="273" spans="1:21">
      <c r="A273" s="7" t="s">
        <v>560</v>
      </c>
      <c r="B273" s="10" t="str">
        <f>IF(ISERROR(MATCH(A273, EQProd!$A$2:$A$297,0)),"",A273)</f>
        <v>srf_main.TradeMessageRptJurisdiction</v>
      </c>
      <c r="C273" s="7" t="str">
        <f t="shared" si="36"/>
        <v>OK</v>
      </c>
      <c r="D273" s="7" t="s">
        <v>563</v>
      </c>
      <c r="E273" s="10" t="str">
        <f>VLOOKUP(D273,EQProd!$B$2:$F$297,1,)</f>
        <v>idx1_TradeMessageRptJurisdiction</v>
      </c>
      <c r="F273" s="7" t="str">
        <f t="shared" si="37"/>
        <v>OK</v>
      </c>
      <c r="G273" s="7" t="s">
        <v>13</v>
      </c>
      <c r="H273" s="10" t="str">
        <f>VLOOKUP(D273,EQProd!$B$2:$F$297,2,)</f>
        <v>nonunique</v>
      </c>
      <c r="I273" s="7" t="str">
        <f t="shared" si="38"/>
        <v>OK</v>
      </c>
      <c r="J273" s="7" t="s">
        <v>14</v>
      </c>
      <c r="K273" s="10" t="str">
        <f>VLOOKUP(D273,EQProd!$B$2:$F$297,3,)</f>
        <v xml:space="preserve"> nonclustered </v>
      </c>
      <c r="L273" s="7" t="str">
        <f t="shared" si="39"/>
        <v>OK</v>
      </c>
      <c r="M273" s="7">
        <v>1</v>
      </c>
      <c r="N273" s="10">
        <f>VLOOKUP(D273,EQProd!$B$2:$F$297,4,)</f>
        <v>1</v>
      </c>
      <c r="O273" s="7" t="str">
        <f t="shared" si="40"/>
        <v>OK</v>
      </c>
      <c r="P273" s="7" t="s">
        <v>564</v>
      </c>
      <c r="Q273" s="10" t="str">
        <f>VLOOKUP(D273,EQProd!$B$2:$F$297,5,)</f>
        <v>SRFMsgStatus asc</v>
      </c>
      <c r="R273" s="7" t="str">
        <f t="shared" si="41"/>
        <v>OK</v>
      </c>
      <c r="S273" s="10" t="str">
        <f t="shared" si="42"/>
        <v>TRUE</v>
      </c>
      <c r="T273" s="10" t="str">
        <f t="shared" si="43"/>
        <v>TRUE</v>
      </c>
      <c r="U273" s="10" t="str">
        <f t="shared" si="44"/>
        <v>Yes</v>
      </c>
    </row>
    <row r="274" spans="1:21">
      <c r="A274" s="7" t="s">
        <v>560</v>
      </c>
      <c r="B274" s="10" t="str">
        <f>IF(ISERROR(MATCH(A274, EQProd!$A$2:$A$297,0)),"",A274)</f>
        <v>srf_main.TradeMessageRptJurisdiction</v>
      </c>
      <c r="C274" s="7" t="str">
        <f t="shared" si="36"/>
        <v>OK</v>
      </c>
      <c r="D274" s="7" t="s">
        <v>565</v>
      </c>
      <c r="E274" s="10" t="str">
        <f>VLOOKUP(D274,EQProd!$B$2:$F$297,1,)</f>
        <v>idx2_TradeMessageRptJurisdiction</v>
      </c>
      <c r="F274" s="7" t="str">
        <f t="shared" si="37"/>
        <v>OK</v>
      </c>
      <c r="G274" s="7" t="s">
        <v>13</v>
      </c>
      <c r="H274" s="10" t="str">
        <f>VLOOKUP(D274,EQProd!$B$2:$F$297,2,)</f>
        <v>nonunique</v>
      </c>
      <c r="I274" s="7" t="str">
        <f t="shared" si="38"/>
        <v>OK</v>
      </c>
      <c r="J274" s="7" t="s">
        <v>14</v>
      </c>
      <c r="K274" s="10" t="str">
        <f>VLOOKUP(D274,EQProd!$B$2:$F$297,3,)</f>
        <v xml:space="preserve"> nonclustered </v>
      </c>
      <c r="L274" s="7" t="str">
        <f t="shared" si="39"/>
        <v>OK</v>
      </c>
      <c r="M274" s="7">
        <v>1</v>
      </c>
      <c r="N274" s="10">
        <f>VLOOKUP(D274,EQProd!$B$2:$F$297,4,)</f>
        <v>1</v>
      </c>
      <c r="O274" s="7" t="str">
        <f t="shared" si="40"/>
        <v>OK</v>
      </c>
      <c r="P274" s="7" t="s">
        <v>566</v>
      </c>
      <c r="Q274" s="10" t="str">
        <f>VLOOKUP(D274,EQProd!$B$2:$F$297,5,)</f>
        <v>SRFMsgState asc</v>
      </c>
      <c r="R274" s="7" t="str">
        <f t="shared" si="41"/>
        <v>OK</v>
      </c>
      <c r="S274" s="10" t="str">
        <f t="shared" si="42"/>
        <v>TRUE</v>
      </c>
      <c r="T274" s="10" t="str">
        <f t="shared" si="43"/>
        <v>TRUE</v>
      </c>
      <c r="U274" s="10" t="str">
        <f t="shared" si="44"/>
        <v>Yes</v>
      </c>
    </row>
    <row r="275" spans="1:21">
      <c r="A275" s="7" t="s">
        <v>560</v>
      </c>
      <c r="B275" s="10" t="str">
        <f>IF(ISERROR(MATCH(A275, EQProd!$A$2:$A$297,0)),"",A275)</f>
        <v>srf_main.TradeMessageRptJurisdiction</v>
      </c>
      <c r="C275" s="7" t="str">
        <f t="shared" si="36"/>
        <v>OK</v>
      </c>
      <c r="D275" s="7" t="s">
        <v>567</v>
      </c>
      <c r="E275" s="10" t="str">
        <f>VLOOKUP(D275,EQProd!$B$2:$F$297,1,)</f>
        <v>Idx_TMJ_Jurisdiction</v>
      </c>
      <c r="F275" s="7" t="str">
        <f t="shared" si="37"/>
        <v>OK</v>
      </c>
      <c r="G275" s="7" t="s">
        <v>8</v>
      </c>
      <c r="H275" s="10" t="str">
        <f>VLOOKUP(D275,EQProd!$B$2:$F$297,2,)</f>
        <v>unique</v>
      </c>
      <c r="I275" s="7" t="str">
        <f t="shared" si="38"/>
        <v>OK</v>
      </c>
      <c r="J275" s="7" t="s">
        <v>14</v>
      </c>
      <c r="K275" s="10" t="str">
        <f>VLOOKUP(D275,EQProd!$B$2:$F$297,3,)</f>
        <v xml:space="preserve"> nonclustered </v>
      </c>
      <c r="L275" s="7" t="str">
        <f t="shared" si="39"/>
        <v>OK</v>
      </c>
      <c r="M275" s="7">
        <v>2</v>
      </c>
      <c r="N275" s="10">
        <f>VLOOKUP(D275,EQProd!$B$2:$F$297,4,)</f>
        <v>2</v>
      </c>
      <c r="O275" s="7" t="str">
        <f t="shared" si="40"/>
        <v>OK</v>
      </c>
      <c r="P275" s="7" t="s">
        <v>568</v>
      </c>
      <c r="Q275" s="10" t="str">
        <f>VLOOKUP(D275,EQProd!$B$2:$F$297,5,)</f>
        <v>Jurisdiction asc,TradeMessageId asc</v>
      </c>
      <c r="R275" s="7" t="str">
        <f t="shared" si="41"/>
        <v>OK</v>
      </c>
      <c r="S275" s="10" t="str">
        <f t="shared" si="42"/>
        <v>TRUE</v>
      </c>
      <c r="T275" s="10" t="str">
        <f t="shared" si="43"/>
        <v>TRUE</v>
      </c>
      <c r="U275" s="10" t="str">
        <f t="shared" si="44"/>
        <v>Yes</v>
      </c>
    </row>
    <row r="276" spans="1:21">
      <c r="A276" s="7" t="s">
        <v>560</v>
      </c>
      <c r="B276" s="10" t="str">
        <f>IF(ISERROR(MATCH(A276, EQProd!$A$2:$A$297,0)),"",A276)</f>
        <v>srf_main.TradeMessageRptJurisdiction</v>
      </c>
      <c r="C276" s="7" t="str">
        <f t="shared" si="36"/>
        <v>OK</v>
      </c>
      <c r="D276" s="7" t="s">
        <v>569</v>
      </c>
      <c r="E276" s="10" t="str">
        <f>VLOOKUP(D276,EQProd!$B$2:$F$297,1,)</f>
        <v>Idx_TMJ_ValidationStatus</v>
      </c>
      <c r="F276" s="7" t="str">
        <f t="shared" si="37"/>
        <v>OK</v>
      </c>
      <c r="G276" s="7" t="s">
        <v>13</v>
      </c>
      <c r="H276" s="10" t="str">
        <f>VLOOKUP(D276,EQProd!$B$2:$F$297,2,)</f>
        <v>nonunique</v>
      </c>
      <c r="I276" s="7" t="str">
        <f t="shared" si="38"/>
        <v>OK</v>
      </c>
      <c r="J276" s="7" t="s">
        <v>14</v>
      </c>
      <c r="K276" s="10" t="str">
        <f>VLOOKUP(D276,EQProd!$B$2:$F$297,3,)</f>
        <v xml:space="preserve"> nonclustered </v>
      </c>
      <c r="L276" s="7" t="str">
        <f t="shared" si="39"/>
        <v>OK</v>
      </c>
      <c r="M276" s="7">
        <v>3</v>
      </c>
      <c r="N276" s="10">
        <f>VLOOKUP(D276,EQProd!$B$2:$F$297,4,)</f>
        <v>3</v>
      </c>
      <c r="O276" s="7" t="str">
        <f t="shared" si="40"/>
        <v>OK</v>
      </c>
      <c r="P276" s="7" t="s">
        <v>570</v>
      </c>
      <c r="Q276" s="10" t="str">
        <f>VLOOKUP(D276,EQProd!$B$2:$F$297,5,)</f>
        <v>TradeMessageId asc,Jurisdiction asc,ValidationStatus asc</v>
      </c>
      <c r="R276" s="7" t="str">
        <f t="shared" si="41"/>
        <v>OK</v>
      </c>
      <c r="S276" s="10" t="str">
        <f t="shared" si="42"/>
        <v>TRUE</v>
      </c>
      <c r="T276" s="10" t="str">
        <f t="shared" si="43"/>
        <v>TRUE</v>
      </c>
      <c r="U276" s="10" t="str">
        <f t="shared" si="44"/>
        <v>Yes</v>
      </c>
    </row>
    <row r="277" spans="1:21">
      <c r="A277" s="7" t="s">
        <v>560</v>
      </c>
      <c r="B277" s="10" t="str">
        <f>IF(ISERROR(MATCH(A277, EQProd!$A$2:$A$297,0)),"",A277)</f>
        <v>srf_main.TradeMessageRptJurisdiction</v>
      </c>
      <c r="C277" s="7" t="str">
        <f t="shared" si="36"/>
        <v>OK</v>
      </c>
      <c r="D277" s="7" t="s">
        <v>571</v>
      </c>
      <c r="E277" s="10" t="str">
        <f>VLOOKUP(D277,EQProd!$B$2:$F$297,1,)</f>
        <v>IDX_TMJ_TradeMessageId</v>
      </c>
      <c r="F277" s="7" t="str">
        <f t="shared" si="37"/>
        <v>OK</v>
      </c>
      <c r="G277" s="7" t="s">
        <v>13</v>
      </c>
      <c r="H277" s="10" t="str">
        <f>VLOOKUP(D277,EQProd!$B$2:$F$297,2,)</f>
        <v>nonunique</v>
      </c>
      <c r="I277" s="7" t="str">
        <f t="shared" si="38"/>
        <v>OK</v>
      </c>
      <c r="J277" s="7" t="s">
        <v>14</v>
      </c>
      <c r="K277" s="10" t="str">
        <f>VLOOKUP(D277,EQProd!$B$2:$F$297,3,)</f>
        <v xml:space="preserve"> nonclustered </v>
      </c>
      <c r="L277" s="7" t="str">
        <f t="shared" si="39"/>
        <v>OK</v>
      </c>
      <c r="M277" s="7">
        <v>2</v>
      </c>
      <c r="N277" s="10">
        <f>VLOOKUP(D277,EQProd!$B$2:$F$297,4,)</f>
        <v>2</v>
      </c>
      <c r="O277" s="7" t="str">
        <f t="shared" si="40"/>
        <v>OK</v>
      </c>
      <c r="P277" s="7" t="s">
        <v>470</v>
      </c>
      <c r="Q277" s="10" t="str">
        <f>VLOOKUP(D277,EQProd!$B$2:$F$297,5,)</f>
        <v>TradeMessageId asc,Jurisdiction asc</v>
      </c>
      <c r="R277" s="7" t="str">
        <f t="shared" si="41"/>
        <v>OK</v>
      </c>
      <c r="S277" s="10" t="str">
        <f t="shared" si="42"/>
        <v>TRUE</v>
      </c>
      <c r="T277" s="10" t="str">
        <f t="shared" si="43"/>
        <v>TRUE</v>
      </c>
      <c r="U277" s="10" t="str">
        <f t="shared" si="44"/>
        <v>Yes</v>
      </c>
    </row>
    <row r="278" spans="1:21">
      <c r="A278" s="7" t="s">
        <v>560</v>
      </c>
      <c r="B278" s="10" t="str">
        <f>IF(ISERROR(MATCH(A278, EQProd!$A$2:$A$297,0)),"",A278)</f>
        <v>srf_main.TradeMessageRptJurisdiction</v>
      </c>
      <c r="C278" s="7" t="str">
        <f t="shared" si="36"/>
        <v>OK</v>
      </c>
      <c r="D278" s="7" t="s">
        <v>572</v>
      </c>
      <c r="E278" s="10" t="str">
        <f>VLOOKUP(D278,EQProd!$B$2:$F$297,1,)</f>
        <v>PK_TradeMessageRptJurisdiction</v>
      </c>
      <c r="F278" s="7" t="str">
        <f t="shared" si="37"/>
        <v>OK</v>
      </c>
      <c r="G278" s="7" t="s">
        <v>8</v>
      </c>
      <c r="H278" s="10" t="str">
        <f>VLOOKUP(D278,EQProd!$B$2:$F$297,2,)</f>
        <v>unique</v>
      </c>
      <c r="I278" s="7" t="str">
        <f t="shared" si="38"/>
        <v>OK</v>
      </c>
      <c r="J278" s="7" t="s">
        <v>9</v>
      </c>
      <c r="K278" s="10" t="str">
        <f>VLOOKUP(D278,EQProd!$B$2:$F$297,3,)</f>
        <v xml:space="preserve"> clustered </v>
      </c>
      <c r="L278" s="7" t="str">
        <f t="shared" si="39"/>
        <v>OK</v>
      </c>
      <c r="M278" s="7">
        <v>1</v>
      </c>
      <c r="N278" s="10">
        <f>VLOOKUP(D278,EQProd!$B$2:$F$297,4,)</f>
        <v>1</v>
      </c>
      <c r="O278" s="7" t="str">
        <f t="shared" si="40"/>
        <v>OK</v>
      </c>
      <c r="P278" s="7" t="s">
        <v>573</v>
      </c>
      <c r="Q278" s="10" t="str">
        <f>VLOOKUP(D278,EQProd!$B$2:$F$297,5,)</f>
        <v>TmjId asc</v>
      </c>
      <c r="R278" s="7" t="str">
        <f t="shared" si="41"/>
        <v>OK</v>
      </c>
      <c r="S278" s="10" t="str">
        <f t="shared" si="42"/>
        <v>TRUE</v>
      </c>
      <c r="T278" s="10" t="str">
        <f t="shared" si="43"/>
        <v>TRUE</v>
      </c>
      <c r="U278" s="10" t="str">
        <f t="shared" si="44"/>
        <v>Yes</v>
      </c>
    </row>
    <row r="279" spans="1:21">
      <c r="A279" s="7" t="s">
        <v>574</v>
      </c>
      <c r="B279" s="10" t="str">
        <f>IF(ISERROR(MATCH(A279, EQProd!$A$2:$A$297,0)),"",A279)</f>
        <v>srf_main.TradeMessageRptJurisdictionActivity</v>
      </c>
      <c r="C279" s="7" t="str">
        <f t="shared" si="36"/>
        <v>OK</v>
      </c>
      <c r="D279" s="7" t="s">
        <v>575</v>
      </c>
      <c r="E279" s="10" t="str">
        <f>VLOOKUP(D279,EQProd!$B$2:$F$297,1,)</f>
        <v>PK_TradeMessageRptJurisdictionActivity</v>
      </c>
      <c r="F279" s="7" t="str">
        <f t="shared" si="37"/>
        <v>OK</v>
      </c>
      <c r="G279" s="7" t="s">
        <v>8</v>
      </c>
      <c r="H279" s="10" t="str">
        <f>VLOOKUP(D279,EQProd!$B$2:$F$297,2,)</f>
        <v>unique</v>
      </c>
      <c r="I279" s="7" t="str">
        <f t="shared" si="38"/>
        <v>OK</v>
      </c>
      <c r="J279" s="7" t="s">
        <v>9</v>
      </c>
      <c r="K279" s="10" t="str">
        <f>VLOOKUP(D279,EQProd!$B$2:$F$297,3,)</f>
        <v xml:space="preserve"> clustered </v>
      </c>
      <c r="L279" s="7" t="str">
        <f t="shared" si="39"/>
        <v>OK</v>
      </c>
      <c r="M279" s="7">
        <v>1</v>
      </c>
      <c r="N279" s="10">
        <f>VLOOKUP(D279,EQProd!$B$2:$F$297,4,)</f>
        <v>1</v>
      </c>
      <c r="O279" s="7" t="str">
        <f t="shared" si="40"/>
        <v>OK</v>
      </c>
      <c r="P279" s="7" t="s">
        <v>576</v>
      </c>
      <c r="Q279" s="10" t="str">
        <f>VLOOKUP(D279,EQProd!$B$2:$F$297,5,)</f>
        <v>AuditId asc</v>
      </c>
      <c r="R279" s="7" t="str">
        <f t="shared" si="41"/>
        <v>OK</v>
      </c>
      <c r="S279" s="10" t="str">
        <f t="shared" si="42"/>
        <v>TRUE</v>
      </c>
      <c r="T279" s="10" t="str">
        <f t="shared" si="43"/>
        <v>TRUE</v>
      </c>
      <c r="U279" s="10" t="str">
        <f t="shared" si="44"/>
        <v>Yes</v>
      </c>
    </row>
    <row r="280" spans="1:21">
      <c r="A280" s="7" t="s">
        <v>574</v>
      </c>
      <c r="B280" s="10" t="str">
        <f>IF(ISERROR(MATCH(A280, EQProd!$A$2:$A$297,0)),"",A280)</f>
        <v>srf_main.TradeMessageRptJurisdictionActivity</v>
      </c>
      <c r="C280" s="7" t="str">
        <f t="shared" si="36"/>
        <v>OK</v>
      </c>
      <c r="D280" s="7" t="s">
        <v>577</v>
      </c>
      <c r="E280" s="10" t="str">
        <f>VLOOKUP(D280,EQProd!$B$2:$F$297,1,)</f>
        <v>idx1_TradeMessageRptJurisdictionActivity</v>
      </c>
      <c r="F280" s="7" t="str">
        <f t="shared" si="37"/>
        <v>OK</v>
      </c>
      <c r="G280" s="7" t="s">
        <v>13</v>
      </c>
      <c r="H280" s="10" t="str">
        <f>VLOOKUP(D280,EQProd!$B$2:$F$297,2,)</f>
        <v>nonunique</v>
      </c>
      <c r="I280" s="7" t="str">
        <f t="shared" si="38"/>
        <v>OK</v>
      </c>
      <c r="J280" s="7" t="s">
        <v>14</v>
      </c>
      <c r="K280" s="10" t="str">
        <f>VLOOKUP(D280,EQProd!$B$2:$F$297,3,)</f>
        <v xml:space="preserve"> nonclustered </v>
      </c>
      <c r="L280" s="7" t="str">
        <f t="shared" si="39"/>
        <v>OK</v>
      </c>
      <c r="M280" s="7">
        <v>1</v>
      </c>
      <c r="N280" s="10">
        <f>VLOOKUP(D280,EQProd!$B$2:$F$297,4,)</f>
        <v>1</v>
      </c>
      <c r="O280" s="7" t="str">
        <f t="shared" si="40"/>
        <v>OK</v>
      </c>
      <c r="P280" s="7" t="s">
        <v>573</v>
      </c>
      <c r="Q280" s="10" t="str">
        <f>VLOOKUP(D280,EQProd!$B$2:$F$297,5,)</f>
        <v>TmjId asc</v>
      </c>
      <c r="R280" s="7" t="str">
        <f t="shared" si="41"/>
        <v>OK</v>
      </c>
      <c r="S280" s="10" t="str">
        <f t="shared" si="42"/>
        <v>TRUE</v>
      </c>
      <c r="T280" s="10" t="str">
        <f t="shared" si="43"/>
        <v>TRUE</v>
      </c>
      <c r="U280" s="10" t="str">
        <f t="shared" si="44"/>
        <v>Yes</v>
      </c>
    </row>
    <row r="281" spans="1:21">
      <c r="A281" s="7" t="s">
        <v>578</v>
      </c>
      <c r="B281" s="10" t="str">
        <f>IF(ISERROR(MATCH(A281, EQProd!$A$2:$A$297,0)),"",A281)</f>
        <v>srf_main.TradeMessageRptJurisdictionPayload</v>
      </c>
      <c r="C281" s="7" t="str">
        <f t="shared" si="36"/>
        <v>OK</v>
      </c>
      <c r="D281" s="7" t="s">
        <v>579</v>
      </c>
      <c r="E281" s="10" t="str">
        <f>VLOOKUP(D281,EQProd!$B$2:$F$297,1,)</f>
        <v>PK_TradeMessageRptJurisdictionPayload</v>
      </c>
      <c r="F281" s="7" t="str">
        <f t="shared" si="37"/>
        <v>OK</v>
      </c>
      <c r="G281" s="7" t="s">
        <v>8</v>
      </c>
      <c r="H281" s="10" t="str">
        <f>VLOOKUP(D281,EQProd!$B$2:$F$297,2,)</f>
        <v>unique</v>
      </c>
      <c r="I281" s="7" t="str">
        <f t="shared" si="38"/>
        <v>OK</v>
      </c>
      <c r="J281" s="7" t="s">
        <v>9</v>
      </c>
      <c r="K281" s="10" t="str">
        <f>VLOOKUP(D281,EQProd!$B$2:$F$297,3,)</f>
        <v xml:space="preserve"> clustered </v>
      </c>
      <c r="L281" s="7" t="str">
        <f t="shared" si="39"/>
        <v>OK</v>
      </c>
      <c r="M281" s="7">
        <v>1</v>
      </c>
      <c r="N281" s="10">
        <f>VLOOKUP(D281,EQProd!$B$2:$F$297,4,)</f>
        <v>1</v>
      </c>
      <c r="O281" s="7" t="str">
        <f t="shared" si="40"/>
        <v>OK</v>
      </c>
      <c r="P281" s="7" t="s">
        <v>26</v>
      </c>
      <c r="Q281" s="10" t="str">
        <f>VLOOKUP(D281,EQProd!$B$2:$F$297,5,)</f>
        <v>PayloadId asc</v>
      </c>
      <c r="R281" s="7" t="str">
        <f t="shared" si="41"/>
        <v>OK</v>
      </c>
      <c r="S281" s="10" t="str">
        <f t="shared" si="42"/>
        <v>TRUE</v>
      </c>
      <c r="T281" s="10" t="str">
        <f t="shared" si="43"/>
        <v>TRUE</v>
      </c>
      <c r="U281" s="10" t="str">
        <f t="shared" si="44"/>
        <v>Yes</v>
      </c>
    </row>
    <row r="282" spans="1:21">
      <c r="A282" s="7" t="s">
        <v>578</v>
      </c>
      <c r="B282" s="10" t="str">
        <f>IF(ISERROR(MATCH(A282, EQProd!$A$2:$A$297,0)),"",A282)</f>
        <v>srf_main.TradeMessageRptJurisdictionPayload</v>
      </c>
      <c r="C282" s="7" t="str">
        <f t="shared" si="36"/>
        <v>OK</v>
      </c>
      <c r="D282" s="7" t="s">
        <v>580</v>
      </c>
      <c r="E282" s="10" t="str">
        <f>VLOOKUP(D282,EQProd!$B$2:$F$297,1,)</f>
        <v>idx1_TradeMessageRptJurisdictionPayload</v>
      </c>
      <c r="F282" s="7" t="str">
        <f t="shared" si="37"/>
        <v>OK</v>
      </c>
      <c r="G282" s="7" t="s">
        <v>13</v>
      </c>
      <c r="H282" s="10" t="str">
        <f>VLOOKUP(D282,EQProd!$B$2:$F$297,2,)</f>
        <v>nonunique</v>
      </c>
      <c r="I282" s="7" t="str">
        <f t="shared" si="38"/>
        <v>OK</v>
      </c>
      <c r="J282" s="7" t="s">
        <v>14</v>
      </c>
      <c r="K282" s="10" t="str">
        <f>VLOOKUP(D282,EQProd!$B$2:$F$297,3,)</f>
        <v xml:space="preserve"> nonclustered </v>
      </c>
      <c r="L282" s="7" t="str">
        <f t="shared" si="39"/>
        <v>OK</v>
      </c>
      <c r="M282" s="7">
        <v>1</v>
      </c>
      <c r="N282" s="10">
        <f>VLOOKUP(D282,EQProd!$B$2:$F$297,4,)</f>
        <v>1</v>
      </c>
      <c r="O282" s="7" t="str">
        <f t="shared" si="40"/>
        <v>OK</v>
      </c>
      <c r="P282" s="7" t="s">
        <v>573</v>
      </c>
      <c r="Q282" s="10" t="str">
        <f>VLOOKUP(D282,EQProd!$B$2:$F$297,5,)</f>
        <v>TmjId asc</v>
      </c>
      <c r="R282" s="7" t="str">
        <f t="shared" si="41"/>
        <v>OK</v>
      </c>
      <c r="S282" s="10" t="str">
        <f t="shared" si="42"/>
        <v>TRUE</v>
      </c>
      <c r="T282" s="10" t="str">
        <f t="shared" si="43"/>
        <v>TRUE</v>
      </c>
      <c r="U282" s="10" t="str">
        <f t="shared" si="44"/>
        <v>Yes</v>
      </c>
    </row>
    <row r="283" spans="1:21">
      <c r="A283" s="7" t="s">
        <v>581</v>
      </c>
      <c r="B283" s="10" t="str">
        <f>IF(ISERROR(MATCH(A283, EQProd!$A$2:$A$297,0)),"",A283)</f>
        <v>srf_main.TradeMessageTrident</v>
      </c>
      <c r="C283" s="7" t="str">
        <f t="shared" si="36"/>
        <v>OK</v>
      </c>
      <c r="D283" s="7" t="s">
        <v>582</v>
      </c>
      <c r="E283" s="10" t="str">
        <f>VLOOKUP(D283,EQProd!$B$2:$F$297,1,)</f>
        <v>idx1_TradeMessageTrident</v>
      </c>
      <c r="F283" s="7" t="str">
        <f t="shared" si="37"/>
        <v>OK</v>
      </c>
      <c r="G283" s="7" t="s">
        <v>13</v>
      </c>
      <c r="H283" s="10" t="str">
        <f>VLOOKUP(D283,EQProd!$B$2:$F$297,2,)</f>
        <v>nonunique</v>
      </c>
      <c r="I283" s="7" t="str">
        <f t="shared" si="38"/>
        <v>OK</v>
      </c>
      <c r="J283" s="7" t="s">
        <v>14</v>
      </c>
      <c r="K283" s="10" t="str">
        <f>VLOOKUP(D283,EQProd!$B$2:$F$297,3,)</f>
        <v xml:space="preserve"> nonclustered </v>
      </c>
      <c r="L283" s="7" t="str">
        <f t="shared" si="39"/>
        <v>OK</v>
      </c>
      <c r="M283" s="7">
        <v>2</v>
      </c>
      <c r="N283" s="10">
        <f>VLOOKUP(D283,EQProd!$B$2:$F$297,4,)</f>
        <v>2</v>
      </c>
      <c r="O283" s="7" t="str">
        <f t="shared" si="40"/>
        <v>OK</v>
      </c>
      <c r="P283" s="7" t="s">
        <v>583</v>
      </c>
      <c r="Q283" s="10" t="str">
        <f>VLOOKUP(D283,EQProd!$B$2:$F$297,5,)</f>
        <v>PublisherTradeId asc,PublisherTradeVersion asc</v>
      </c>
      <c r="R283" s="7" t="str">
        <f t="shared" si="41"/>
        <v>OK</v>
      </c>
      <c r="S283" s="10" t="str">
        <f t="shared" si="42"/>
        <v>TRUE</v>
      </c>
      <c r="T283" s="10" t="str">
        <f t="shared" si="43"/>
        <v>TRUE</v>
      </c>
      <c r="U283" s="10" t="str">
        <f t="shared" si="44"/>
        <v>Yes</v>
      </c>
    </row>
    <row r="284" spans="1:21">
      <c r="A284" s="7" t="s">
        <v>581</v>
      </c>
      <c r="B284" s="10" t="str">
        <f>IF(ISERROR(MATCH(A284, EQProd!$A$2:$A$297,0)),"",A284)</f>
        <v>srf_main.TradeMessageTrident</v>
      </c>
      <c r="C284" s="7" t="str">
        <f t="shared" si="36"/>
        <v>OK</v>
      </c>
      <c r="D284" s="7" t="s">
        <v>584</v>
      </c>
      <c r="E284" s="10" t="e">
        <f>VLOOKUP(D284,EQProd!$B$2:$F$297,1,)</f>
        <v>#N/A</v>
      </c>
      <c r="F284" s="7" t="e">
        <f t="shared" si="37"/>
        <v>#N/A</v>
      </c>
      <c r="G284" s="7" t="s">
        <v>8</v>
      </c>
      <c r="H284" s="10" t="e">
        <f>VLOOKUP(D284,EQProd!$B$2:$F$297,2,)</f>
        <v>#N/A</v>
      </c>
      <c r="I284" s="7" t="e">
        <f t="shared" si="38"/>
        <v>#N/A</v>
      </c>
      <c r="J284" s="7" t="s">
        <v>9</v>
      </c>
      <c r="K284" s="10" t="e">
        <f>VLOOKUP(D284,EQProd!$B$2:$F$297,3,)</f>
        <v>#N/A</v>
      </c>
      <c r="L284" s="7" t="e">
        <f t="shared" si="39"/>
        <v>#N/A</v>
      </c>
      <c r="M284" s="7">
        <v>1</v>
      </c>
      <c r="N284" s="10" t="e">
        <f>VLOOKUP(D284,EQProd!$B$2:$F$297,4,)</f>
        <v>#N/A</v>
      </c>
      <c r="O284" s="7" t="e">
        <f t="shared" si="40"/>
        <v>#N/A</v>
      </c>
      <c r="P284" s="7" t="s">
        <v>198</v>
      </c>
      <c r="Q284" s="10" t="e">
        <f>VLOOKUP(D284,EQProd!$B$2:$F$297,5,)</f>
        <v>#N/A</v>
      </c>
      <c r="R284" s="7" t="e">
        <f t="shared" si="41"/>
        <v>#N/A</v>
      </c>
      <c r="S284" s="10" t="e">
        <f t="shared" si="42"/>
        <v>#N/A</v>
      </c>
      <c r="T284" s="10" t="e">
        <f t="shared" si="43"/>
        <v>#N/A</v>
      </c>
      <c r="U284" s="10" t="e">
        <f t="shared" si="44"/>
        <v>#N/A</v>
      </c>
    </row>
    <row r="285" spans="1:21">
      <c r="A285" s="7" t="s">
        <v>585</v>
      </c>
      <c r="B285" s="10" t="str">
        <f>IF(ISERROR(MATCH(A285, EQProd!$A$2:$A$297,0)),"",A285)</f>
        <v>srf_main.TradeRptJurisdiction</v>
      </c>
      <c r="C285" s="7" t="str">
        <f t="shared" si="36"/>
        <v>OK</v>
      </c>
      <c r="D285" s="7" t="s">
        <v>586</v>
      </c>
      <c r="E285" s="10" t="e">
        <f>VLOOKUP(D285,EQProd!$B$2:$F$297,1,)</f>
        <v>#N/A</v>
      </c>
      <c r="F285" s="7" t="e">
        <f t="shared" si="37"/>
        <v>#N/A</v>
      </c>
      <c r="G285" s="7" t="s">
        <v>8</v>
      </c>
      <c r="H285" s="10" t="e">
        <f>VLOOKUP(D285,EQProd!$B$2:$F$297,2,)</f>
        <v>#N/A</v>
      </c>
      <c r="I285" s="7" t="e">
        <f t="shared" si="38"/>
        <v>#N/A</v>
      </c>
      <c r="J285" s="7" t="s">
        <v>9</v>
      </c>
      <c r="K285" s="10" t="e">
        <f>VLOOKUP(D285,EQProd!$B$2:$F$297,3,)</f>
        <v>#N/A</v>
      </c>
      <c r="L285" s="7" t="e">
        <f t="shared" si="39"/>
        <v>#N/A</v>
      </c>
      <c r="M285" s="7">
        <v>1</v>
      </c>
      <c r="N285" s="10" t="e">
        <f>VLOOKUP(D285,EQProd!$B$2:$F$297,4,)</f>
        <v>#N/A</v>
      </c>
      <c r="O285" s="7" t="e">
        <f t="shared" si="40"/>
        <v>#N/A</v>
      </c>
      <c r="P285" s="7" t="s">
        <v>587</v>
      </c>
      <c r="Q285" s="10" t="e">
        <f>VLOOKUP(D285,EQProd!$B$2:$F$297,5,)</f>
        <v>#N/A</v>
      </c>
      <c r="R285" s="7" t="e">
        <f t="shared" si="41"/>
        <v>#N/A</v>
      </c>
      <c r="S285" s="10" t="e">
        <f t="shared" si="42"/>
        <v>#N/A</v>
      </c>
      <c r="T285" s="10" t="e">
        <f t="shared" si="43"/>
        <v>#N/A</v>
      </c>
      <c r="U285" s="10" t="e">
        <f t="shared" si="44"/>
        <v>#N/A</v>
      </c>
    </row>
    <row r="286" spans="1:21">
      <c r="A286" s="7" t="s">
        <v>585</v>
      </c>
      <c r="B286" s="10" t="str">
        <f>IF(ISERROR(MATCH(A286, EQProd!$A$2:$A$297,0)),"",A286)</f>
        <v>srf_main.TradeRptJurisdiction</v>
      </c>
      <c r="C286" s="7" t="str">
        <f t="shared" si="36"/>
        <v>OK</v>
      </c>
      <c r="D286" s="7" t="s">
        <v>588</v>
      </c>
      <c r="E286" s="10" t="str">
        <f>VLOOKUP(D286,EQProd!$B$2:$F$297,1,)</f>
        <v>idx1_TradeRptJurisdiction</v>
      </c>
      <c r="F286" s="7" t="str">
        <f t="shared" si="37"/>
        <v>OK</v>
      </c>
      <c r="G286" s="7" t="s">
        <v>13</v>
      </c>
      <c r="H286" s="10" t="str">
        <f>VLOOKUP(D286,EQProd!$B$2:$F$297,2,)</f>
        <v>nonunique</v>
      </c>
      <c r="I286" s="7" t="str">
        <f t="shared" si="38"/>
        <v>OK</v>
      </c>
      <c r="J286" s="7" t="s">
        <v>14</v>
      </c>
      <c r="K286" s="10" t="str">
        <f>VLOOKUP(D286,EQProd!$B$2:$F$297,3,)</f>
        <v xml:space="preserve"> nonclustered </v>
      </c>
      <c r="L286" s="7" t="str">
        <f t="shared" si="39"/>
        <v>OK</v>
      </c>
      <c r="M286" s="7">
        <v>2</v>
      </c>
      <c r="N286" s="10">
        <f>VLOOKUP(D286,EQProd!$B$2:$F$297,4,)</f>
        <v>2</v>
      </c>
      <c r="O286" s="7" t="str">
        <f t="shared" si="40"/>
        <v>OK</v>
      </c>
      <c r="P286" s="7" t="s">
        <v>589</v>
      </c>
      <c r="Q286" s="10" t="str">
        <f>VLOOKUP(D286,EQProd!$B$2:$F$297,5,)</f>
        <v>TradeId asc,Jurisdiction asc</v>
      </c>
      <c r="R286" s="7" t="str">
        <f t="shared" si="41"/>
        <v>OK</v>
      </c>
      <c r="S286" s="10" t="str">
        <f t="shared" si="42"/>
        <v>TRUE</v>
      </c>
      <c r="T286" s="10" t="str">
        <f t="shared" si="43"/>
        <v>TRUE</v>
      </c>
      <c r="U286" s="10" t="str">
        <f t="shared" si="44"/>
        <v>Yes</v>
      </c>
    </row>
    <row r="287" spans="1:21">
      <c r="A287" s="7" t="s">
        <v>590</v>
      </c>
      <c r="B287" s="10" t="str">
        <f>IF(ISERROR(MATCH(A287, EQProd!$A$2:$A$297,0)),"",A287)</f>
        <v>srf_main.TridentConfirmationDetails</v>
      </c>
      <c r="C287" s="7" t="str">
        <f t="shared" si="36"/>
        <v>OK</v>
      </c>
      <c r="D287" s="7" t="s">
        <v>591</v>
      </c>
      <c r="E287" s="10" t="str">
        <f>VLOOKUP(D287,EQProd!$B$2:$F$297,1,)</f>
        <v>idx1_TridentConfirmationDetails</v>
      </c>
      <c r="F287" s="7" t="str">
        <f t="shared" si="37"/>
        <v>OK</v>
      </c>
      <c r="G287" s="7" t="s">
        <v>13</v>
      </c>
      <c r="H287" s="10" t="str">
        <f>VLOOKUP(D287,EQProd!$B$2:$F$297,2,)</f>
        <v>nonunique</v>
      </c>
      <c r="I287" s="7" t="str">
        <f t="shared" si="38"/>
        <v>OK</v>
      </c>
      <c r="J287" s="7" t="s">
        <v>9</v>
      </c>
      <c r="K287" s="10" t="str">
        <f>VLOOKUP(D287,EQProd!$B$2:$F$297,3,)</f>
        <v xml:space="preserve"> clustered </v>
      </c>
      <c r="L287" s="7" t="str">
        <f t="shared" si="39"/>
        <v>OK</v>
      </c>
      <c r="M287" s="7">
        <v>1</v>
      </c>
      <c r="N287" s="10">
        <f>VLOOKUP(D287,EQProd!$B$2:$F$297,4,)</f>
        <v>1</v>
      </c>
      <c r="O287" s="7" t="str">
        <f t="shared" si="40"/>
        <v>OK</v>
      </c>
      <c r="P287" s="7" t="s">
        <v>36</v>
      </c>
      <c r="Q287" s="10" t="str">
        <f>VLOOKUP(D287,EQProd!$B$2:$F$297,5,)</f>
        <v>TradeId asc</v>
      </c>
      <c r="R287" s="7" t="str">
        <f t="shared" si="41"/>
        <v>OK</v>
      </c>
      <c r="S287" s="10" t="str">
        <f t="shared" si="42"/>
        <v>TRUE</v>
      </c>
      <c r="T287" s="10" t="str">
        <f t="shared" si="43"/>
        <v>TRUE</v>
      </c>
      <c r="U287" s="10" t="str">
        <f t="shared" si="44"/>
        <v>Yes</v>
      </c>
    </row>
    <row r="288" spans="1:21">
      <c r="A288" s="7" t="s">
        <v>592</v>
      </c>
      <c r="B288" s="10" t="str">
        <f>IF(ISERROR(MATCH(A288, EQProd!$A$2:$A$297,0)),"",A288)</f>
        <v>srf_main.TRJurisdiction</v>
      </c>
      <c r="C288" s="7" t="str">
        <f t="shared" si="36"/>
        <v>OK</v>
      </c>
      <c r="D288" s="7" t="s">
        <v>593</v>
      </c>
      <c r="E288" s="10" t="str">
        <f>VLOOKUP(D288,EQProd!$B$2:$F$297,1,)</f>
        <v>PK_TRJurisdiction</v>
      </c>
      <c r="F288" s="7" t="str">
        <f t="shared" si="37"/>
        <v>OK</v>
      </c>
      <c r="G288" s="7" t="s">
        <v>8</v>
      </c>
      <c r="H288" s="10" t="str">
        <f>VLOOKUP(D288,EQProd!$B$2:$F$297,2,)</f>
        <v>unique</v>
      </c>
      <c r="I288" s="7" t="str">
        <f t="shared" si="38"/>
        <v>OK</v>
      </c>
      <c r="J288" s="7" t="s">
        <v>14</v>
      </c>
      <c r="K288" s="10" t="str">
        <f>VLOOKUP(D288,EQProd!$B$2:$F$297,3,)</f>
        <v xml:space="preserve"> nonclustered </v>
      </c>
      <c r="L288" s="7" t="str">
        <f t="shared" si="39"/>
        <v>OK</v>
      </c>
      <c r="M288" s="7">
        <v>1</v>
      </c>
      <c r="N288" s="10">
        <f>VLOOKUP(D288,EQProd!$B$2:$F$297,4,)</f>
        <v>1</v>
      </c>
      <c r="O288" s="7" t="str">
        <f t="shared" si="40"/>
        <v>OK</v>
      </c>
      <c r="P288" s="7" t="s">
        <v>594</v>
      </c>
      <c r="Q288" s="10" t="str">
        <f>VLOOKUP(D288,EQProd!$B$2:$F$297,5,)</f>
        <v>TRJurisdictionId asc</v>
      </c>
      <c r="R288" s="7" t="str">
        <f t="shared" si="41"/>
        <v>OK</v>
      </c>
      <c r="S288" s="10" t="str">
        <f t="shared" si="42"/>
        <v>TRUE</v>
      </c>
      <c r="T288" s="10" t="str">
        <f t="shared" si="43"/>
        <v>TRUE</v>
      </c>
      <c r="U288" s="10" t="str">
        <f t="shared" si="44"/>
        <v>Yes</v>
      </c>
    </row>
    <row r="289" spans="1:21">
      <c r="A289" s="7" t="s">
        <v>592</v>
      </c>
      <c r="B289" s="10" t="str">
        <f>IF(ISERROR(MATCH(A289, EQProd!$A$2:$A$297,0)),"",A289)</f>
        <v>srf_main.TRJurisdiction</v>
      </c>
      <c r="C289" s="7" t="str">
        <f t="shared" si="36"/>
        <v>OK</v>
      </c>
      <c r="D289" s="7" t="s">
        <v>595</v>
      </c>
      <c r="E289" s="10" t="str">
        <f>VLOOKUP(D289,EQProd!$B$2:$F$297,1,)</f>
        <v>idx1_TRJurisdiction</v>
      </c>
      <c r="F289" s="7" t="str">
        <f t="shared" si="37"/>
        <v>OK</v>
      </c>
      <c r="G289" s="7" t="s">
        <v>13</v>
      </c>
      <c r="H289" s="10" t="str">
        <f>VLOOKUP(D289,EQProd!$B$2:$F$297,2,)</f>
        <v>nonunique</v>
      </c>
      <c r="I289" s="7" t="str">
        <f t="shared" si="38"/>
        <v>OK</v>
      </c>
      <c r="J289" s="7" t="s">
        <v>9</v>
      </c>
      <c r="K289" s="10" t="str">
        <f>VLOOKUP(D289,EQProd!$B$2:$F$297,3,)</f>
        <v xml:space="preserve"> clustered </v>
      </c>
      <c r="L289" s="7" t="str">
        <f t="shared" si="39"/>
        <v>OK</v>
      </c>
      <c r="M289" s="7">
        <v>2</v>
      </c>
      <c r="N289" s="10">
        <f>VLOOKUP(D289,EQProd!$B$2:$F$297,4,)</f>
        <v>2</v>
      </c>
      <c r="O289" s="7" t="str">
        <f t="shared" si="40"/>
        <v>OK</v>
      </c>
      <c r="P289" s="7" t="s">
        <v>596</v>
      </c>
      <c r="Q289" s="10" t="str">
        <f>VLOOKUP(D289,EQProd!$B$2:$F$297,5,)</f>
        <v>Jurisdiction asc,MessageTypeId asc</v>
      </c>
      <c r="R289" s="7" t="str">
        <f t="shared" si="41"/>
        <v>OK</v>
      </c>
      <c r="S289" s="10" t="str">
        <f t="shared" si="42"/>
        <v>TRUE</v>
      </c>
      <c r="T289" s="10" t="str">
        <f t="shared" si="43"/>
        <v>TRUE</v>
      </c>
      <c r="U289" s="10" t="str">
        <f t="shared" si="44"/>
        <v>Yes</v>
      </c>
    </row>
    <row r="290" spans="1:21">
      <c r="A290" s="7" t="s">
        <v>597</v>
      </c>
      <c r="B290" s="10" t="str">
        <f>IF(ISERROR(MATCH(A290, EQProd!$A$2:$A$297,0)),"",A290)</f>
        <v>srf_main.UnevaluatedCollateralData</v>
      </c>
      <c r="C290" s="7" t="str">
        <f t="shared" si="36"/>
        <v>OK</v>
      </c>
      <c r="D290" s="7" t="s">
        <v>598</v>
      </c>
      <c r="E290" s="10" t="e">
        <f>VLOOKUP(D290,EQProd!$B$2:$F$297,1,)</f>
        <v>#N/A</v>
      </c>
      <c r="F290" s="7" t="e">
        <f t="shared" si="37"/>
        <v>#N/A</v>
      </c>
      <c r="G290" s="7" t="s">
        <v>8</v>
      </c>
      <c r="H290" s="10" t="e">
        <f>VLOOKUP(D290,EQProd!$B$2:$F$297,2,)</f>
        <v>#N/A</v>
      </c>
      <c r="I290" s="7" t="e">
        <f t="shared" si="38"/>
        <v>#N/A</v>
      </c>
      <c r="J290" s="7" t="s">
        <v>14</v>
      </c>
      <c r="K290" s="10" t="e">
        <f>VLOOKUP(D290,EQProd!$B$2:$F$297,3,)</f>
        <v>#N/A</v>
      </c>
      <c r="L290" s="7" t="e">
        <f t="shared" si="39"/>
        <v>#N/A</v>
      </c>
      <c r="M290" s="7">
        <v>1</v>
      </c>
      <c r="N290" s="10" t="e">
        <f>VLOOKUP(D290,EQProd!$B$2:$F$297,4,)</f>
        <v>#N/A</v>
      </c>
      <c r="O290" s="7" t="e">
        <f t="shared" si="40"/>
        <v>#N/A</v>
      </c>
      <c r="P290" s="7" t="s">
        <v>17</v>
      </c>
      <c r="Q290" s="10" t="e">
        <f>VLOOKUP(D290,EQProd!$B$2:$F$297,5,)</f>
        <v>#N/A</v>
      </c>
      <c r="R290" s="7" t="e">
        <f t="shared" si="41"/>
        <v>#N/A</v>
      </c>
      <c r="S290" s="10" t="e">
        <f t="shared" si="42"/>
        <v>#N/A</v>
      </c>
      <c r="T290" s="10" t="e">
        <f t="shared" si="43"/>
        <v>#N/A</v>
      </c>
      <c r="U290" s="10" t="e">
        <f t="shared" si="44"/>
        <v>#N/A</v>
      </c>
    </row>
    <row r="291" spans="1:21">
      <c r="A291" s="7" t="s">
        <v>599</v>
      </c>
      <c r="B291" s="10" t="str">
        <f>IF(ISERROR(MATCH(A291, EQProd!$A$2:$A$297,0)),"",A291)</f>
        <v>srf_main.USPersonClientCatMatrix</v>
      </c>
      <c r="C291" s="7" t="str">
        <f t="shared" si="36"/>
        <v>OK</v>
      </c>
      <c r="D291" s="7" t="s">
        <v>600</v>
      </c>
      <c r="E291" s="10" t="str">
        <f>VLOOKUP(D291,EQProd!$B$2:$F$297,1,)</f>
        <v>idx1_USPersonClientCatMatrix</v>
      </c>
      <c r="F291" s="7" t="str">
        <f t="shared" si="37"/>
        <v>OK</v>
      </c>
      <c r="G291" s="7" t="s">
        <v>13</v>
      </c>
      <c r="H291" s="10" t="str">
        <f>VLOOKUP(D291,EQProd!$B$2:$F$297,2,)</f>
        <v>nonunique</v>
      </c>
      <c r="I291" s="7" t="str">
        <f t="shared" si="38"/>
        <v>OK</v>
      </c>
      <c r="J291" s="7" t="s">
        <v>9</v>
      </c>
      <c r="K291" s="10" t="str">
        <f>VLOOKUP(D291,EQProd!$B$2:$F$297,3,)</f>
        <v xml:space="preserve"> clustered </v>
      </c>
      <c r="L291" s="7" t="str">
        <f t="shared" si="39"/>
        <v>OK</v>
      </c>
      <c r="M291" s="7">
        <v>4</v>
      </c>
      <c r="N291" s="10">
        <f>VLOOKUP(D291,EQProd!$B$2:$F$297,4,)</f>
        <v>4</v>
      </c>
      <c r="O291" s="7" t="str">
        <f t="shared" si="40"/>
        <v>OK</v>
      </c>
      <c r="P291" s="7" t="s">
        <v>601</v>
      </c>
      <c r="Q291" s="10" t="str">
        <f>VLOOKUP(D291,EQProd!$B$2:$F$297,5,)</f>
        <v>categoryCode_Barclays asc,Party1USPersonFlag asc,categoryCode_Cty asc,Party2USPersonFlag asc</v>
      </c>
      <c r="R291" s="7" t="str">
        <f t="shared" si="41"/>
        <v>OK</v>
      </c>
      <c r="S291" s="10" t="str">
        <f t="shared" si="42"/>
        <v>TRUE</v>
      </c>
      <c r="T291" s="10" t="str">
        <f t="shared" si="43"/>
        <v>TRUE</v>
      </c>
      <c r="U291" s="10" t="str">
        <f t="shared" si="44"/>
        <v>Yes</v>
      </c>
    </row>
    <row r="292" spans="1:21">
      <c r="A292" s="7" t="s">
        <v>602</v>
      </c>
      <c r="B292" s="10" t="str">
        <f>IF(ISERROR(MATCH(A292, EQProd!$A$2:$A$297,0)),"",A292)</f>
        <v>srf_main.UTIMapping</v>
      </c>
      <c r="C292" s="7" t="str">
        <f t="shared" si="36"/>
        <v>OK</v>
      </c>
      <c r="D292" s="7" t="s">
        <v>603</v>
      </c>
      <c r="E292" s="10" t="str">
        <f>VLOOKUP(D292,EQProd!$B$2:$F$297,1,)</f>
        <v>PK_UTIMapping</v>
      </c>
      <c r="F292" s="7" t="str">
        <f t="shared" si="37"/>
        <v>OK</v>
      </c>
      <c r="G292" s="7" t="s">
        <v>8</v>
      </c>
      <c r="H292" s="10" t="str">
        <f>VLOOKUP(D292,EQProd!$B$2:$F$297,2,)</f>
        <v>unique</v>
      </c>
      <c r="I292" s="7" t="str">
        <f t="shared" si="38"/>
        <v>OK</v>
      </c>
      <c r="J292" s="7" t="s">
        <v>9</v>
      </c>
      <c r="K292" s="10" t="str">
        <f>VLOOKUP(D292,EQProd!$B$2:$F$297,3,)</f>
        <v xml:space="preserve"> clustered </v>
      </c>
      <c r="L292" s="7" t="str">
        <f t="shared" si="39"/>
        <v>OK</v>
      </c>
      <c r="M292" s="7">
        <v>2</v>
      </c>
      <c r="N292" s="10">
        <f>VLOOKUP(D292,EQProd!$B$2:$F$297,4,)</f>
        <v>2</v>
      </c>
      <c r="O292" s="7" t="str">
        <f t="shared" si="40"/>
        <v>OK</v>
      </c>
      <c r="P292" s="7" t="s">
        <v>397</v>
      </c>
      <c r="Q292" s="10" t="str">
        <f>VLOOKUP(D292,EQProd!$B$2:$F$297,5,)</f>
        <v>PublisherTradeId asc,TradeIdType asc</v>
      </c>
      <c r="R292" s="7" t="str">
        <f t="shared" si="41"/>
        <v>OK</v>
      </c>
      <c r="S292" s="10" t="str">
        <f t="shared" si="42"/>
        <v>TRUE</v>
      </c>
      <c r="T292" s="10" t="str">
        <f t="shared" si="43"/>
        <v>TRUE</v>
      </c>
      <c r="U292" s="10" t="str">
        <f t="shared" si="44"/>
        <v>Yes</v>
      </c>
    </row>
    <row r="293" spans="1:21">
      <c r="A293" s="7" t="s">
        <v>604</v>
      </c>
      <c r="B293" s="10" t="str">
        <f>IF(ISERROR(MATCH(A293, EQProd!$A$2:$A$297,0)),"",A293)</f>
        <v>srf_main.ValuationOverrideLookup</v>
      </c>
      <c r="C293" s="7" t="str">
        <f t="shared" si="36"/>
        <v>OK</v>
      </c>
      <c r="D293" s="7" t="s">
        <v>605</v>
      </c>
      <c r="E293" s="10" t="str">
        <f>VLOOKUP(D293,EQProd!$B$2:$F$297,1,)</f>
        <v>idx1_ValuationOverrideLookup</v>
      </c>
      <c r="F293" s="7" t="str">
        <f t="shared" si="37"/>
        <v>OK</v>
      </c>
      <c r="G293" s="7" t="s">
        <v>8</v>
      </c>
      <c r="H293" s="10" t="str">
        <f>VLOOKUP(D293,EQProd!$B$2:$F$297,2,)</f>
        <v>unique</v>
      </c>
      <c r="I293" s="7" t="str">
        <f t="shared" si="38"/>
        <v>OK</v>
      </c>
      <c r="J293" s="7" t="s">
        <v>14</v>
      </c>
      <c r="K293" s="10" t="str">
        <f>VLOOKUP(D293,EQProd!$B$2:$F$297,3,)</f>
        <v xml:space="preserve"> nonclustered </v>
      </c>
      <c r="L293" s="7" t="str">
        <f t="shared" si="39"/>
        <v>OK</v>
      </c>
      <c r="M293" s="7">
        <v>1</v>
      </c>
      <c r="N293" s="10">
        <f>VLOOKUP(D293,EQProd!$B$2:$F$297,4,)</f>
        <v>1</v>
      </c>
      <c r="O293" s="7" t="str">
        <f t="shared" si="40"/>
        <v>OK</v>
      </c>
      <c r="P293" s="7" t="s">
        <v>606</v>
      </c>
      <c r="Q293" s="10" t="str">
        <f>VLOOKUP(D293,EQProd!$B$2:$F$297,5,)</f>
        <v>ValuationOverrideLookupId asc</v>
      </c>
      <c r="R293" s="7" t="str">
        <f t="shared" si="41"/>
        <v>OK</v>
      </c>
      <c r="S293" s="10" t="str">
        <f t="shared" si="42"/>
        <v>TRUE</v>
      </c>
      <c r="T293" s="10" t="str">
        <f t="shared" si="43"/>
        <v>TRUE</v>
      </c>
      <c r="U293" s="10" t="str">
        <f t="shared" si="44"/>
        <v>Yes</v>
      </c>
    </row>
    <row r="294" spans="1:21">
      <c r="A294" s="7" t="s">
        <v>604</v>
      </c>
      <c r="B294" s="10" t="str">
        <f>IF(ISERROR(MATCH(A294, EQProd!$A$2:$A$297,0)),"",A294)</f>
        <v>srf_main.ValuationOverrideLookup</v>
      </c>
      <c r="C294" s="7" t="str">
        <f t="shared" si="36"/>
        <v>OK</v>
      </c>
      <c r="D294" s="7" t="s">
        <v>607</v>
      </c>
      <c r="E294" s="10" t="str">
        <f>VLOOKUP(D294,EQProd!$B$2:$F$297,1,)</f>
        <v>idx2_ValuationOverrideLookup</v>
      </c>
      <c r="F294" s="7" t="str">
        <f t="shared" si="37"/>
        <v>OK</v>
      </c>
      <c r="G294" s="7" t="s">
        <v>13</v>
      </c>
      <c r="H294" s="10" t="str">
        <f>VLOOKUP(D294,EQProd!$B$2:$F$297,2,)</f>
        <v>nonunique</v>
      </c>
      <c r="I294" s="7" t="str">
        <f t="shared" si="38"/>
        <v>OK</v>
      </c>
      <c r="J294" s="7" t="s">
        <v>14</v>
      </c>
      <c r="K294" s="10" t="str">
        <f>VLOOKUP(D294,EQProd!$B$2:$F$297,3,)</f>
        <v xml:space="preserve"> nonclustered </v>
      </c>
      <c r="L294" s="7" t="str">
        <f t="shared" si="39"/>
        <v>OK</v>
      </c>
      <c r="M294" s="7">
        <v>2</v>
      </c>
      <c r="N294" s="10">
        <f>VLOOKUP(D294,EQProd!$B$2:$F$297,4,)</f>
        <v>2</v>
      </c>
      <c r="O294" s="7" t="str">
        <f t="shared" si="40"/>
        <v>OK</v>
      </c>
      <c r="P294" s="7" t="s">
        <v>608</v>
      </c>
      <c r="Q294" s="10" t="str">
        <f>VLOOKUP(D294,EQProd!$B$2:$F$297,5,)</f>
        <v>AssetClass asc,Feed asc INCLUDE (TradeIdType)</v>
      </c>
      <c r="R294" s="7" t="str">
        <f t="shared" si="41"/>
        <v>OK</v>
      </c>
      <c r="S294" s="10" t="str">
        <f t="shared" si="42"/>
        <v>TRUE</v>
      </c>
      <c r="T294" s="10" t="str">
        <f t="shared" si="43"/>
        <v>TRUE</v>
      </c>
      <c r="U294" s="10" t="str">
        <f t="shared" si="44"/>
        <v>Yes</v>
      </c>
    </row>
    <row r="295" spans="1:21">
      <c r="A295" s="7" t="s">
        <v>609</v>
      </c>
      <c r="B295" s="10" t="str">
        <f>IF(ISERROR(MATCH(A295, EQProd!$A$2:$A$297,0)),"",A295)</f>
        <v>srf_main.ValuationOverrideTradeStage</v>
      </c>
      <c r="C295" s="7" t="str">
        <f t="shared" si="36"/>
        <v>OK</v>
      </c>
      <c r="D295" s="7" t="s">
        <v>610</v>
      </c>
      <c r="E295" s="10" t="str">
        <f>VLOOKUP(D295,EQProd!$B$2:$F$297,1,)</f>
        <v>idx1_ValuationOverrideTradeStage</v>
      </c>
      <c r="F295" s="7" t="str">
        <f t="shared" si="37"/>
        <v>OK</v>
      </c>
      <c r="G295" s="7" t="s">
        <v>8</v>
      </c>
      <c r="H295" s="10" t="str">
        <f>VLOOKUP(D295,EQProd!$B$2:$F$297,2,)</f>
        <v>unique</v>
      </c>
      <c r="I295" s="7" t="str">
        <f t="shared" si="38"/>
        <v>OK</v>
      </c>
      <c r="J295" s="7" t="s">
        <v>14</v>
      </c>
      <c r="K295" s="10" t="str">
        <f>VLOOKUP(D295,EQProd!$B$2:$F$297,3,)</f>
        <v xml:space="preserve"> nonclustered </v>
      </c>
      <c r="L295" s="7" t="str">
        <f t="shared" si="39"/>
        <v>OK</v>
      </c>
      <c r="M295" s="7">
        <v>1</v>
      </c>
      <c r="N295" s="10">
        <f>VLOOKUP(D295,EQProd!$B$2:$F$297,4,)</f>
        <v>1</v>
      </c>
      <c r="O295" s="7" t="str">
        <f t="shared" si="40"/>
        <v>OK</v>
      </c>
      <c r="P295" s="7" t="s">
        <v>611</v>
      </c>
      <c r="Q295" s="10" t="str">
        <f>VLOOKUP(D295,EQProd!$B$2:$F$297,5,)</f>
        <v>ValuationOverrideTradeStageId asc</v>
      </c>
      <c r="R295" s="7" t="str">
        <f t="shared" si="41"/>
        <v>OK</v>
      </c>
      <c r="S295" s="10" t="str">
        <f t="shared" si="42"/>
        <v>TRUE</v>
      </c>
      <c r="T295" s="10" t="str">
        <f t="shared" si="43"/>
        <v>TRUE</v>
      </c>
      <c r="U295" s="10" t="str">
        <f t="shared" si="44"/>
        <v>Yes</v>
      </c>
    </row>
    <row r="296" spans="1:21">
      <c r="A296" s="7" t="s">
        <v>609</v>
      </c>
      <c r="B296" s="10" t="str">
        <f>IF(ISERROR(MATCH(A296, EQProd!$A$2:$A$297,0)),"",A296)</f>
        <v>srf_main.ValuationOverrideTradeStage</v>
      </c>
      <c r="C296" s="7" t="str">
        <f t="shared" si="36"/>
        <v>OK</v>
      </c>
      <c r="D296" s="7" t="s">
        <v>612</v>
      </c>
      <c r="E296" s="10" t="str">
        <f>VLOOKUP(D296,EQProd!$B$2:$F$297,1,)</f>
        <v>idx2_ValuationOverrideTradeStage</v>
      </c>
      <c r="F296" s="7" t="str">
        <f t="shared" si="37"/>
        <v>OK</v>
      </c>
      <c r="G296" s="7" t="s">
        <v>13</v>
      </c>
      <c r="H296" s="10" t="str">
        <f>VLOOKUP(D296,EQProd!$B$2:$F$297,2,)</f>
        <v>nonunique</v>
      </c>
      <c r="I296" s="7" t="str">
        <f t="shared" si="38"/>
        <v>OK</v>
      </c>
      <c r="J296" s="7" t="s">
        <v>14</v>
      </c>
      <c r="K296" s="10" t="str">
        <f>VLOOKUP(D296,EQProd!$B$2:$F$297,3,)</f>
        <v xml:space="preserve"> nonclustered </v>
      </c>
      <c r="L296" s="7" t="str">
        <f t="shared" si="39"/>
        <v>OK</v>
      </c>
      <c r="M296" s="7">
        <v>1</v>
      </c>
      <c r="N296" s="10">
        <f>VLOOKUP(D296,EQProd!$B$2:$F$297,4,)</f>
        <v>1</v>
      </c>
      <c r="O296" s="7" t="str">
        <f t="shared" si="40"/>
        <v>OK</v>
      </c>
      <c r="P296" s="7" t="s">
        <v>613</v>
      </c>
      <c r="Q296" s="10" t="str">
        <f>VLOOKUP(D296,EQProd!$B$2:$F$297,5,)</f>
        <v>ExtractedCOBDate asc</v>
      </c>
      <c r="R296" s="7" t="str">
        <f t="shared" si="41"/>
        <v>OK</v>
      </c>
      <c r="S296" s="10" t="str">
        <f t="shared" si="42"/>
        <v>TRUE</v>
      </c>
      <c r="T296" s="10" t="str">
        <f t="shared" si="43"/>
        <v>TRUE</v>
      </c>
      <c r="U296" s="10" t="str">
        <f t="shared" si="44"/>
        <v>Yes</v>
      </c>
    </row>
    <row r="297" spans="1:21">
      <c r="A297" s="7" t="s">
        <v>609</v>
      </c>
      <c r="B297" s="10" t="str">
        <f>IF(ISERROR(MATCH(A297, EQProd!$A$2:$A$297,0)),"",A297)</f>
        <v>srf_main.ValuationOverrideTradeStage</v>
      </c>
      <c r="C297" s="7" t="str">
        <f t="shared" si="36"/>
        <v>OK</v>
      </c>
      <c r="D297" s="7" t="s">
        <v>614</v>
      </c>
      <c r="E297" s="10" t="str">
        <f>VLOOKUP(D297,EQProd!$B$2:$F$297,1,)</f>
        <v>idx3_ValuationOverrideTradeStage</v>
      </c>
      <c r="F297" s="7" t="str">
        <f t="shared" si="37"/>
        <v>OK</v>
      </c>
      <c r="G297" s="7" t="s">
        <v>13</v>
      </c>
      <c r="H297" s="10" t="str">
        <f>VLOOKUP(D297,EQProd!$B$2:$F$297,2,)</f>
        <v>nonunique</v>
      </c>
      <c r="I297" s="7" t="str">
        <f t="shared" si="38"/>
        <v>OK</v>
      </c>
      <c r="J297" s="7" t="s">
        <v>14</v>
      </c>
      <c r="K297" s="10" t="str">
        <f>VLOOKUP(D297,EQProd!$B$2:$F$297,3,)</f>
        <v xml:space="preserve"> nonclustered </v>
      </c>
      <c r="L297" s="7" t="str">
        <f t="shared" si="39"/>
        <v>OK</v>
      </c>
      <c r="M297" s="7">
        <v>1</v>
      </c>
      <c r="N297" s="10">
        <f>VLOOKUP(D297,EQProd!$B$2:$F$297,4,)</f>
        <v>1</v>
      </c>
      <c r="O297" s="7" t="str">
        <f t="shared" si="40"/>
        <v>OK</v>
      </c>
      <c r="P297" s="7" t="s">
        <v>615</v>
      </c>
      <c r="Q297" s="10" t="str">
        <f>VLOOKUP(D297,EQProd!$B$2:$F$297,5,)</f>
        <v>EODTradeStageId asc</v>
      </c>
      <c r="R297" s="7" t="str">
        <f t="shared" si="41"/>
        <v>OK</v>
      </c>
      <c r="S297" s="10" t="str">
        <f t="shared" si="42"/>
        <v>TRUE</v>
      </c>
      <c r="T297" s="10" t="str">
        <f t="shared" si="43"/>
        <v>TRUE</v>
      </c>
      <c r="U297" s="10" t="str">
        <f t="shared" si="44"/>
        <v>Yes</v>
      </c>
    </row>
    <row r="298" spans="1:21">
      <c r="A298" s="7" t="s">
        <v>609</v>
      </c>
      <c r="B298" s="10" t="str">
        <f>IF(ISERROR(MATCH(A298, EQProd!$A$2:$A$297,0)),"",A298)</f>
        <v>srf_main.ValuationOverrideTradeStage</v>
      </c>
      <c r="C298" s="7" t="str">
        <f t="shared" si="36"/>
        <v>OK</v>
      </c>
      <c r="D298" s="7" t="s">
        <v>616</v>
      </c>
      <c r="E298" s="10" t="str">
        <f>VLOOKUP(D298,EQProd!$B$2:$F$297,1,)</f>
        <v>PK_ValuationOverrideTradeStage</v>
      </c>
      <c r="F298" s="7" t="str">
        <f t="shared" si="37"/>
        <v>OK</v>
      </c>
      <c r="G298" s="7" t="s">
        <v>8</v>
      </c>
      <c r="H298" s="10" t="str">
        <f>VLOOKUP(D298,EQProd!$B$2:$F$297,2,)</f>
        <v>unique</v>
      </c>
      <c r="I298" s="7" t="str">
        <f t="shared" si="38"/>
        <v>OK</v>
      </c>
      <c r="J298" s="7" t="s">
        <v>9</v>
      </c>
      <c r="K298" s="10" t="str">
        <f>VLOOKUP(D298,EQProd!$B$2:$F$297,3,)</f>
        <v xml:space="preserve"> clustered </v>
      </c>
      <c r="L298" s="7" t="str">
        <f t="shared" si="39"/>
        <v>OK</v>
      </c>
      <c r="M298" s="7">
        <v>2</v>
      </c>
      <c r="N298" s="10">
        <f>VLOOKUP(D298,EQProd!$B$2:$F$297,4,)</f>
        <v>2</v>
      </c>
      <c r="O298" s="7" t="str">
        <f t="shared" si="40"/>
        <v>OK</v>
      </c>
      <c r="P298" s="7" t="s">
        <v>617</v>
      </c>
      <c r="Q298" s="10" t="str">
        <f>VLOOKUP(D298,EQProd!$B$2:$F$297,5,)</f>
        <v>ValuationOverrideTradeStageId asc,FeedFileFragmentId asc</v>
      </c>
      <c r="R298" s="7" t="str">
        <f t="shared" si="41"/>
        <v>OK</v>
      </c>
      <c r="S298" s="10" t="str">
        <f t="shared" si="42"/>
        <v>TRUE</v>
      </c>
      <c r="T298" s="10" t="str">
        <f t="shared" si="43"/>
        <v>TRUE</v>
      </c>
      <c r="U298" s="10" t="str">
        <f t="shared" si="44"/>
        <v>Yes</v>
      </c>
    </row>
    <row r="299" spans="1:21">
      <c r="A299" s="7" t="s">
        <v>618</v>
      </c>
      <c r="B299" s="10" t="str">
        <f>IF(ISERROR(MATCH(A299, EQProd!$A$2:$A$297,0)),"",A299)</f>
        <v>srf_main.WebServiceRegistry</v>
      </c>
      <c r="C299" s="7" t="str">
        <f t="shared" si="36"/>
        <v>OK</v>
      </c>
      <c r="D299" s="7" t="s">
        <v>619</v>
      </c>
      <c r="E299" s="10" t="e">
        <f>VLOOKUP(D299,EQProd!$B$2:$F$297,1,)</f>
        <v>#N/A</v>
      </c>
      <c r="F299" s="7" t="e">
        <f t="shared" si="37"/>
        <v>#N/A</v>
      </c>
      <c r="G299" s="7" t="s">
        <v>8</v>
      </c>
      <c r="H299" s="10" t="e">
        <f>VLOOKUP(D299,EQProd!$B$2:$F$297,2,)</f>
        <v>#N/A</v>
      </c>
      <c r="I299" s="7" t="e">
        <f t="shared" si="38"/>
        <v>#N/A</v>
      </c>
      <c r="J299" s="7" t="s">
        <v>9</v>
      </c>
      <c r="K299" s="10" t="e">
        <f>VLOOKUP(D299,EQProd!$B$2:$F$297,3,)</f>
        <v>#N/A</v>
      </c>
      <c r="L299" s="7" t="e">
        <f t="shared" si="39"/>
        <v>#N/A</v>
      </c>
      <c r="M299" s="7">
        <v>1</v>
      </c>
      <c r="N299" s="10" t="e">
        <f>VLOOKUP(D299,EQProd!$B$2:$F$297,4,)</f>
        <v>#N/A</v>
      </c>
      <c r="O299" s="7" t="e">
        <f t="shared" si="40"/>
        <v>#N/A</v>
      </c>
      <c r="P299" s="7" t="s">
        <v>17</v>
      </c>
      <c r="Q299" s="10" t="e">
        <f>VLOOKUP(D299,EQProd!$B$2:$F$297,5,)</f>
        <v>#N/A</v>
      </c>
      <c r="R299" s="7" t="e">
        <f t="shared" si="41"/>
        <v>#N/A</v>
      </c>
      <c r="S299" s="10" t="e">
        <f t="shared" si="42"/>
        <v>#N/A</v>
      </c>
      <c r="T299" s="10" t="e">
        <f t="shared" si="43"/>
        <v>#N/A</v>
      </c>
      <c r="U299" s="10" t="e">
        <f t="shared" si="44"/>
        <v>#N/A</v>
      </c>
    </row>
  </sheetData>
  <conditionalFormatting sqref="A1:XFD1048576">
    <cfRule type="containsText" dxfId="28" priority="3" operator="containsText" text="NOTOK">
      <formula>NOT(ISERROR(SEARCH("NOTOK",A1)))</formula>
    </cfRule>
    <cfRule type="containsErrors" dxfId="31" priority="4">
      <formula>ISERROR(A1)</formula>
    </cfRule>
  </conditionalFormatting>
  <conditionalFormatting sqref="B2:B299">
    <cfRule type="containsBlanks" dxfId="30" priority="2">
      <formula>LEN(TRIM(B2))=0</formula>
    </cfRule>
  </conditionalFormatting>
  <conditionalFormatting sqref="U2:U299">
    <cfRule type="containsText" dxfId="29" priority="1" operator="containsText" text="No">
      <formula>NOT(ISERROR(SEARCH("No",U2)))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02"/>
  <sheetViews>
    <sheetView topLeftCell="N1" zoomScale="80" zoomScaleNormal="80" workbookViewId="0">
      <selection activeCell="U1" sqref="U1"/>
    </sheetView>
  </sheetViews>
  <sheetFormatPr defaultRowHeight="15"/>
  <cols>
    <col min="1" max="1" width="55.5703125" hidden="1" customWidth="1"/>
    <col min="2" max="2" width="55.5703125" style="10" hidden="1" customWidth="1"/>
    <col min="3" max="3" width="8.140625" style="10" hidden="1" customWidth="1"/>
    <col min="4" max="4" width="55.5703125" customWidth="1"/>
    <col min="5" max="5" width="55.5703125" style="10" customWidth="1"/>
    <col min="6" max="6" width="8.140625" style="10" bestFit="1" customWidth="1"/>
    <col min="7" max="7" width="17.140625" bestFit="1" customWidth="1"/>
    <col min="8" max="8" width="13.5703125" style="10" bestFit="1" customWidth="1"/>
    <col min="9" max="9" width="8.140625" style="10" bestFit="1" customWidth="1"/>
    <col min="10" max="10" width="19.140625" bestFit="1" customWidth="1"/>
    <col min="11" max="11" width="15.7109375" style="10" bestFit="1" customWidth="1"/>
    <col min="12" max="12" width="8.140625" style="10" bestFit="1" customWidth="1"/>
    <col min="13" max="13" width="21.5703125" bestFit="1" customWidth="1"/>
    <col min="14" max="14" width="18.28515625" style="10" bestFit="1" customWidth="1"/>
    <col min="15" max="15" width="8.140625" style="10" bestFit="1" customWidth="1"/>
    <col min="16" max="16" width="29.85546875" customWidth="1"/>
    <col min="17" max="17" width="10.7109375" bestFit="1" customWidth="1"/>
    <col min="18" max="18" width="8.140625" bestFit="1" customWidth="1"/>
    <col min="19" max="20" width="7.42578125" style="10" bestFit="1" customWidth="1"/>
    <col min="21" max="21" width="10.5703125" bestFit="1" customWidth="1"/>
    <col min="22" max="22" width="13.7109375" bestFit="1" customWidth="1"/>
    <col min="23" max="24" width="55.5703125" customWidth="1"/>
    <col min="25" max="25" width="12.28515625" bestFit="1" customWidth="1"/>
    <col min="26" max="27" width="55.5703125" customWidth="1"/>
    <col min="28" max="28" width="15.5703125" customWidth="1"/>
    <col min="29" max="29" width="17.7109375" customWidth="1"/>
  </cols>
  <sheetData>
    <row r="1" spans="1:21">
      <c r="A1" s="12" t="s">
        <v>809</v>
      </c>
      <c r="B1" s="12" t="s">
        <v>799</v>
      </c>
      <c r="C1" s="12"/>
      <c r="D1" s="12" t="s">
        <v>797</v>
      </c>
      <c r="E1" s="12" t="s">
        <v>800</v>
      </c>
      <c r="F1" s="12"/>
      <c r="G1" s="12" t="s">
        <v>810</v>
      </c>
      <c r="H1" s="12" t="s">
        <v>801</v>
      </c>
      <c r="I1" s="12"/>
      <c r="J1" s="12" t="s">
        <v>811</v>
      </c>
      <c r="K1" s="12" t="s">
        <v>803</v>
      </c>
      <c r="L1" s="12"/>
      <c r="M1" s="12" t="s">
        <v>812</v>
      </c>
      <c r="N1" s="12" t="s">
        <v>805</v>
      </c>
      <c r="O1" s="12"/>
      <c r="P1" s="12" t="s">
        <v>813</v>
      </c>
      <c r="Q1" s="12" t="s">
        <v>807</v>
      </c>
      <c r="U1" s="12" t="s">
        <v>795</v>
      </c>
    </row>
    <row r="2" spans="1:21">
      <c r="A2" s="10" t="s">
        <v>107</v>
      </c>
      <c r="B2" s="10" t="str">
        <f>IF(ISERROR(MATCH(A2, FXProd!$A$2:$A$297,0)),"",A2)</f>
        <v>srf_main.CollEagleDetails</v>
      </c>
      <c r="C2" s="10" t="str">
        <f>IF(A2=B2,"OK","NOTOK")</f>
        <v>OK</v>
      </c>
      <c r="D2" s="10" t="s">
        <v>113</v>
      </c>
      <c r="E2" s="10" t="e">
        <f>VLOOKUP(D2,FXProd!$B$2:$F$310,1,)</f>
        <v>#N/A</v>
      </c>
      <c r="F2" s="10" t="e">
        <f>IF(D2=E2,"OK","NOTOK")</f>
        <v>#N/A</v>
      </c>
      <c r="G2" s="10" t="s">
        <v>13</v>
      </c>
      <c r="H2" s="10" t="e">
        <f>VLOOKUP(D2,FXProd!$B$2:$F$310,2,)</f>
        <v>#N/A</v>
      </c>
      <c r="I2" s="10" t="e">
        <f>IF(G2=H2,"OK","NOTOK")</f>
        <v>#N/A</v>
      </c>
      <c r="J2" s="10" t="s">
        <v>14</v>
      </c>
      <c r="K2" s="10" t="e">
        <f>VLOOKUP(D2,FXProd!$B$2:$F$310,3,)</f>
        <v>#N/A</v>
      </c>
      <c r="L2" s="10" t="e">
        <f>IF(J2=K2,"OK","NOTOK")</f>
        <v>#N/A</v>
      </c>
      <c r="M2" s="10">
        <v>3</v>
      </c>
      <c r="N2" s="10" t="e">
        <f>VLOOKUP(D2,FXProd!$B$2:$F$310,4,)</f>
        <v>#N/A</v>
      </c>
      <c r="O2" s="10" t="e">
        <f>IF(M2=N2,"OK","NOTOK")</f>
        <v>#N/A</v>
      </c>
      <c r="P2" s="10" t="s">
        <v>114</v>
      </c>
      <c r="Q2" s="10" t="e">
        <f>VLOOKUP(D2,FXProd!$B$2:$F$310,5,)</f>
        <v>#N/A</v>
      </c>
      <c r="R2" s="10" t="e">
        <f>IF(P2=Q2,"OK","NOTOK")</f>
        <v>#N/A</v>
      </c>
      <c r="S2" s="10" t="e">
        <f>IF(AND(C2="OK", F2="OK",I2="OK"),"TRUE", "FALSE" )</f>
        <v>#N/A</v>
      </c>
      <c r="T2" s="10" t="e">
        <f>IF(AND(L2="OK", O2="OK",R2="OK"),"TRUE", "FALSE" )</f>
        <v>#N/A</v>
      </c>
      <c r="U2" t="e">
        <f>IF(OR(S2="False", T2="False"),"No", "Yes")</f>
        <v>#N/A</v>
      </c>
    </row>
    <row r="3" spans="1:21">
      <c r="A3" s="10" t="s">
        <v>30</v>
      </c>
      <c r="B3" s="10" t="str">
        <f>IF(ISERROR(MATCH(A3, FXProd!$A$2:$A$297,0)),"",A3)</f>
        <v>srf_main.AlternateTrade</v>
      </c>
      <c r="C3" s="10" t="str">
        <f t="shared" ref="C3:C66" si="0">IF(A3=B3,"OK","NOTOK")</f>
        <v>OK</v>
      </c>
      <c r="D3" s="10" t="s">
        <v>35</v>
      </c>
      <c r="E3" s="10" t="str">
        <f>VLOOKUP(D3,FXProd!$B$2:$F$310,1,)</f>
        <v>AlternateTrade_TradeId</v>
      </c>
      <c r="F3" s="10" t="str">
        <f t="shared" ref="F3:F66" si="1">IF(D3=E3,"OK","NOTOK")</f>
        <v>OK</v>
      </c>
      <c r="G3" s="10" t="s">
        <v>13</v>
      </c>
      <c r="H3" s="10" t="str">
        <f>VLOOKUP(D3,FXProd!$B$2:$F$310,2,)</f>
        <v>nonunique</v>
      </c>
      <c r="I3" s="10" t="str">
        <f t="shared" ref="I3:I66" si="2">IF(G3=H3,"OK","NOTOK")</f>
        <v>OK</v>
      </c>
      <c r="J3" s="10" t="s">
        <v>9</v>
      </c>
      <c r="K3" s="10" t="str">
        <f>VLOOKUP(D3,FXProd!$B$2:$F$310,3,)</f>
        <v xml:space="preserve"> clustered </v>
      </c>
      <c r="L3" s="10" t="str">
        <f t="shared" ref="L3:L66" si="3">IF(J3=K3,"OK","NOTOK")</f>
        <v>OK</v>
      </c>
      <c r="M3" s="10">
        <v>1</v>
      </c>
      <c r="N3" s="10">
        <f>VLOOKUP(D3,FXProd!$B$2:$F$310,4,)</f>
        <v>1</v>
      </c>
      <c r="O3" s="10" t="str">
        <f t="shared" ref="O3:O66" si="4">IF(M3=N3,"OK","NOTOK")</f>
        <v>OK</v>
      </c>
      <c r="P3" s="10" t="s">
        <v>36</v>
      </c>
      <c r="Q3" s="10" t="str">
        <f>VLOOKUP(D3,FXProd!$B$2:$F$310,5,)</f>
        <v>TradeId asc</v>
      </c>
      <c r="R3" s="10" t="str">
        <f t="shared" ref="R3:R66" si="5">IF(P3=Q3,"OK","NOTOK")</f>
        <v>OK</v>
      </c>
      <c r="S3" s="10" t="str">
        <f t="shared" ref="S3:S66" si="6">IF(AND(C3="OK", F3="OK",I3="OK"),"TRUE", "FALSE" )</f>
        <v>TRUE</v>
      </c>
      <c r="T3" s="10" t="str">
        <f t="shared" ref="T3:T66" si="7">IF(AND(L3="OK", O3="OK",R3="OK"),"TRUE", "FALSE" )</f>
        <v>TRUE</v>
      </c>
      <c r="U3" s="10" t="str">
        <f t="shared" ref="U3:U66" si="8">IF(OR(S3="False", T3="False"),"No", "Yes")</f>
        <v>Yes</v>
      </c>
    </row>
    <row r="4" spans="1:21">
      <c r="A4" s="10" t="s">
        <v>30</v>
      </c>
      <c r="B4" s="10" t="str">
        <f>IF(ISERROR(MATCH(A4, FXProd!$A$2:$A$297,0)),"",A4)</f>
        <v>srf_main.AlternateTrade</v>
      </c>
      <c r="C4" s="10" t="str">
        <f t="shared" si="0"/>
        <v>OK</v>
      </c>
      <c r="D4" s="10" t="s">
        <v>33</v>
      </c>
      <c r="E4" s="10" t="str">
        <f>VLOOKUP(D4,FXProd!$B$2:$F$310,1,)</f>
        <v>AlternateTradeIndex</v>
      </c>
      <c r="F4" s="10" t="str">
        <f t="shared" si="1"/>
        <v>OK</v>
      </c>
      <c r="G4" s="10" t="s">
        <v>13</v>
      </c>
      <c r="H4" s="10" t="str">
        <f>VLOOKUP(D4,FXProd!$B$2:$F$310,2,)</f>
        <v>nonunique</v>
      </c>
      <c r="I4" s="10" t="str">
        <f t="shared" si="2"/>
        <v>OK</v>
      </c>
      <c r="J4" s="10" t="s">
        <v>14</v>
      </c>
      <c r="K4" s="10" t="str">
        <f>VLOOKUP(D4,FXProd!$B$2:$F$310,3,)</f>
        <v xml:space="preserve"> nonclustered </v>
      </c>
      <c r="L4" s="10" t="str">
        <f t="shared" si="3"/>
        <v>OK</v>
      </c>
      <c r="M4" s="10">
        <v>3</v>
      </c>
      <c r="N4" s="10">
        <f>VLOOKUP(D4,FXProd!$B$2:$F$310,4,)</f>
        <v>3</v>
      </c>
      <c r="O4" s="10" t="str">
        <f t="shared" si="4"/>
        <v>OK</v>
      </c>
      <c r="P4" s="10" t="s">
        <v>34</v>
      </c>
      <c r="Q4" s="10" t="str">
        <f>VLOOKUP(D4,FXProd!$B$2:$F$310,5,)</f>
        <v>AlternatePublisherTradeId asc,AlternatePublisherTradeVersion asc,AlternateTradeIdType asc</v>
      </c>
      <c r="R4" s="10" t="str">
        <f t="shared" si="5"/>
        <v>OK</v>
      </c>
      <c r="S4" s="10" t="str">
        <f t="shared" si="6"/>
        <v>TRUE</v>
      </c>
      <c r="T4" s="10" t="str">
        <f t="shared" si="7"/>
        <v>TRUE</v>
      </c>
      <c r="U4" s="10" t="str">
        <f t="shared" si="8"/>
        <v>Yes</v>
      </c>
    </row>
    <row r="5" spans="1:21">
      <c r="A5" s="10" t="s">
        <v>60</v>
      </c>
      <c r="B5" s="10" t="str">
        <f>IF(ISERROR(MATCH(A5, FXProd!$A$2:$A$297,0)),"",A5)</f>
        <v>srf_main.BCPValAgg</v>
      </c>
      <c r="C5" s="10" t="str">
        <f t="shared" si="0"/>
        <v>OK</v>
      </c>
      <c r="D5" s="10" t="s">
        <v>66</v>
      </c>
      <c r="E5" s="10" t="str">
        <f>VLOOKUP(D5,FXProd!$B$2:$F$310,1,)</f>
        <v>BCPValAgg_FFFid</v>
      </c>
      <c r="F5" s="10" t="str">
        <f t="shared" si="1"/>
        <v>OK</v>
      </c>
      <c r="G5" s="10" t="s">
        <v>8</v>
      </c>
      <c r="H5" s="10" t="str">
        <f>VLOOKUP(D5,FXProd!$B$2:$F$310,2,)</f>
        <v>nonunique</v>
      </c>
      <c r="I5" s="10" t="str">
        <f t="shared" si="2"/>
        <v>NOTOK</v>
      </c>
      <c r="J5" s="10" t="s">
        <v>9</v>
      </c>
      <c r="K5" s="10" t="str">
        <f>VLOOKUP(D5,FXProd!$B$2:$F$310,3,)</f>
        <v xml:space="preserve"> clustered </v>
      </c>
      <c r="L5" s="10" t="str">
        <f t="shared" si="3"/>
        <v>OK</v>
      </c>
      <c r="M5" s="10">
        <v>2</v>
      </c>
      <c r="N5" s="10">
        <f>VLOOKUP(D5,FXProd!$B$2:$F$310,4,)</f>
        <v>3</v>
      </c>
      <c r="O5" s="10" t="str">
        <f t="shared" si="4"/>
        <v>NOTOK</v>
      </c>
      <c r="P5" s="10" t="s">
        <v>67</v>
      </c>
      <c r="Q5" s="10" t="str">
        <f>VLOOKUP(D5,FXProd!$B$2:$F$310,5,)</f>
        <v>FeedFileFragmentId asc,TradeId asc,ActiveFlag asc</v>
      </c>
      <c r="R5" s="10" t="str">
        <f t="shared" si="5"/>
        <v>NOTOK</v>
      </c>
      <c r="S5" s="10" t="str">
        <f t="shared" si="6"/>
        <v>FALSE</v>
      </c>
      <c r="T5" s="10" t="str">
        <f t="shared" si="7"/>
        <v>FALSE</v>
      </c>
      <c r="U5" s="10" t="str">
        <f t="shared" si="8"/>
        <v>No</v>
      </c>
    </row>
    <row r="6" spans="1:21">
      <c r="A6" s="10" t="s">
        <v>60</v>
      </c>
      <c r="B6" s="10" t="str">
        <f>IF(ISERROR(MATCH(A6, FXProd!$A$2:$A$297,0)),"",A6)</f>
        <v>srf_main.BCPValAgg</v>
      </c>
      <c r="C6" s="10" t="str">
        <f t="shared" si="0"/>
        <v>OK</v>
      </c>
      <c r="D6" s="10" t="s">
        <v>61</v>
      </c>
      <c r="E6" s="10" t="str">
        <f>VLOOKUP(D6,FXProd!$B$2:$F$310,1,)</f>
        <v>BCPValAgg_NC</v>
      </c>
      <c r="F6" s="10" t="str">
        <f t="shared" si="1"/>
        <v>OK</v>
      </c>
      <c r="G6" s="10" t="s">
        <v>13</v>
      </c>
      <c r="H6" s="10" t="str">
        <f>VLOOKUP(D6,FXProd!$B$2:$F$310,2,)</f>
        <v>nonunique</v>
      </c>
      <c r="I6" s="10" t="str">
        <f t="shared" si="2"/>
        <v>OK</v>
      </c>
      <c r="J6" s="10" t="s">
        <v>14</v>
      </c>
      <c r="K6" s="10" t="str">
        <f>VLOOKUP(D6,FXProd!$B$2:$F$310,3,)</f>
        <v xml:space="preserve"> nonclustered </v>
      </c>
      <c r="L6" s="10" t="str">
        <f t="shared" si="3"/>
        <v>OK</v>
      </c>
      <c r="M6" s="10">
        <v>2</v>
      </c>
      <c r="N6" s="10">
        <f>VLOOKUP(D6,FXProd!$B$2:$F$310,4,)</f>
        <v>4</v>
      </c>
      <c r="O6" s="10" t="str">
        <f t="shared" si="4"/>
        <v>NOTOK</v>
      </c>
      <c r="P6" s="10" t="s">
        <v>62</v>
      </c>
      <c r="Q6" s="10" t="str">
        <f>VLOOKUP(D6,FXProd!$B$2:$F$310,5,)</f>
        <v>TradeId asc,TradeVersion asc,ValuationNumber asc,ActiveFlag asc</v>
      </c>
      <c r="R6" s="10" t="str">
        <f t="shared" si="5"/>
        <v>NOTOK</v>
      </c>
      <c r="S6" s="10" t="str">
        <f t="shared" si="6"/>
        <v>TRUE</v>
      </c>
      <c r="T6" s="10" t="str">
        <f t="shared" si="7"/>
        <v>FALSE</v>
      </c>
      <c r="U6" s="10" t="str">
        <f t="shared" si="8"/>
        <v>No</v>
      </c>
    </row>
    <row r="7" spans="1:21">
      <c r="A7" s="10" t="s">
        <v>60</v>
      </c>
      <c r="B7" s="10" t="str">
        <f>IF(ISERROR(MATCH(A7, FXProd!$A$2:$A$297,0)),"",A7)</f>
        <v>srf_main.BCPValAgg</v>
      </c>
      <c r="C7" s="10" t="str">
        <f t="shared" si="0"/>
        <v>OK</v>
      </c>
      <c r="D7" s="10" t="s">
        <v>65</v>
      </c>
      <c r="E7" s="10" t="str">
        <f>VLOOKUP(D7,FXProd!$B$2:$F$310,1,)</f>
        <v>BCPValAgg_NC1</v>
      </c>
      <c r="F7" s="10" t="str">
        <f t="shared" si="1"/>
        <v>OK</v>
      </c>
      <c r="G7" s="10" t="s">
        <v>13</v>
      </c>
      <c r="H7" s="10" t="str">
        <f>VLOOKUP(D7,FXProd!$B$2:$F$310,2,)</f>
        <v>nonunique</v>
      </c>
      <c r="I7" s="10" t="str">
        <f t="shared" si="2"/>
        <v>OK</v>
      </c>
      <c r="J7" s="10" t="s">
        <v>14</v>
      </c>
      <c r="K7" s="10" t="str">
        <f>VLOOKUP(D7,FXProd!$B$2:$F$310,3,)</f>
        <v xml:space="preserve"> nonclustered </v>
      </c>
      <c r="L7" s="10" t="str">
        <f t="shared" si="3"/>
        <v>OK</v>
      </c>
      <c r="M7" s="10">
        <v>1</v>
      </c>
      <c r="N7" s="10">
        <f>VLOOKUP(D7,FXProd!$B$2:$F$310,4,)</f>
        <v>1</v>
      </c>
      <c r="O7" s="10" t="str">
        <f t="shared" si="4"/>
        <v>OK</v>
      </c>
      <c r="P7" s="10" t="s">
        <v>17</v>
      </c>
      <c r="Q7" s="10" t="str">
        <f>VLOOKUP(D7,FXProd!$B$2:$F$310,5,)</f>
        <v>Id asc</v>
      </c>
      <c r="R7" s="10" t="str">
        <f t="shared" si="5"/>
        <v>OK</v>
      </c>
      <c r="S7" s="10" t="str">
        <f t="shared" si="6"/>
        <v>TRUE</v>
      </c>
      <c r="T7" s="10" t="str">
        <f t="shared" si="7"/>
        <v>TRUE</v>
      </c>
      <c r="U7" s="10" t="str">
        <f t="shared" si="8"/>
        <v>Yes</v>
      </c>
    </row>
    <row r="8" spans="1:21">
      <c r="A8" s="10" t="s">
        <v>413</v>
      </c>
      <c r="B8" s="10" t="str">
        <f>IF(ISERROR(MATCH(A8, FXProd!$A$2:$A$297,0)),"",A8)</f>
        <v>srf_main.MasterAgreementDetails</v>
      </c>
      <c r="C8" s="10" t="str">
        <f t="shared" si="0"/>
        <v>OK</v>
      </c>
      <c r="D8" s="10" t="s">
        <v>414</v>
      </c>
      <c r="E8" s="10" t="str">
        <f>VLOOKUP(D8,FXProd!$B$2:$F$310,1,)</f>
        <v>CI_MasterAgreementDetails</v>
      </c>
      <c r="F8" s="10" t="str">
        <f t="shared" si="1"/>
        <v>OK</v>
      </c>
      <c r="G8" s="10" t="s">
        <v>13</v>
      </c>
      <c r="H8" s="10" t="str">
        <f>VLOOKUP(D8,FXProd!$B$2:$F$310,2,)</f>
        <v>nonunique</v>
      </c>
      <c r="I8" s="10" t="str">
        <f t="shared" si="2"/>
        <v>OK</v>
      </c>
      <c r="J8" s="10" t="s">
        <v>9</v>
      </c>
      <c r="K8" s="10" t="str">
        <f>VLOOKUP(D8,FXProd!$B$2:$F$310,3,)</f>
        <v xml:space="preserve"> clustered </v>
      </c>
      <c r="L8" s="10" t="str">
        <f t="shared" si="3"/>
        <v>OK</v>
      </c>
      <c r="M8" s="10">
        <v>3</v>
      </c>
      <c r="N8" s="10">
        <f>VLOOKUP(D8,FXProd!$B$2:$F$310,4,)</f>
        <v>3</v>
      </c>
      <c r="O8" s="10" t="str">
        <f t="shared" si="4"/>
        <v>OK</v>
      </c>
      <c r="P8" s="10" t="s">
        <v>415</v>
      </c>
      <c r="Q8" s="10" t="str">
        <f>VLOOKUP(D8,FXProd!$B$2:$F$310,5,)</f>
        <v>Party1SDSID asc,Party2SDSID asc,ProductMainType asc</v>
      </c>
      <c r="R8" s="10" t="str">
        <f t="shared" si="5"/>
        <v>OK</v>
      </c>
      <c r="S8" s="10" t="str">
        <f t="shared" si="6"/>
        <v>TRUE</v>
      </c>
      <c r="T8" s="10" t="str">
        <f t="shared" si="7"/>
        <v>TRUE</v>
      </c>
      <c r="U8" s="10" t="str">
        <f t="shared" si="8"/>
        <v>Yes</v>
      </c>
    </row>
    <row r="9" spans="1:21">
      <c r="A9" s="10" t="s">
        <v>500</v>
      </c>
      <c r="B9" s="10" t="str">
        <f>IF(ISERROR(MATCH(A9, FXProd!$A$2:$A$297,0)),"",A9)</f>
        <v>srf_main.TempEODLog</v>
      </c>
      <c r="C9" s="10" t="str">
        <f t="shared" si="0"/>
        <v>OK</v>
      </c>
      <c r="D9" s="10" t="s">
        <v>503</v>
      </c>
      <c r="E9" s="10" t="str">
        <f>VLOOKUP(D9,FXProd!$B$2:$F$310,1,)</f>
        <v>CI_TempEODLog</v>
      </c>
      <c r="F9" s="10" t="str">
        <f t="shared" si="1"/>
        <v>OK</v>
      </c>
      <c r="G9" s="10" t="s">
        <v>13</v>
      </c>
      <c r="H9" s="10" t="str">
        <f>VLOOKUP(D9,FXProd!$B$2:$F$310,2,)</f>
        <v>nonunique</v>
      </c>
      <c r="I9" s="10" t="str">
        <f t="shared" si="2"/>
        <v>OK</v>
      </c>
      <c r="J9" s="10" t="s">
        <v>14</v>
      </c>
      <c r="K9" s="10" t="str">
        <f>VLOOKUP(D9,FXProd!$B$2:$F$310,3,)</f>
        <v xml:space="preserve"> nonclustered </v>
      </c>
      <c r="L9" s="10" t="str">
        <f t="shared" si="3"/>
        <v>OK</v>
      </c>
      <c r="M9" s="10">
        <v>1</v>
      </c>
      <c r="N9" s="10">
        <f>VLOOKUP(D9,FXProd!$B$2:$F$310,4,)</f>
        <v>1</v>
      </c>
      <c r="O9" s="10" t="str">
        <f t="shared" si="4"/>
        <v>OK</v>
      </c>
      <c r="P9" s="10" t="s">
        <v>80</v>
      </c>
      <c r="Q9" s="10" t="str">
        <f>VLOOKUP(D9,FXProd!$B$2:$F$310,5,)</f>
        <v>COBDate asc</v>
      </c>
      <c r="R9" s="10" t="str">
        <f t="shared" si="5"/>
        <v>OK</v>
      </c>
      <c r="S9" s="10" t="str">
        <f t="shared" si="6"/>
        <v>TRUE</v>
      </c>
      <c r="T9" s="10" t="str">
        <f t="shared" si="7"/>
        <v>TRUE</v>
      </c>
      <c r="U9" s="10" t="str">
        <f t="shared" si="8"/>
        <v>Yes</v>
      </c>
    </row>
    <row r="10" spans="1:21">
      <c r="A10" s="10" t="s">
        <v>495</v>
      </c>
      <c r="B10" s="10" t="str">
        <f>IF(ISERROR(MATCH(A10, FXProd!$A$2:$A$297,0)),"",A10)</f>
        <v>srf_main.StaticClientGroup</v>
      </c>
      <c r="C10" s="10" t="str">
        <f t="shared" si="0"/>
        <v>OK</v>
      </c>
      <c r="D10" s="10" t="s">
        <v>496</v>
      </c>
      <c r="E10" s="10" t="e">
        <f>VLOOKUP(D10,FXProd!$B$2:$F$310,1,)</f>
        <v>#N/A</v>
      </c>
      <c r="F10" s="10" t="e">
        <f t="shared" si="1"/>
        <v>#N/A</v>
      </c>
      <c r="G10" s="10" t="s">
        <v>8</v>
      </c>
      <c r="H10" s="10" t="e">
        <f>VLOOKUP(D10,FXProd!$B$2:$F$310,2,)</f>
        <v>#N/A</v>
      </c>
      <c r="I10" s="10" t="e">
        <f t="shared" si="2"/>
        <v>#N/A</v>
      </c>
      <c r="J10" s="10" t="s">
        <v>9</v>
      </c>
      <c r="K10" s="10" t="e">
        <f>VLOOKUP(D10,FXProd!$B$2:$F$310,3,)</f>
        <v>#N/A</v>
      </c>
      <c r="L10" s="10" t="e">
        <f t="shared" si="3"/>
        <v>#N/A</v>
      </c>
      <c r="M10" s="10">
        <v>1</v>
      </c>
      <c r="N10" s="10" t="e">
        <f>VLOOKUP(D10,FXProd!$B$2:$F$310,4,)</f>
        <v>#N/A</v>
      </c>
      <c r="O10" s="10" t="e">
        <f t="shared" si="4"/>
        <v>#N/A</v>
      </c>
      <c r="P10" s="10" t="s">
        <v>497</v>
      </c>
      <c r="Q10" s="10" t="e">
        <f>VLOOKUP(D10,FXProd!$B$2:$F$310,5,)</f>
        <v>#N/A</v>
      </c>
      <c r="R10" s="10" t="e">
        <f t="shared" si="5"/>
        <v>#N/A</v>
      </c>
      <c r="S10" s="10" t="e">
        <f t="shared" si="6"/>
        <v>#N/A</v>
      </c>
      <c r="T10" s="10" t="e">
        <f t="shared" si="7"/>
        <v>#N/A</v>
      </c>
      <c r="U10" s="10" t="e">
        <f t="shared" si="8"/>
        <v>#N/A</v>
      </c>
    </row>
    <row r="11" spans="1:21">
      <c r="A11" s="10" t="s">
        <v>498</v>
      </c>
      <c r="B11" s="10" t="str">
        <f>IF(ISERROR(MATCH(A11, FXProd!$A$2:$A$297,0)),"",A11)</f>
        <v>srf_main.StaticClientMain</v>
      </c>
      <c r="C11" s="10" t="str">
        <f t="shared" si="0"/>
        <v>OK</v>
      </c>
      <c r="D11" s="10" t="s">
        <v>499</v>
      </c>
      <c r="E11" s="10" t="e">
        <f>VLOOKUP(D11,FXProd!$B$2:$F$310,1,)</f>
        <v>#N/A</v>
      </c>
      <c r="F11" s="10" t="e">
        <f t="shared" si="1"/>
        <v>#N/A</v>
      </c>
      <c r="G11" s="10" t="s">
        <v>8</v>
      </c>
      <c r="H11" s="10" t="e">
        <f>VLOOKUP(D11,FXProd!$B$2:$F$310,2,)</f>
        <v>#N/A</v>
      </c>
      <c r="I11" s="10" t="e">
        <f t="shared" si="2"/>
        <v>#N/A</v>
      </c>
      <c r="J11" s="10" t="s">
        <v>9</v>
      </c>
      <c r="K11" s="10" t="e">
        <f>VLOOKUP(D11,FXProd!$B$2:$F$310,3,)</f>
        <v>#N/A</v>
      </c>
      <c r="L11" s="10" t="e">
        <f t="shared" si="3"/>
        <v>#N/A</v>
      </c>
      <c r="M11" s="10">
        <v>1</v>
      </c>
      <c r="N11" s="10" t="e">
        <f>VLOOKUP(D11,FXProd!$B$2:$F$310,4,)</f>
        <v>#N/A</v>
      </c>
      <c r="O11" s="10" t="e">
        <f t="shared" si="4"/>
        <v>#N/A</v>
      </c>
      <c r="P11" s="10" t="s">
        <v>17</v>
      </c>
      <c r="Q11" s="10" t="e">
        <f>VLOOKUP(D11,FXProd!$B$2:$F$310,5,)</f>
        <v>#N/A</v>
      </c>
      <c r="R11" s="10" t="e">
        <f t="shared" si="5"/>
        <v>#N/A</v>
      </c>
      <c r="S11" s="10" t="e">
        <f t="shared" si="6"/>
        <v>#N/A</v>
      </c>
      <c r="T11" s="10" t="e">
        <f t="shared" si="7"/>
        <v>#N/A</v>
      </c>
      <c r="U11" s="10" t="e">
        <f t="shared" si="8"/>
        <v>#N/A</v>
      </c>
    </row>
    <row r="12" spans="1:21">
      <c r="A12" s="10" t="s">
        <v>78</v>
      </c>
      <c r="B12" s="10" t="str">
        <f>IF(ISERROR(MATCH(A12, FXProd!$A$2:$A$297,0)),"",A12)</f>
        <v>srf_main.COBDate</v>
      </c>
      <c r="C12" s="10" t="str">
        <f t="shared" si="0"/>
        <v>OK</v>
      </c>
      <c r="D12" s="10" t="s">
        <v>79</v>
      </c>
      <c r="E12" s="10" t="e">
        <f>VLOOKUP(D12,FXProd!$B$2:$F$310,1,)</f>
        <v>#N/A</v>
      </c>
      <c r="F12" s="10" t="e">
        <f t="shared" si="1"/>
        <v>#N/A</v>
      </c>
      <c r="G12" s="10" t="s">
        <v>8</v>
      </c>
      <c r="H12" s="10" t="e">
        <f>VLOOKUP(D12,FXProd!$B$2:$F$310,2,)</f>
        <v>#N/A</v>
      </c>
      <c r="I12" s="10" t="e">
        <f t="shared" si="2"/>
        <v>#N/A</v>
      </c>
      <c r="J12" s="10" t="s">
        <v>9</v>
      </c>
      <c r="K12" s="10" t="e">
        <f>VLOOKUP(D12,FXProd!$B$2:$F$310,3,)</f>
        <v>#N/A</v>
      </c>
      <c r="L12" s="10" t="e">
        <f t="shared" si="3"/>
        <v>#N/A</v>
      </c>
      <c r="M12" s="10">
        <v>1</v>
      </c>
      <c r="N12" s="10" t="e">
        <f>VLOOKUP(D12,FXProd!$B$2:$F$310,4,)</f>
        <v>#N/A</v>
      </c>
      <c r="O12" s="10" t="e">
        <f t="shared" si="4"/>
        <v>#N/A</v>
      </c>
      <c r="P12" s="10" t="s">
        <v>80</v>
      </c>
      <c r="Q12" s="10" t="e">
        <f>VLOOKUP(D12,FXProd!$B$2:$F$310,5,)</f>
        <v>#N/A</v>
      </c>
      <c r="R12" s="10" t="e">
        <f t="shared" si="5"/>
        <v>#N/A</v>
      </c>
      <c r="S12" s="10" t="e">
        <f t="shared" si="6"/>
        <v>#N/A</v>
      </c>
      <c r="T12" s="10" t="e">
        <f t="shared" si="7"/>
        <v>#N/A</v>
      </c>
      <c r="U12" s="10" t="e">
        <f t="shared" si="8"/>
        <v>#N/A</v>
      </c>
    </row>
    <row r="13" spans="1:21">
      <c r="A13" s="10" t="s">
        <v>101</v>
      </c>
      <c r="B13" s="10" t="str">
        <f>IF(ISERROR(MATCH(A13, FXProd!$A$2:$A$297,0)),"",A13)</f>
        <v>srf_main.CollCtyPartyDetails</v>
      </c>
      <c r="C13" s="10" t="str">
        <f t="shared" si="0"/>
        <v>OK</v>
      </c>
      <c r="D13" s="10" t="s">
        <v>102</v>
      </c>
      <c r="E13" s="10" t="str">
        <f>VLOOKUP(D13,FXProd!$B$2:$F$310,1,)</f>
        <v>CollCtyPartyDetailsFeedUnitIndex</v>
      </c>
      <c r="F13" s="10" t="str">
        <f t="shared" si="1"/>
        <v>OK</v>
      </c>
      <c r="G13" s="10" t="s">
        <v>13</v>
      </c>
      <c r="H13" s="10" t="str">
        <f>VLOOKUP(D13,FXProd!$B$2:$F$310,2,)</f>
        <v>nonunique</v>
      </c>
      <c r="I13" s="10" t="str">
        <f t="shared" si="2"/>
        <v>OK</v>
      </c>
      <c r="J13" s="10" t="s">
        <v>9</v>
      </c>
      <c r="K13" s="10" t="str">
        <f>VLOOKUP(D13,FXProd!$B$2:$F$310,3,)</f>
        <v xml:space="preserve"> clustered </v>
      </c>
      <c r="L13" s="10" t="str">
        <f t="shared" si="3"/>
        <v>OK</v>
      </c>
      <c r="M13" s="10">
        <v>1</v>
      </c>
      <c r="N13" s="10">
        <f>VLOOKUP(D13,FXProd!$B$2:$F$310,4,)</f>
        <v>1</v>
      </c>
      <c r="O13" s="10" t="str">
        <f t="shared" si="4"/>
        <v>OK</v>
      </c>
      <c r="P13" s="10" t="s">
        <v>103</v>
      </c>
      <c r="Q13" s="10" t="str">
        <f>VLOOKUP(D13,FXProd!$B$2:$F$310,5,)</f>
        <v>FeedUnitId asc</v>
      </c>
      <c r="R13" s="10" t="str">
        <f t="shared" si="5"/>
        <v>OK</v>
      </c>
      <c r="S13" s="10" t="str">
        <f t="shared" si="6"/>
        <v>TRUE</v>
      </c>
      <c r="T13" s="10" t="str">
        <f t="shared" si="7"/>
        <v>TRUE</v>
      </c>
      <c r="U13" s="10" t="str">
        <f t="shared" si="8"/>
        <v>Yes</v>
      </c>
    </row>
    <row r="14" spans="1:21">
      <c r="A14" s="10" t="s">
        <v>101</v>
      </c>
      <c r="B14" s="10" t="str">
        <f>IF(ISERROR(MATCH(A14, FXProd!$A$2:$A$297,0)),"",A14)</f>
        <v>srf_main.CollCtyPartyDetails</v>
      </c>
      <c r="C14" s="10" t="str">
        <f t="shared" si="0"/>
        <v>OK</v>
      </c>
      <c r="D14" s="10" t="s">
        <v>105</v>
      </c>
      <c r="E14" s="10" t="str">
        <f>VLOOKUP(D14,FXProd!$B$2:$F$310,1,)</f>
        <v>CollCtyPartyDetailsFeedUnitIndex_NC1</v>
      </c>
      <c r="F14" s="10" t="str">
        <f t="shared" si="1"/>
        <v>OK</v>
      </c>
      <c r="G14" s="10" t="s">
        <v>13</v>
      </c>
      <c r="H14" s="10" t="str">
        <f>VLOOKUP(D14,FXProd!$B$2:$F$310,2,)</f>
        <v>nonunique</v>
      </c>
      <c r="I14" s="10" t="str">
        <f t="shared" si="2"/>
        <v>OK</v>
      </c>
      <c r="J14" s="10" t="s">
        <v>14</v>
      </c>
      <c r="K14" s="10" t="str">
        <f>VLOOKUP(D14,FXProd!$B$2:$F$310,3,)</f>
        <v xml:space="preserve"> nonclustered </v>
      </c>
      <c r="L14" s="10" t="str">
        <f t="shared" si="3"/>
        <v>OK</v>
      </c>
      <c r="M14" s="10">
        <v>2</v>
      </c>
      <c r="N14" s="10">
        <f>VLOOKUP(D14,FXProd!$B$2:$F$310,4,)</f>
        <v>2</v>
      </c>
      <c r="O14" s="10" t="str">
        <f t="shared" si="4"/>
        <v>OK</v>
      </c>
      <c r="P14" s="10" t="s">
        <v>106</v>
      </c>
      <c r="Q14" s="10" t="str">
        <f>VLOOKUP(D14,FXProd!$B$2:$F$310,5,)</f>
        <v>FeedUnitId asc,SDSId asc INCLUDE (ArrangementId)</v>
      </c>
      <c r="R14" s="10" t="str">
        <f t="shared" si="5"/>
        <v>OK</v>
      </c>
      <c r="S14" s="10" t="str">
        <f t="shared" si="6"/>
        <v>TRUE</v>
      </c>
      <c r="T14" s="10" t="str">
        <f t="shared" si="7"/>
        <v>TRUE</v>
      </c>
      <c r="U14" s="10" t="str">
        <f t="shared" si="8"/>
        <v>Yes</v>
      </c>
    </row>
    <row r="15" spans="1:21">
      <c r="A15" s="10" t="s">
        <v>107</v>
      </c>
      <c r="B15" s="10" t="str">
        <f>IF(ISERROR(MATCH(A15, FXProd!$A$2:$A$297,0)),"",A15)</f>
        <v>srf_main.CollEagleDetails</v>
      </c>
      <c r="C15" s="10" t="str">
        <f t="shared" si="0"/>
        <v>OK</v>
      </c>
      <c r="D15" s="10" t="s">
        <v>117</v>
      </c>
      <c r="E15" s="10" t="str">
        <f>VLOOKUP(D15,FXProd!$B$2:$F$310,1,)</f>
        <v>CollEagleDetailsFeedIdCode</v>
      </c>
      <c r="F15" s="10" t="str">
        <f t="shared" si="1"/>
        <v>OK</v>
      </c>
      <c r="G15" s="10" t="s">
        <v>13</v>
      </c>
      <c r="H15" s="10" t="str">
        <f>VLOOKUP(D15,FXProd!$B$2:$F$310,2,)</f>
        <v>nonunique</v>
      </c>
      <c r="I15" s="10" t="str">
        <f t="shared" si="2"/>
        <v>OK</v>
      </c>
      <c r="J15" s="10" t="s">
        <v>14</v>
      </c>
      <c r="K15" s="10" t="str">
        <f>VLOOKUP(D15,FXProd!$B$2:$F$310,3,)</f>
        <v xml:space="preserve"> nonclustered </v>
      </c>
      <c r="L15" s="10" t="str">
        <f t="shared" si="3"/>
        <v>OK</v>
      </c>
      <c r="M15" s="10">
        <v>2</v>
      </c>
      <c r="N15" s="10">
        <f>VLOOKUP(D15,FXProd!$B$2:$F$310,4,)</f>
        <v>2</v>
      </c>
      <c r="O15" s="10" t="str">
        <f t="shared" si="4"/>
        <v>OK</v>
      </c>
      <c r="P15" s="10" t="s">
        <v>118</v>
      </c>
      <c r="Q15" s="10" t="str">
        <f>VLOOKUP(D15,FXProd!$B$2:$F$310,5,)</f>
        <v>FeedUnitId asc,FeedCode asc INCLUDE (ArrangementId,SecuredPartyFlag)</v>
      </c>
      <c r="R15" s="10" t="str">
        <f t="shared" si="5"/>
        <v>OK</v>
      </c>
      <c r="S15" s="10" t="str">
        <f t="shared" si="6"/>
        <v>TRUE</v>
      </c>
      <c r="T15" s="10" t="str">
        <f t="shared" si="7"/>
        <v>TRUE</v>
      </c>
      <c r="U15" s="10" t="str">
        <f t="shared" si="8"/>
        <v>Yes</v>
      </c>
    </row>
    <row r="16" spans="1:21">
      <c r="A16" s="10" t="s">
        <v>107</v>
      </c>
      <c r="B16" s="10" t="str">
        <f>IF(ISERROR(MATCH(A16, FXProd!$A$2:$A$297,0)),"",A16)</f>
        <v>srf_main.CollEagleDetails</v>
      </c>
      <c r="C16" s="10" t="str">
        <f t="shared" si="0"/>
        <v>OK</v>
      </c>
      <c r="D16" s="10" t="s">
        <v>108</v>
      </c>
      <c r="E16" s="10" t="str">
        <f>VLOOKUP(D16,FXProd!$B$2:$F$310,1,)</f>
        <v>CollEagleDetailsFeedUnitIDIndex</v>
      </c>
      <c r="F16" s="10" t="str">
        <f t="shared" si="1"/>
        <v>OK</v>
      </c>
      <c r="G16" s="10" t="s">
        <v>13</v>
      </c>
      <c r="H16" s="10" t="str">
        <f>VLOOKUP(D16,FXProd!$B$2:$F$310,2,)</f>
        <v>nonunique</v>
      </c>
      <c r="I16" s="10" t="str">
        <f t="shared" si="2"/>
        <v>OK</v>
      </c>
      <c r="J16" s="10" t="s">
        <v>9</v>
      </c>
      <c r="K16" s="10" t="str">
        <f>VLOOKUP(D16,FXProd!$B$2:$F$310,3,)</f>
        <v xml:space="preserve"> clustered </v>
      </c>
      <c r="L16" s="10" t="str">
        <f t="shared" si="3"/>
        <v>OK</v>
      </c>
      <c r="M16" s="10">
        <v>2</v>
      </c>
      <c r="N16" s="10">
        <f>VLOOKUP(D16,FXProd!$B$2:$F$310,4,)</f>
        <v>2</v>
      </c>
      <c r="O16" s="10" t="str">
        <f t="shared" si="4"/>
        <v>OK</v>
      </c>
      <c r="P16" s="10" t="s">
        <v>109</v>
      </c>
      <c r="Q16" s="10" t="str">
        <f>VLOOKUP(D16,FXProd!$B$2:$F$310,5,)</f>
        <v>Id asc,FeedUnitId asc</v>
      </c>
      <c r="R16" s="10" t="str">
        <f t="shared" si="5"/>
        <v>OK</v>
      </c>
      <c r="S16" s="10" t="str">
        <f t="shared" si="6"/>
        <v>TRUE</v>
      </c>
      <c r="T16" s="10" t="str">
        <f t="shared" si="7"/>
        <v>TRUE</v>
      </c>
      <c r="U16" s="10" t="str">
        <f t="shared" si="8"/>
        <v>Yes</v>
      </c>
    </row>
    <row r="17" spans="1:21">
      <c r="A17" s="10" t="s">
        <v>107</v>
      </c>
      <c r="B17" s="10" t="str">
        <f>IF(ISERROR(MATCH(A17, FXProd!$A$2:$A$297,0)),"",A17)</f>
        <v>srf_main.CollEagleDetails</v>
      </c>
      <c r="C17" s="10" t="str">
        <f t="shared" si="0"/>
        <v>OK</v>
      </c>
      <c r="D17" s="10" t="s">
        <v>115</v>
      </c>
      <c r="E17" s="10" t="str">
        <f>VLOOKUP(D17,FXProd!$B$2:$F$310,1,)</f>
        <v>CollEagleDetailsIdCode1</v>
      </c>
      <c r="F17" s="10" t="str">
        <f t="shared" si="1"/>
        <v>OK</v>
      </c>
      <c r="G17" s="10" t="s">
        <v>13</v>
      </c>
      <c r="H17" s="10" t="str">
        <f>VLOOKUP(D17,FXProd!$B$2:$F$310,2,)</f>
        <v>nonunique</v>
      </c>
      <c r="I17" s="10" t="str">
        <f t="shared" si="2"/>
        <v>OK</v>
      </c>
      <c r="J17" s="10" t="s">
        <v>14</v>
      </c>
      <c r="K17" s="10" t="str">
        <f>VLOOKUP(D17,FXProd!$B$2:$F$310,3,)</f>
        <v xml:space="preserve"> nonclustered </v>
      </c>
      <c r="L17" s="10" t="str">
        <f t="shared" si="3"/>
        <v>OK</v>
      </c>
      <c r="M17" s="10">
        <v>3</v>
      </c>
      <c r="N17" s="10">
        <f>VLOOKUP(D17,FXProd!$B$2:$F$310,4,)</f>
        <v>3</v>
      </c>
      <c r="O17" s="10" t="str">
        <f t="shared" si="4"/>
        <v>OK</v>
      </c>
      <c r="P17" s="10" t="s">
        <v>116</v>
      </c>
      <c r="Q17" s="10" t="str">
        <f>VLOOKUP(D17,FXProd!$B$2:$F$310,5,)</f>
        <v>FeedUnitId asc,CtySDSId asc,FeedCode asc INCLUDE (ArrangementId,SecuredPartyFlag)</v>
      </c>
      <c r="R17" s="10" t="str">
        <f t="shared" si="5"/>
        <v>OK</v>
      </c>
      <c r="S17" s="10" t="str">
        <f t="shared" si="6"/>
        <v>TRUE</v>
      </c>
      <c r="T17" s="10" t="str">
        <f t="shared" si="7"/>
        <v>TRUE</v>
      </c>
      <c r="U17" s="10" t="str">
        <f t="shared" si="8"/>
        <v>Yes</v>
      </c>
    </row>
    <row r="18" spans="1:21">
      <c r="A18" s="10" t="s">
        <v>107</v>
      </c>
      <c r="B18" s="10" t="str">
        <f>IF(ISERROR(MATCH(A18, FXProd!$A$2:$A$297,0)),"",A18)</f>
        <v>srf_main.CollEagleDetails</v>
      </c>
      <c r="C18" s="10" t="str">
        <f t="shared" si="0"/>
        <v>OK</v>
      </c>
      <c r="D18" s="10" t="s">
        <v>111</v>
      </c>
      <c r="E18" s="10" t="str">
        <f>VLOOKUP(D18,FXProd!$B$2:$F$310,1,)</f>
        <v>CollEagleDetailsIds</v>
      </c>
      <c r="F18" s="10" t="str">
        <f t="shared" si="1"/>
        <v>OK</v>
      </c>
      <c r="G18" s="10" t="s">
        <v>13</v>
      </c>
      <c r="H18" s="10" t="str">
        <f>VLOOKUP(D18,FXProd!$B$2:$F$310,2,)</f>
        <v>nonunique</v>
      </c>
      <c r="I18" s="10" t="str">
        <f t="shared" si="2"/>
        <v>OK</v>
      </c>
      <c r="J18" s="10" t="s">
        <v>14</v>
      </c>
      <c r="K18" s="10" t="str">
        <f>VLOOKUP(D18,FXProd!$B$2:$F$310,3,)</f>
        <v xml:space="preserve"> nonclustered </v>
      </c>
      <c r="L18" s="10" t="str">
        <f t="shared" si="3"/>
        <v>OK</v>
      </c>
      <c r="M18" s="10">
        <v>4</v>
      </c>
      <c r="N18" s="10">
        <f>VLOOKUP(D18,FXProd!$B$2:$F$310,4,)</f>
        <v>4</v>
      </c>
      <c r="O18" s="10" t="str">
        <f t="shared" si="4"/>
        <v>OK</v>
      </c>
      <c r="P18" s="10" t="s">
        <v>112</v>
      </c>
      <c r="Q18" s="10" t="str">
        <f>VLOOKUP(D18,FXProd!$B$2:$F$310,5,)</f>
        <v>FeedUnitId asc,PrincipalSDSId asc,CtySDSId asc,FeedCode asc INCLUDE (SecuredPartyFlag)</v>
      </c>
      <c r="R18" s="10" t="str">
        <f t="shared" si="5"/>
        <v>OK</v>
      </c>
      <c r="S18" s="10" t="str">
        <f t="shared" si="6"/>
        <v>TRUE</v>
      </c>
      <c r="T18" s="10" t="str">
        <f t="shared" si="7"/>
        <v>TRUE</v>
      </c>
      <c r="U18" s="10" t="str">
        <f t="shared" si="8"/>
        <v>Yes</v>
      </c>
    </row>
    <row r="19" spans="1:21">
      <c r="A19" s="10" t="s">
        <v>119</v>
      </c>
      <c r="B19" s="10" t="str">
        <f>IF(ISERROR(MATCH(A19, FXProd!$A$2:$A$297,0)),"",A19)</f>
        <v>srf_main.CollEagleDetailsMain</v>
      </c>
      <c r="C19" s="10" t="str">
        <f t="shared" si="0"/>
        <v>OK</v>
      </c>
      <c r="D19" s="10" t="s">
        <v>131</v>
      </c>
      <c r="E19" s="10" t="str">
        <f>VLOOKUP(D19,FXProd!$B$2:$F$310,1,)</f>
        <v>CollEagleDetailsMainIndex</v>
      </c>
      <c r="F19" s="10" t="str">
        <f t="shared" si="1"/>
        <v>OK</v>
      </c>
      <c r="G19" s="10" t="s">
        <v>13</v>
      </c>
      <c r="H19" s="10" t="str">
        <f>VLOOKUP(D19,FXProd!$B$2:$F$310,2,)</f>
        <v>nonunique</v>
      </c>
      <c r="I19" s="10" t="str">
        <f t="shared" si="2"/>
        <v>OK</v>
      </c>
      <c r="J19" s="10" t="s">
        <v>14</v>
      </c>
      <c r="K19" s="10" t="str">
        <f>VLOOKUP(D19,FXProd!$B$2:$F$310,3,)</f>
        <v xml:space="preserve"> nonclustered </v>
      </c>
      <c r="L19" s="10" t="str">
        <f t="shared" si="3"/>
        <v>OK</v>
      </c>
      <c r="M19" s="10">
        <v>4</v>
      </c>
      <c r="N19" s="10">
        <f>VLOOKUP(D19,FXProd!$B$2:$F$310,4,)</f>
        <v>4</v>
      </c>
      <c r="O19" s="10" t="str">
        <f t="shared" si="4"/>
        <v>OK</v>
      </c>
      <c r="P19" s="10" t="s">
        <v>132</v>
      </c>
      <c r="Q19" s="10" t="str">
        <f>VLOOKUP(D19,FXProd!$B$2:$F$310,5,)</f>
        <v>FeedUnitId asc,PrincipalSDSId asc,CtySDSId asc,SecuredPartyFlag asc</v>
      </c>
      <c r="R19" s="10" t="str">
        <f t="shared" si="5"/>
        <v>OK</v>
      </c>
      <c r="S19" s="10" t="str">
        <f t="shared" si="6"/>
        <v>TRUE</v>
      </c>
      <c r="T19" s="10" t="str">
        <f t="shared" si="7"/>
        <v>TRUE</v>
      </c>
      <c r="U19" s="10" t="str">
        <f t="shared" si="8"/>
        <v>Yes</v>
      </c>
    </row>
    <row r="20" spans="1:21">
      <c r="A20" s="10" t="s">
        <v>133</v>
      </c>
      <c r="B20" s="10" t="str">
        <f>IF(ISERROR(MATCH(A20, FXProd!$A$2:$A$297,0)),"",A20)</f>
        <v>srf_main.CollFeedUnit</v>
      </c>
      <c r="C20" s="10" t="str">
        <f t="shared" si="0"/>
        <v>OK</v>
      </c>
      <c r="D20" s="10" t="s">
        <v>134</v>
      </c>
      <c r="E20" s="10" t="str">
        <f>VLOOKUP(D20,FXProd!$B$2:$F$310,1,)</f>
        <v>CollFeedUnitIdFileIdIndex</v>
      </c>
      <c r="F20" s="10" t="str">
        <f t="shared" si="1"/>
        <v>OK</v>
      </c>
      <c r="G20" s="10" t="s">
        <v>13</v>
      </c>
      <c r="H20" s="10" t="str">
        <f>VLOOKUP(D20,FXProd!$B$2:$F$310,2,)</f>
        <v>nonunique</v>
      </c>
      <c r="I20" s="10" t="str">
        <f t="shared" si="2"/>
        <v>OK</v>
      </c>
      <c r="J20" s="10" t="s">
        <v>9</v>
      </c>
      <c r="K20" s="10" t="str">
        <f>VLOOKUP(D20,FXProd!$B$2:$F$310,3,)</f>
        <v xml:space="preserve"> clustered </v>
      </c>
      <c r="L20" s="10" t="str">
        <f t="shared" si="3"/>
        <v>OK</v>
      </c>
      <c r="M20" s="10">
        <v>2</v>
      </c>
      <c r="N20" s="10">
        <f>VLOOKUP(D20,FXProd!$B$2:$F$310,4,)</f>
        <v>2</v>
      </c>
      <c r="O20" s="10" t="str">
        <f t="shared" si="4"/>
        <v>OK</v>
      </c>
      <c r="P20" s="10" t="s">
        <v>135</v>
      </c>
      <c r="Q20" s="10" t="str">
        <f>VLOOKUP(D20,FXProd!$B$2:$F$310,5,)</f>
        <v>Id asc,FileId asc</v>
      </c>
      <c r="R20" s="10" t="str">
        <f t="shared" si="5"/>
        <v>OK</v>
      </c>
      <c r="S20" s="10" t="str">
        <f t="shared" si="6"/>
        <v>TRUE</v>
      </c>
      <c r="T20" s="10" t="str">
        <f t="shared" si="7"/>
        <v>TRUE</v>
      </c>
      <c r="U20" s="10" t="str">
        <f t="shared" si="8"/>
        <v>Yes</v>
      </c>
    </row>
    <row r="21" spans="1:21">
      <c r="A21" s="10" t="s">
        <v>137</v>
      </c>
      <c r="B21" s="10" t="str">
        <f>IF(ISERROR(MATCH(A21, FXProd!$A$2:$A$297,0)),"",A21)</f>
        <v>srf_main.CollFileMaster</v>
      </c>
      <c r="C21" s="10" t="str">
        <f t="shared" si="0"/>
        <v>OK</v>
      </c>
      <c r="D21" s="10" t="s">
        <v>139</v>
      </c>
      <c r="E21" s="10" t="str">
        <f>VLOOKUP(D21,FXProd!$B$2:$F$310,1,)</f>
        <v>CollFileMasterIdFileTypeIndex</v>
      </c>
      <c r="F21" s="10" t="str">
        <f t="shared" si="1"/>
        <v>OK</v>
      </c>
      <c r="G21" s="10" t="s">
        <v>13</v>
      </c>
      <c r="H21" s="10" t="str">
        <f>VLOOKUP(D21,FXProd!$B$2:$F$310,2,)</f>
        <v>nonunique</v>
      </c>
      <c r="I21" s="10" t="str">
        <f t="shared" si="2"/>
        <v>OK</v>
      </c>
      <c r="J21" s="10" t="s">
        <v>9</v>
      </c>
      <c r="K21" s="10" t="str">
        <f>VLOOKUP(D21,FXProd!$B$2:$F$310,3,)</f>
        <v xml:space="preserve"> clustered </v>
      </c>
      <c r="L21" s="10" t="str">
        <f t="shared" si="3"/>
        <v>OK</v>
      </c>
      <c r="M21" s="10">
        <v>2</v>
      </c>
      <c r="N21" s="10">
        <f>VLOOKUP(D21,FXProd!$B$2:$F$310,4,)</f>
        <v>2</v>
      </c>
      <c r="O21" s="10" t="str">
        <f t="shared" si="4"/>
        <v>OK</v>
      </c>
      <c r="P21" s="10" t="s">
        <v>140</v>
      </c>
      <c r="Q21" s="10" t="str">
        <f>VLOOKUP(D21,FXProd!$B$2:$F$310,5,)</f>
        <v>Id asc,FileType asc</v>
      </c>
      <c r="R21" s="10" t="str">
        <f t="shared" si="5"/>
        <v>OK</v>
      </c>
      <c r="S21" s="10" t="str">
        <f t="shared" si="6"/>
        <v>TRUE</v>
      </c>
      <c r="T21" s="10" t="str">
        <f t="shared" si="7"/>
        <v>TRUE</v>
      </c>
      <c r="U21" s="10" t="str">
        <f t="shared" si="8"/>
        <v>Yes</v>
      </c>
    </row>
    <row r="22" spans="1:21">
      <c r="A22" s="10" t="s">
        <v>141</v>
      </c>
      <c r="B22" s="10" t="str">
        <f>IF(ISERROR(MATCH(A22, FXProd!$A$2:$A$297,0)),"",A22)</f>
        <v>srf_main.CollPrincipalPartyDetails</v>
      </c>
      <c r="C22" s="10" t="str">
        <f t="shared" si="0"/>
        <v>OK</v>
      </c>
      <c r="D22" s="10" t="s">
        <v>142</v>
      </c>
      <c r="E22" s="10" t="str">
        <f>VLOOKUP(D22,FXProd!$B$2:$F$310,1,)</f>
        <v>CollPrincipalPartyDetailsFeedUnitIDIndex</v>
      </c>
      <c r="F22" s="10" t="str">
        <f t="shared" si="1"/>
        <v>OK</v>
      </c>
      <c r="G22" s="10" t="s">
        <v>13</v>
      </c>
      <c r="H22" s="10" t="str">
        <f>VLOOKUP(D22,FXProd!$B$2:$F$310,2,)</f>
        <v>nonunique</v>
      </c>
      <c r="I22" s="10" t="str">
        <f t="shared" si="2"/>
        <v>OK</v>
      </c>
      <c r="J22" s="10" t="s">
        <v>9</v>
      </c>
      <c r="K22" s="10" t="str">
        <f>VLOOKUP(D22,FXProd!$B$2:$F$310,3,)</f>
        <v xml:space="preserve"> clustered </v>
      </c>
      <c r="L22" s="10" t="str">
        <f t="shared" si="3"/>
        <v>OK</v>
      </c>
      <c r="M22" s="10">
        <v>2</v>
      </c>
      <c r="N22" s="10">
        <f>VLOOKUP(D22,FXProd!$B$2:$F$310,4,)</f>
        <v>2</v>
      </c>
      <c r="O22" s="10" t="str">
        <f t="shared" si="4"/>
        <v>OK</v>
      </c>
      <c r="P22" s="10" t="s">
        <v>109</v>
      </c>
      <c r="Q22" s="10" t="str">
        <f>VLOOKUP(D22,FXProd!$B$2:$F$310,5,)</f>
        <v>Id asc,FeedUnitId asc</v>
      </c>
      <c r="R22" s="10" t="str">
        <f t="shared" si="5"/>
        <v>OK</v>
      </c>
      <c r="S22" s="10" t="str">
        <f t="shared" si="6"/>
        <v>TRUE</v>
      </c>
      <c r="T22" s="10" t="str">
        <f t="shared" si="7"/>
        <v>TRUE</v>
      </c>
      <c r="U22" s="10" t="str">
        <f t="shared" si="8"/>
        <v>Yes</v>
      </c>
    </row>
    <row r="23" spans="1:21">
      <c r="A23" s="10" t="s">
        <v>369</v>
      </c>
      <c r="B23" s="10" t="str">
        <f>IF(ISERROR(MATCH(A23, FXProd!$A$2:$A$297,0)),"",A23)</f>
        <v>srf_main.FXCurrencyFeedMaster</v>
      </c>
      <c r="C23" s="10" t="str">
        <f t="shared" si="0"/>
        <v>OK</v>
      </c>
      <c r="D23" s="10" t="s">
        <v>370</v>
      </c>
      <c r="E23" s="10" t="str">
        <f>VLOOKUP(D23,FXProd!$B$2:$F$310,1,)</f>
        <v>CurrencyConverter_basecurrency</v>
      </c>
      <c r="F23" s="10" t="str">
        <f t="shared" si="1"/>
        <v>OK</v>
      </c>
      <c r="G23" s="10" t="s">
        <v>13</v>
      </c>
      <c r="H23" s="10" t="str">
        <f>VLOOKUP(D23,FXProd!$B$2:$F$310,2,)</f>
        <v>nonunique</v>
      </c>
      <c r="I23" s="10" t="str">
        <f t="shared" si="2"/>
        <v>OK</v>
      </c>
      <c r="J23" s="10" t="s">
        <v>14</v>
      </c>
      <c r="K23" s="10" t="str">
        <f>VLOOKUP(D23,FXProd!$B$2:$F$310,3,)</f>
        <v xml:space="preserve"> nonclustered </v>
      </c>
      <c r="L23" s="10" t="str">
        <f t="shared" si="3"/>
        <v>OK</v>
      </c>
      <c r="M23" s="10">
        <v>1</v>
      </c>
      <c r="N23" s="10">
        <f>VLOOKUP(D23,FXProd!$B$2:$F$310,4,)</f>
        <v>1</v>
      </c>
      <c r="O23" s="10" t="str">
        <f t="shared" si="4"/>
        <v>OK</v>
      </c>
      <c r="P23" s="10" t="s">
        <v>371</v>
      </c>
      <c r="Q23" s="10" t="str">
        <f>VLOOKUP(D23,FXProd!$B$2:$F$310,5,)</f>
        <v>BaseCurrency asc</v>
      </c>
      <c r="R23" s="10" t="str">
        <f t="shared" si="5"/>
        <v>OK</v>
      </c>
      <c r="S23" s="10" t="str">
        <f t="shared" si="6"/>
        <v>TRUE</v>
      </c>
      <c r="T23" s="10" t="str">
        <f t="shared" si="7"/>
        <v>TRUE</v>
      </c>
      <c r="U23" s="10" t="str">
        <f t="shared" si="8"/>
        <v>Yes</v>
      </c>
    </row>
    <row r="24" spans="1:21">
      <c r="A24" s="10" t="s">
        <v>214</v>
      </c>
      <c r="B24" s="10" t="str">
        <f>IF(ISERROR(MATCH(A24, FXProd!$A$2:$A$297,0)),"",A24)</f>
        <v>srf_main.EodDataFormat</v>
      </c>
      <c r="C24" s="10" t="str">
        <f t="shared" si="0"/>
        <v>OK</v>
      </c>
      <c r="D24" s="10" t="s">
        <v>217</v>
      </c>
      <c r="E24" s="10" t="e">
        <f>VLOOKUP(D24,FXProd!$B$2:$F$310,1,)</f>
        <v>#N/A</v>
      </c>
      <c r="F24" s="10" t="e">
        <f t="shared" si="1"/>
        <v>#N/A</v>
      </c>
      <c r="G24" s="10" t="s">
        <v>8</v>
      </c>
      <c r="H24" s="10" t="e">
        <f>VLOOKUP(D24,FXProd!$B$2:$F$310,2,)</f>
        <v>#N/A</v>
      </c>
      <c r="I24" s="10" t="e">
        <f t="shared" si="2"/>
        <v>#N/A</v>
      </c>
      <c r="J24" s="10" t="s">
        <v>9</v>
      </c>
      <c r="K24" s="10" t="e">
        <f>VLOOKUP(D24,FXProd!$B$2:$F$310,3,)</f>
        <v>#N/A</v>
      </c>
      <c r="L24" s="10" t="e">
        <f t="shared" si="3"/>
        <v>#N/A</v>
      </c>
      <c r="M24" s="10">
        <v>1</v>
      </c>
      <c r="N24" s="10" t="e">
        <f>VLOOKUP(D24,FXProd!$B$2:$F$310,4,)</f>
        <v>#N/A</v>
      </c>
      <c r="O24" s="10" t="e">
        <f t="shared" si="4"/>
        <v>#N/A</v>
      </c>
      <c r="P24" s="10" t="s">
        <v>17</v>
      </c>
      <c r="Q24" s="10" t="e">
        <f>VLOOKUP(D24,FXProd!$B$2:$F$310,5,)</f>
        <v>#N/A</v>
      </c>
      <c r="R24" s="10" t="e">
        <f t="shared" si="5"/>
        <v>#N/A</v>
      </c>
      <c r="S24" s="10" t="e">
        <f t="shared" si="6"/>
        <v>#N/A</v>
      </c>
      <c r="T24" s="10" t="e">
        <f t="shared" si="7"/>
        <v>#N/A</v>
      </c>
      <c r="U24" s="10" t="e">
        <f t="shared" si="8"/>
        <v>#N/A</v>
      </c>
    </row>
    <row r="25" spans="1:21">
      <c r="A25" s="10" t="s">
        <v>214</v>
      </c>
      <c r="B25" s="10" t="str">
        <f>IF(ISERROR(MATCH(A25, FXProd!$A$2:$A$297,0)),"",A25)</f>
        <v>srf_main.EodDataFormat</v>
      </c>
      <c r="C25" s="10" t="str">
        <f t="shared" si="0"/>
        <v>OK</v>
      </c>
      <c r="D25" s="10" t="s">
        <v>215</v>
      </c>
      <c r="E25" s="10" t="str">
        <f>VLOOKUP(D25,FXProd!$B$2:$F$310,1,)</f>
        <v>EodDataFormatUniqueKey</v>
      </c>
      <c r="F25" s="10" t="str">
        <f t="shared" si="1"/>
        <v>OK</v>
      </c>
      <c r="G25" s="10" t="s">
        <v>8</v>
      </c>
      <c r="H25" s="10" t="str">
        <f>VLOOKUP(D25,FXProd!$B$2:$F$310,2,)</f>
        <v>unique</v>
      </c>
      <c r="I25" s="10" t="str">
        <f t="shared" si="2"/>
        <v>OK</v>
      </c>
      <c r="J25" s="10" t="s">
        <v>14</v>
      </c>
      <c r="K25" s="10" t="str">
        <f>VLOOKUP(D25,FXProd!$B$2:$F$310,3,)</f>
        <v xml:space="preserve"> nonclustered </v>
      </c>
      <c r="L25" s="10" t="str">
        <f t="shared" si="3"/>
        <v>OK</v>
      </c>
      <c r="M25" s="10">
        <v>4</v>
      </c>
      <c r="N25" s="10">
        <f>VLOOKUP(D25,FXProd!$B$2:$F$310,4,)</f>
        <v>4</v>
      </c>
      <c r="O25" s="10" t="str">
        <f t="shared" si="4"/>
        <v>OK</v>
      </c>
      <c r="P25" s="10" t="s">
        <v>216</v>
      </c>
      <c r="Q25" s="10" t="str">
        <f>VLOOKUP(D25,FXProd!$B$2:$F$310,5,)</f>
        <v>EsfVersion asc,FeedType asc,GenericType asc,PublisherSystem asc</v>
      </c>
      <c r="R25" s="10" t="str">
        <f t="shared" si="5"/>
        <v>NOTOK</v>
      </c>
      <c r="S25" s="10" t="str">
        <f t="shared" si="6"/>
        <v>TRUE</v>
      </c>
      <c r="T25" s="10" t="str">
        <f t="shared" si="7"/>
        <v>FALSE</v>
      </c>
      <c r="U25" s="10" t="str">
        <f t="shared" si="8"/>
        <v>No</v>
      </c>
    </row>
    <row r="26" spans="1:21">
      <c r="A26" s="10" t="s">
        <v>218</v>
      </c>
      <c r="B26" s="10" t="str">
        <f>IF(ISERROR(MATCH(A26, FXProd!$A$2:$A$297,0)),"",A26)</f>
        <v>srf_main.EodFileHeader</v>
      </c>
      <c r="C26" s="10" t="str">
        <f t="shared" si="0"/>
        <v>OK</v>
      </c>
      <c r="D26" s="10" t="s">
        <v>221</v>
      </c>
      <c r="E26" s="10" t="e">
        <f>VLOOKUP(D26,FXProd!$B$2:$F$310,1,)</f>
        <v>#N/A</v>
      </c>
      <c r="F26" s="10" t="e">
        <f t="shared" si="1"/>
        <v>#N/A</v>
      </c>
      <c r="G26" s="10" t="s">
        <v>8</v>
      </c>
      <c r="H26" s="10" t="e">
        <f>VLOOKUP(D26,FXProd!$B$2:$F$310,2,)</f>
        <v>#N/A</v>
      </c>
      <c r="I26" s="10" t="e">
        <f t="shared" si="2"/>
        <v>#N/A</v>
      </c>
      <c r="J26" s="10" t="s">
        <v>9</v>
      </c>
      <c r="K26" s="10" t="e">
        <f>VLOOKUP(D26,FXProd!$B$2:$F$310,3,)</f>
        <v>#N/A</v>
      </c>
      <c r="L26" s="10" t="e">
        <f t="shared" si="3"/>
        <v>#N/A</v>
      </c>
      <c r="M26" s="10">
        <v>1</v>
      </c>
      <c r="N26" s="10" t="e">
        <f>VLOOKUP(D26,FXProd!$B$2:$F$310,4,)</f>
        <v>#N/A</v>
      </c>
      <c r="O26" s="10" t="e">
        <f t="shared" si="4"/>
        <v>#N/A</v>
      </c>
      <c r="P26" s="10" t="s">
        <v>17</v>
      </c>
      <c r="Q26" s="10" t="e">
        <f>VLOOKUP(D26,FXProd!$B$2:$F$310,5,)</f>
        <v>#N/A</v>
      </c>
      <c r="R26" s="10" t="e">
        <f t="shared" si="5"/>
        <v>#N/A</v>
      </c>
      <c r="S26" s="10" t="e">
        <f t="shared" si="6"/>
        <v>#N/A</v>
      </c>
      <c r="T26" s="10" t="e">
        <f t="shared" si="7"/>
        <v>#N/A</v>
      </c>
      <c r="U26" s="10" t="e">
        <f t="shared" si="8"/>
        <v>#N/A</v>
      </c>
    </row>
    <row r="27" spans="1:21">
      <c r="A27" s="10" t="s">
        <v>218</v>
      </c>
      <c r="B27" s="10" t="str">
        <f>IF(ISERROR(MATCH(A27, FXProd!$A$2:$A$297,0)),"",A27)</f>
        <v>srf_main.EodFileHeader</v>
      </c>
      <c r="C27" s="10" t="str">
        <f t="shared" si="0"/>
        <v>OK</v>
      </c>
      <c r="D27" s="10" t="s">
        <v>219</v>
      </c>
      <c r="E27" s="10" t="str">
        <f>VLOOKUP(D27,FXProd!$B$2:$F$310,1,)</f>
        <v>EodFileHeaderUniqueKey</v>
      </c>
      <c r="F27" s="10" t="str">
        <f t="shared" si="1"/>
        <v>OK</v>
      </c>
      <c r="G27" s="10" t="s">
        <v>8</v>
      </c>
      <c r="H27" s="10" t="str">
        <f>VLOOKUP(D27,FXProd!$B$2:$F$310,2,)</f>
        <v>unique</v>
      </c>
      <c r="I27" s="10" t="str">
        <f t="shared" si="2"/>
        <v>OK</v>
      </c>
      <c r="J27" s="10" t="s">
        <v>14</v>
      </c>
      <c r="K27" s="10" t="str">
        <f>VLOOKUP(D27,FXProd!$B$2:$F$310,3,)</f>
        <v xml:space="preserve"> nonclustered </v>
      </c>
      <c r="L27" s="10" t="str">
        <f t="shared" si="3"/>
        <v>OK</v>
      </c>
      <c r="M27" s="10">
        <v>1</v>
      </c>
      <c r="N27" s="10">
        <f>VLOOKUP(D27,FXProd!$B$2:$F$310,4,)</f>
        <v>1</v>
      </c>
      <c r="O27" s="10" t="str">
        <f t="shared" si="4"/>
        <v>OK</v>
      </c>
      <c r="P27" s="10" t="s">
        <v>220</v>
      </c>
      <c r="Q27" s="10" t="str">
        <f>VLOOKUP(D27,FXProd!$B$2:$F$310,5,)</f>
        <v>MessageType asc</v>
      </c>
      <c r="R27" s="10" t="str">
        <f t="shared" si="5"/>
        <v>OK</v>
      </c>
      <c r="S27" s="10" t="str">
        <f t="shared" si="6"/>
        <v>TRUE</v>
      </c>
      <c r="T27" s="10" t="str">
        <f t="shared" si="7"/>
        <v>TRUE</v>
      </c>
      <c r="U27" s="10" t="str">
        <f t="shared" si="8"/>
        <v>Yes</v>
      </c>
    </row>
    <row r="28" spans="1:21">
      <c r="A28" s="10" t="s">
        <v>222</v>
      </c>
      <c r="B28" s="10" t="str">
        <f>IF(ISERROR(MATCH(A28, FXProd!$A$2:$A$297,0)),"",A28)</f>
        <v>srf_main.EODTrade</v>
      </c>
      <c r="C28" s="10" t="str">
        <f t="shared" si="0"/>
        <v>OK</v>
      </c>
      <c r="D28" s="10" t="s">
        <v>232</v>
      </c>
      <c r="E28" s="10" t="str">
        <f>VLOOKUP(D28,FXProd!$B$2:$F$310,1,)</f>
        <v>EODTrade_ID_MsgType_Comments</v>
      </c>
      <c r="F28" s="10" t="str">
        <f t="shared" si="1"/>
        <v>OK</v>
      </c>
      <c r="G28" s="10" t="s">
        <v>13</v>
      </c>
      <c r="H28" s="10" t="str">
        <f>VLOOKUP(D28,FXProd!$B$2:$F$310,2,)</f>
        <v>nonunique</v>
      </c>
      <c r="I28" s="10" t="str">
        <f t="shared" si="2"/>
        <v>OK</v>
      </c>
      <c r="J28" s="10" t="s">
        <v>14</v>
      </c>
      <c r="K28" s="10" t="str">
        <f>VLOOKUP(D28,FXProd!$B$2:$F$310,3,)</f>
        <v xml:space="preserve"> nonclustered </v>
      </c>
      <c r="L28" s="10" t="str">
        <f t="shared" si="3"/>
        <v>OK</v>
      </c>
      <c r="M28" s="10">
        <v>2</v>
      </c>
      <c r="N28" s="10">
        <f>VLOOKUP(D28,FXProd!$B$2:$F$310,4,)</f>
        <v>2</v>
      </c>
      <c r="O28" s="10" t="str">
        <f t="shared" si="4"/>
        <v>OK</v>
      </c>
      <c r="P28" s="10" t="s">
        <v>233</v>
      </c>
      <c r="Q28" s="10" t="str">
        <f>VLOOKUP(D28,FXProd!$B$2:$F$310,5,)</f>
        <v>COBDate asc,TradeFeedFileFragmentId asc INCLUDE (EODTradeId,MessageType,Comments)</v>
      </c>
      <c r="R28" s="10" t="str">
        <f t="shared" si="5"/>
        <v>OK</v>
      </c>
      <c r="S28" s="10" t="str">
        <f t="shared" si="6"/>
        <v>TRUE</v>
      </c>
      <c r="T28" s="10" t="str">
        <f t="shared" si="7"/>
        <v>TRUE</v>
      </c>
      <c r="U28" s="10" t="str">
        <f t="shared" si="8"/>
        <v>Yes</v>
      </c>
    </row>
    <row r="29" spans="1:21">
      <c r="A29" s="10" t="s">
        <v>222</v>
      </c>
      <c r="B29" s="10" t="str">
        <f>IF(ISERROR(MATCH(A29, FXProd!$A$2:$A$297,0)),"",A29)</f>
        <v>srf_main.EODTrade</v>
      </c>
      <c r="C29" s="10" t="str">
        <f t="shared" si="0"/>
        <v>OK</v>
      </c>
      <c r="D29" s="10" t="s">
        <v>245</v>
      </c>
      <c r="E29" s="10" t="str">
        <f>VLOOKUP(D29,FXProd!$B$2:$F$310,1,)</f>
        <v>EODTradeCOBDateIndex</v>
      </c>
      <c r="F29" s="10" t="str">
        <f t="shared" si="1"/>
        <v>OK</v>
      </c>
      <c r="G29" s="10" t="s">
        <v>8</v>
      </c>
      <c r="H29" s="10" t="str">
        <f>VLOOKUP(D29,FXProd!$B$2:$F$310,2,)</f>
        <v>unique</v>
      </c>
      <c r="I29" s="10" t="str">
        <f t="shared" si="2"/>
        <v>OK</v>
      </c>
      <c r="J29" s="10" t="s">
        <v>9</v>
      </c>
      <c r="K29" s="10" t="str">
        <f>VLOOKUP(D29,FXProd!$B$2:$F$310,3,)</f>
        <v xml:space="preserve"> clustered </v>
      </c>
      <c r="L29" s="10" t="str">
        <f t="shared" si="3"/>
        <v>OK</v>
      </c>
      <c r="M29" s="10">
        <v>2</v>
      </c>
      <c r="N29" s="10">
        <f>VLOOKUP(D29,FXProd!$B$2:$F$310,4,)</f>
        <v>2</v>
      </c>
      <c r="O29" s="10" t="str">
        <f t="shared" si="4"/>
        <v>OK</v>
      </c>
      <c r="P29" s="10" t="s">
        <v>246</v>
      </c>
      <c r="Q29" s="10" t="str">
        <f>VLOOKUP(D29,FXProd!$B$2:$F$310,5,)</f>
        <v>EODTradeId asc,COBDate asc</v>
      </c>
      <c r="R29" s="10" t="str">
        <f t="shared" si="5"/>
        <v>OK</v>
      </c>
      <c r="S29" s="10" t="str">
        <f t="shared" si="6"/>
        <v>TRUE</v>
      </c>
      <c r="T29" s="10" t="str">
        <f t="shared" si="7"/>
        <v>TRUE</v>
      </c>
      <c r="U29" s="10" t="str">
        <f t="shared" si="8"/>
        <v>Yes</v>
      </c>
    </row>
    <row r="30" spans="1:21">
      <c r="A30" s="10" t="s">
        <v>222</v>
      </c>
      <c r="B30" s="10" t="str">
        <f>IF(ISERROR(MATCH(A30, FXProd!$A$2:$A$297,0)),"",A30)</f>
        <v>srf_main.EODTrade</v>
      </c>
      <c r="C30" s="10" t="str">
        <f t="shared" si="0"/>
        <v>OK</v>
      </c>
      <c r="D30" s="10" t="s">
        <v>225</v>
      </c>
      <c r="E30" s="10" t="e">
        <f>VLOOKUP(D30,FXProd!$B$2:$F$310,1,)</f>
        <v>#N/A</v>
      </c>
      <c r="F30" s="10" t="e">
        <f t="shared" si="1"/>
        <v>#N/A</v>
      </c>
      <c r="G30" s="10" t="s">
        <v>8</v>
      </c>
      <c r="H30" s="10" t="e">
        <f>VLOOKUP(D30,FXProd!$B$2:$F$310,2,)</f>
        <v>#N/A</v>
      </c>
      <c r="I30" s="10" t="e">
        <f t="shared" si="2"/>
        <v>#N/A</v>
      </c>
      <c r="J30" s="10" t="s">
        <v>14</v>
      </c>
      <c r="K30" s="10" t="e">
        <f>VLOOKUP(D30,FXProd!$B$2:$F$310,3,)</f>
        <v>#N/A</v>
      </c>
      <c r="L30" s="10" t="e">
        <f t="shared" si="3"/>
        <v>#N/A</v>
      </c>
      <c r="M30" s="10">
        <v>1</v>
      </c>
      <c r="N30" s="10" t="e">
        <f>VLOOKUP(D30,FXProd!$B$2:$F$310,4,)</f>
        <v>#N/A</v>
      </c>
      <c r="O30" s="10" t="e">
        <f t="shared" si="4"/>
        <v>#N/A</v>
      </c>
      <c r="P30" s="10" t="s">
        <v>226</v>
      </c>
      <c r="Q30" s="10" t="e">
        <f>VLOOKUP(D30,FXProd!$B$2:$F$310,5,)</f>
        <v>#N/A</v>
      </c>
      <c r="R30" s="10" t="e">
        <f t="shared" si="5"/>
        <v>#N/A</v>
      </c>
      <c r="S30" s="10" t="e">
        <f t="shared" si="6"/>
        <v>#N/A</v>
      </c>
      <c r="T30" s="10" t="e">
        <f t="shared" si="7"/>
        <v>#N/A</v>
      </c>
      <c r="U30" s="10" t="e">
        <f t="shared" si="8"/>
        <v>#N/A</v>
      </c>
    </row>
    <row r="31" spans="1:21">
      <c r="A31" s="10" t="s">
        <v>247</v>
      </c>
      <c r="B31" s="10" t="str">
        <f>IF(ISERROR(MATCH(A31, FXProd!$A$2:$A$297,0)),"",A31)</f>
        <v>srf_main.EODTrade_OFC</v>
      </c>
      <c r="C31" s="10" t="str">
        <f t="shared" si="0"/>
        <v>OK</v>
      </c>
      <c r="D31" s="10" t="s">
        <v>252</v>
      </c>
      <c r="E31" s="10" t="e">
        <f>VLOOKUP(D31,FXProd!$B$2:$F$310,1,)</f>
        <v>#N/A</v>
      </c>
      <c r="F31" s="10" t="e">
        <f t="shared" si="1"/>
        <v>#N/A</v>
      </c>
      <c r="G31" s="10" t="s">
        <v>8</v>
      </c>
      <c r="H31" s="10" t="e">
        <f>VLOOKUP(D31,FXProd!$B$2:$F$310,2,)</f>
        <v>#N/A</v>
      </c>
      <c r="I31" s="10" t="e">
        <f t="shared" si="2"/>
        <v>#N/A</v>
      </c>
      <c r="J31" s="10" t="s">
        <v>14</v>
      </c>
      <c r="K31" s="10" t="e">
        <f>VLOOKUP(D31,FXProd!$B$2:$F$310,3,)</f>
        <v>#N/A</v>
      </c>
      <c r="L31" s="10" t="e">
        <f t="shared" si="3"/>
        <v>#N/A</v>
      </c>
      <c r="M31" s="10">
        <v>1</v>
      </c>
      <c r="N31" s="10" t="e">
        <f>VLOOKUP(D31,FXProd!$B$2:$F$310,4,)</f>
        <v>#N/A</v>
      </c>
      <c r="O31" s="10" t="e">
        <f t="shared" si="4"/>
        <v>#N/A</v>
      </c>
      <c r="P31" s="10" t="s">
        <v>226</v>
      </c>
      <c r="Q31" s="10" t="e">
        <f>VLOOKUP(D31,FXProd!$B$2:$F$310,5,)</f>
        <v>#N/A</v>
      </c>
      <c r="R31" s="10" t="e">
        <f t="shared" si="5"/>
        <v>#N/A</v>
      </c>
      <c r="S31" s="10" t="e">
        <f t="shared" si="6"/>
        <v>#N/A</v>
      </c>
      <c r="T31" s="10" t="e">
        <f t="shared" si="7"/>
        <v>#N/A</v>
      </c>
      <c r="U31" s="10" t="e">
        <f t="shared" si="8"/>
        <v>#N/A</v>
      </c>
    </row>
    <row r="32" spans="1:21">
      <c r="A32" s="10" t="s">
        <v>262</v>
      </c>
      <c r="B32" s="10" t="str">
        <f>IF(ISERROR(MATCH(A32, FXProd!$A$2:$A$297,0)),"",A32)</f>
        <v/>
      </c>
      <c r="C32" s="10" t="str">
        <f t="shared" si="0"/>
        <v>NOTOK</v>
      </c>
      <c r="D32" s="10" t="s">
        <v>273</v>
      </c>
      <c r="E32" s="10" t="e">
        <f>VLOOKUP(D32,FXProd!$B$2:$F$310,1,)</f>
        <v>#N/A</v>
      </c>
      <c r="F32" s="10" t="e">
        <f t="shared" si="1"/>
        <v>#N/A</v>
      </c>
      <c r="G32" s="10" t="s">
        <v>8</v>
      </c>
      <c r="H32" s="10" t="e">
        <f>VLOOKUP(D32,FXProd!$B$2:$F$310,2,)</f>
        <v>#N/A</v>
      </c>
      <c r="I32" s="10" t="e">
        <f t="shared" si="2"/>
        <v>#N/A</v>
      </c>
      <c r="J32" s="10" t="s">
        <v>14</v>
      </c>
      <c r="K32" s="10" t="e">
        <f>VLOOKUP(D32,FXProd!$B$2:$F$310,3,)</f>
        <v>#N/A</v>
      </c>
      <c r="L32" s="10" t="e">
        <f t="shared" si="3"/>
        <v>#N/A</v>
      </c>
      <c r="M32" s="10">
        <v>1</v>
      </c>
      <c r="N32" s="10" t="e">
        <f>VLOOKUP(D32,FXProd!$B$2:$F$310,4,)</f>
        <v>#N/A</v>
      </c>
      <c r="O32" s="10" t="e">
        <f t="shared" si="4"/>
        <v>#N/A</v>
      </c>
      <c r="P32" s="10" t="s">
        <v>164</v>
      </c>
      <c r="Q32" s="10" t="e">
        <f>VLOOKUP(D32,FXProd!$B$2:$F$310,5,)</f>
        <v>#N/A</v>
      </c>
      <c r="R32" s="10" t="e">
        <f t="shared" si="5"/>
        <v>#N/A</v>
      </c>
      <c r="S32" s="10" t="e">
        <f t="shared" si="6"/>
        <v>#N/A</v>
      </c>
      <c r="T32" s="10" t="e">
        <f t="shared" si="7"/>
        <v>#N/A</v>
      </c>
      <c r="U32" s="10" t="e">
        <f t="shared" si="8"/>
        <v>#N/A</v>
      </c>
    </row>
    <row r="33" spans="1:21">
      <c r="A33" s="10" t="s">
        <v>262</v>
      </c>
      <c r="B33" s="10" t="str">
        <f>IF(ISERROR(MATCH(A33, FXProd!$A$2:$A$297,0)),"",A33)</f>
        <v/>
      </c>
      <c r="C33" s="10" t="str">
        <f t="shared" si="0"/>
        <v>NOTOK</v>
      </c>
      <c r="D33" s="10" t="s">
        <v>269</v>
      </c>
      <c r="E33" s="10" t="e">
        <f>VLOOKUP(D33,FXProd!$B$2:$F$310,1,)</f>
        <v>#N/A</v>
      </c>
      <c r="F33" s="10" t="e">
        <f t="shared" si="1"/>
        <v>#N/A</v>
      </c>
      <c r="G33" s="10" t="s">
        <v>13</v>
      </c>
      <c r="H33" s="10" t="e">
        <f>VLOOKUP(D33,FXProd!$B$2:$F$310,2,)</f>
        <v>#N/A</v>
      </c>
      <c r="I33" s="10" t="e">
        <f t="shared" si="2"/>
        <v>#N/A</v>
      </c>
      <c r="J33" s="10" t="s">
        <v>14</v>
      </c>
      <c r="K33" s="10" t="e">
        <f>VLOOKUP(D33,FXProd!$B$2:$F$310,3,)</f>
        <v>#N/A</v>
      </c>
      <c r="L33" s="10" t="e">
        <f t="shared" si="3"/>
        <v>#N/A</v>
      </c>
      <c r="M33" s="10">
        <v>6</v>
      </c>
      <c r="N33" s="10" t="e">
        <f>VLOOKUP(D33,FXProd!$B$2:$F$310,4,)</f>
        <v>#N/A</v>
      </c>
      <c r="O33" s="10" t="e">
        <f t="shared" si="4"/>
        <v>#N/A</v>
      </c>
      <c r="P33" s="11" t="s">
        <v>270</v>
      </c>
      <c r="Q33" s="10" t="e">
        <f>VLOOKUP(D33,FXProd!$B$2:$F$310,5,)</f>
        <v>#N/A</v>
      </c>
      <c r="R33" s="10" t="e">
        <f t="shared" si="5"/>
        <v>#N/A</v>
      </c>
      <c r="S33" s="10" t="e">
        <f t="shared" si="6"/>
        <v>#N/A</v>
      </c>
      <c r="T33" s="10" t="e">
        <f t="shared" si="7"/>
        <v>#N/A</v>
      </c>
      <c r="U33" s="10" t="e">
        <f t="shared" si="8"/>
        <v>#N/A</v>
      </c>
    </row>
    <row r="34" spans="1:21">
      <c r="A34" s="10" t="s">
        <v>279</v>
      </c>
      <c r="B34" s="10" t="str">
        <f>IF(ISERROR(MATCH(A34, FXProd!$A$2:$A$297,0)),"",A34)</f>
        <v>srf_main.EODTradeStatus_OFC</v>
      </c>
      <c r="C34" s="10" t="str">
        <f t="shared" si="0"/>
        <v>OK</v>
      </c>
      <c r="D34" s="10" t="s">
        <v>280</v>
      </c>
      <c r="E34" s="10" t="str">
        <f>VLOOKUP(D34,FXProd!$B$2:$F$310,1,)</f>
        <v>EODTradeStatusCOBDateUniqueKey_OFC</v>
      </c>
      <c r="F34" s="10" t="str">
        <f t="shared" si="1"/>
        <v>OK</v>
      </c>
      <c r="G34" s="10" t="s">
        <v>8</v>
      </c>
      <c r="H34" s="10" t="str">
        <f>VLOOKUP(D34,FXProd!$B$2:$F$310,2,)</f>
        <v>unique</v>
      </c>
      <c r="I34" s="10" t="str">
        <f t="shared" si="2"/>
        <v>OK</v>
      </c>
      <c r="J34" s="10" t="s">
        <v>14</v>
      </c>
      <c r="K34" s="10" t="str">
        <f>VLOOKUP(D34,FXProd!$B$2:$F$310,3,)</f>
        <v xml:space="preserve"> nonclustered </v>
      </c>
      <c r="L34" s="10" t="str">
        <f t="shared" si="3"/>
        <v>OK</v>
      </c>
      <c r="M34" s="10">
        <v>2</v>
      </c>
      <c r="N34" s="10">
        <f>VLOOKUP(D34,FXProd!$B$2:$F$310,4,)</f>
        <v>2</v>
      </c>
      <c r="O34" s="10" t="str">
        <f t="shared" si="4"/>
        <v>OK</v>
      </c>
      <c r="P34" s="10" t="s">
        <v>281</v>
      </c>
      <c r="Q34" s="10" t="str">
        <f>VLOOKUP(D34,FXProd!$B$2:$F$310,5,)</f>
        <v>COBDate asc,EODTradeStatusId asc</v>
      </c>
      <c r="R34" s="10" t="str">
        <f t="shared" si="5"/>
        <v>OK</v>
      </c>
      <c r="S34" s="10" t="str">
        <f t="shared" si="6"/>
        <v>TRUE</v>
      </c>
      <c r="T34" s="10" t="str">
        <f t="shared" si="7"/>
        <v>TRUE</v>
      </c>
      <c r="U34" s="10" t="str">
        <f t="shared" si="8"/>
        <v>Yes</v>
      </c>
    </row>
    <row r="35" spans="1:21">
      <c r="A35" s="10" t="s">
        <v>279</v>
      </c>
      <c r="B35" s="10" t="str">
        <f>IF(ISERROR(MATCH(A35, FXProd!$A$2:$A$297,0)),"",A35)</f>
        <v>srf_main.EODTradeStatus_OFC</v>
      </c>
      <c r="C35" s="10" t="str">
        <f t="shared" si="0"/>
        <v>OK</v>
      </c>
      <c r="D35" s="10" t="s">
        <v>282</v>
      </c>
      <c r="E35" s="10" t="e">
        <f>VLOOKUP(D35,FXProd!$B$2:$F$310,1,)</f>
        <v>#N/A</v>
      </c>
      <c r="F35" s="10" t="e">
        <f t="shared" si="1"/>
        <v>#N/A</v>
      </c>
      <c r="G35" s="10" t="s">
        <v>8</v>
      </c>
      <c r="H35" s="10" t="e">
        <f>VLOOKUP(D35,FXProd!$B$2:$F$310,2,)</f>
        <v>#N/A</v>
      </c>
      <c r="I35" s="10" t="e">
        <f t="shared" si="2"/>
        <v>#N/A</v>
      </c>
      <c r="J35" s="10" t="s">
        <v>14</v>
      </c>
      <c r="K35" s="10" t="e">
        <f>VLOOKUP(D35,FXProd!$B$2:$F$310,3,)</f>
        <v>#N/A</v>
      </c>
      <c r="L35" s="10" t="e">
        <f t="shared" si="3"/>
        <v>#N/A</v>
      </c>
      <c r="M35" s="10">
        <v>1</v>
      </c>
      <c r="N35" s="10" t="e">
        <f>VLOOKUP(D35,FXProd!$B$2:$F$310,4,)</f>
        <v>#N/A</v>
      </c>
      <c r="O35" s="10" t="e">
        <f t="shared" si="4"/>
        <v>#N/A</v>
      </c>
      <c r="P35" s="10" t="s">
        <v>283</v>
      </c>
      <c r="Q35" s="10" t="e">
        <f>VLOOKUP(D35,FXProd!$B$2:$F$310,5,)</f>
        <v>#N/A</v>
      </c>
      <c r="R35" s="10" t="e">
        <f t="shared" si="5"/>
        <v>#N/A</v>
      </c>
      <c r="S35" s="10" t="e">
        <f t="shared" si="6"/>
        <v>#N/A</v>
      </c>
      <c r="T35" s="10" t="e">
        <f t="shared" si="7"/>
        <v>#N/A</v>
      </c>
      <c r="U35" s="10" t="e">
        <f t="shared" si="8"/>
        <v>#N/A</v>
      </c>
    </row>
    <row r="36" spans="1:21">
      <c r="A36" s="10" t="s">
        <v>247</v>
      </c>
      <c r="B36" s="10" t="str">
        <f>IF(ISERROR(MATCH(A36, FXProd!$A$2:$A$297,0)),"",A36)</f>
        <v>srf_main.EODTrade_OFC</v>
      </c>
      <c r="C36" s="10" t="str">
        <f t="shared" si="0"/>
        <v>OK</v>
      </c>
      <c r="D36" s="10" t="s">
        <v>250</v>
      </c>
      <c r="E36" s="10" t="str">
        <f>VLOOKUP(D36,FXProd!$B$2:$F$310,1,)</f>
        <v>EODTradeTradeIdUniqueKey_OFC</v>
      </c>
      <c r="F36" s="10" t="str">
        <f t="shared" si="1"/>
        <v>OK</v>
      </c>
      <c r="G36" s="10" t="s">
        <v>8</v>
      </c>
      <c r="H36" s="10" t="str">
        <f>VLOOKUP(D36,FXProd!$B$2:$F$310,2,)</f>
        <v>unique</v>
      </c>
      <c r="I36" s="10" t="str">
        <f t="shared" si="2"/>
        <v>OK</v>
      </c>
      <c r="J36" s="10" t="s">
        <v>14</v>
      </c>
      <c r="K36" s="10" t="str">
        <f>VLOOKUP(D36,FXProd!$B$2:$F$310,3,)</f>
        <v xml:space="preserve"> nonclustered </v>
      </c>
      <c r="L36" s="10" t="str">
        <f t="shared" si="3"/>
        <v>OK</v>
      </c>
      <c r="M36" s="10">
        <v>7</v>
      </c>
      <c r="N36" s="10">
        <f>VLOOKUP(D36,FXProd!$B$2:$F$310,4,)</f>
        <v>7</v>
      </c>
      <c r="O36" s="10" t="str">
        <f t="shared" si="4"/>
        <v>OK</v>
      </c>
      <c r="P36" s="10" t="s">
        <v>251</v>
      </c>
      <c r="Q36" s="10" t="str">
        <f>VLOOKUP(D36,FXProd!$B$2:$F$310,5,)</f>
        <v>COBDate asc,MessageType asc,SRFTradeVersion asc,TradeFeedFileFragmentId asc,TradeId asc,TradeIdType asc,TradeVersion asc</v>
      </c>
      <c r="R36" s="10" t="str">
        <f t="shared" si="5"/>
        <v>NOTOK</v>
      </c>
      <c r="S36" s="10" t="str">
        <f t="shared" si="6"/>
        <v>TRUE</v>
      </c>
      <c r="T36" s="10" t="str">
        <f t="shared" si="7"/>
        <v>FALSE</v>
      </c>
      <c r="U36" s="10" t="str">
        <f t="shared" si="8"/>
        <v>No</v>
      </c>
    </row>
    <row r="37" spans="1:21">
      <c r="A37" s="10" t="s">
        <v>222</v>
      </c>
      <c r="B37" s="10" t="str">
        <f>IF(ISERROR(MATCH(A37, FXProd!$A$2:$A$297,0)),"",A37)</f>
        <v>srf_main.EODTrade</v>
      </c>
      <c r="C37" s="10" t="str">
        <f t="shared" si="0"/>
        <v>OK</v>
      </c>
      <c r="D37" s="10" t="s">
        <v>234</v>
      </c>
      <c r="E37" s="10" t="str">
        <f>VLOOKUP(D37,FXProd!$B$2:$F$310,1,)</f>
        <v>EODTradeTradeIdUniqueKeyIndex</v>
      </c>
      <c r="F37" s="10" t="str">
        <f t="shared" si="1"/>
        <v>OK</v>
      </c>
      <c r="G37" s="10" t="s">
        <v>13</v>
      </c>
      <c r="H37" s="10" t="str">
        <f>VLOOKUP(D37,FXProd!$B$2:$F$310,2,)</f>
        <v>nonunique</v>
      </c>
      <c r="I37" s="10" t="str">
        <f t="shared" si="2"/>
        <v>OK</v>
      </c>
      <c r="J37" s="10" t="s">
        <v>14</v>
      </c>
      <c r="K37" s="10" t="str">
        <f>VLOOKUP(D37,FXProd!$B$2:$F$310,3,)</f>
        <v xml:space="preserve"> nonclustered </v>
      </c>
      <c r="L37" s="10" t="str">
        <f t="shared" si="3"/>
        <v>OK</v>
      </c>
      <c r="M37" s="10">
        <v>7</v>
      </c>
      <c r="N37" s="10">
        <f>VLOOKUP(D37,FXProd!$B$2:$F$310,4,)</f>
        <v>7</v>
      </c>
      <c r="O37" s="10" t="str">
        <f t="shared" si="4"/>
        <v>OK</v>
      </c>
      <c r="P37" s="10" t="s">
        <v>235</v>
      </c>
      <c r="Q37" s="10" t="str">
        <f>VLOOKUP(D37,FXProd!$B$2:$F$310,5,)</f>
        <v>COBDate asc,EODTradeId asc,TradeFeedFileFragmentId asc,TradeId asc,TradeIdType asc,TradeVersion asc,SRFTradeVersion asc</v>
      </c>
      <c r="R37" s="10" t="str">
        <f t="shared" si="5"/>
        <v>OK</v>
      </c>
      <c r="S37" s="10" t="str">
        <f t="shared" si="6"/>
        <v>TRUE</v>
      </c>
      <c r="T37" s="10" t="str">
        <f t="shared" si="7"/>
        <v>TRUE</v>
      </c>
      <c r="U37" s="10" t="str">
        <f t="shared" si="8"/>
        <v>Yes</v>
      </c>
    </row>
    <row r="38" spans="1:21">
      <c r="A38" s="10" t="s">
        <v>222</v>
      </c>
      <c r="B38" s="10" t="str">
        <f>IF(ISERROR(MATCH(A38, FXProd!$A$2:$A$297,0)),"",A38)</f>
        <v>srf_main.EODTrade</v>
      </c>
      <c r="C38" s="10" t="str">
        <f t="shared" si="0"/>
        <v>OK</v>
      </c>
      <c r="D38" s="10" t="s">
        <v>241</v>
      </c>
      <c r="E38" s="10" t="str">
        <f>VLOOKUP(D38,FXProd!$B$2:$F$310,1,)</f>
        <v>EODTradeTT</v>
      </c>
      <c r="F38" s="10" t="str">
        <f t="shared" si="1"/>
        <v>OK</v>
      </c>
      <c r="G38" s="10" t="s">
        <v>13</v>
      </c>
      <c r="H38" s="10" t="str">
        <f>VLOOKUP(D38,FXProd!$B$2:$F$310,2,)</f>
        <v>nonunique</v>
      </c>
      <c r="I38" s="10" t="str">
        <f t="shared" si="2"/>
        <v>OK</v>
      </c>
      <c r="J38" s="10" t="s">
        <v>14</v>
      </c>
      <c r="K38" s="10" t="str">
        <f>VLOOKUP(D38,FXProd!$B$2:$F$310,3,)</f>
        <v xml:space="preserve"> nonclustered </v>
      </c>
      <c r="L38" s="10" t="str">
        <f t="shared" si="3"/>
        <v>OK</v>
      </c>
      <c r="M38" s="10">
        <v>2</v>
      </c>
      <c r="N38" s="10">
        <f>VLOOKUP(D38,FXProd!$B$2:$F$310,4,)</f>
        <v>2</v>
      </c>
      <c r="O38" s="10" t="str">
        <f t="shared" si="4"/>
        <v>OK</v>
      </c>
      <c r="P38" s="10" t="s">
        <v>242</v>
      </c>
      <c r="Q38" s="10" t="str">
        <f>VLOOKUP(D38,FXProd!$B$2:$F$310,5,)</f>
        <v>TradeId asc,TradeFeedFileFragmentId asc INCLUDE (EODTradeId,TradeVersion,SRFReportingDecision)</v>
      </c>
      <c r="R38" s="10" t="str">
        <f t="shared" si="5"/>
        <v>NOTOK</v>
      </c>
      <c r="S38" s="10" t="str">
        <f t="shared" si="6"/>
        <v>TRUE</v>
      </c>
      <c r="T38" s="10" t="str">
        <f t="shared" si="7"/>
        <v>FALSE</v>
      </c>
      <c r="U38" s="10" t="str">
        <f t="shared" si="8"/>
        <v>No</v>
      </c>
    </row>
    <row r="39" spans="1:21">
      <c r="A39" s="10" t="s">
        <v>247</v>
      </c>
      <c r="B39" s="10" t="str">
        <f>IF(ISERROR(MATCH(A39, FXProd!$A$2:$A$297,0)),"",A39)</f>
        <v>srf_main.EODTrade_OFC</v>
      </c>
      <c r="C39" s="10" t="str">
        <f t="shared" si="0"/>
        <v>OK</v>
      </c>
      <c r="D39" s="10" t="s">
        <v>248</v>
      </c>
      <c r="E39" s="10" t="str">
        <f>VLOOKUP(D39,FXProd!$B$2:$F$310,1,)</f>
        <v>EODTradeUSIUniqueKey_OFC</v>
      </c>
      <c r="F39" s="10" t="str">
        <f t="shared" si="1"/>
        <v>OK</v>
      </c>
      <c r="G39" s="10" t="s">
        <v>8</v>
      </c>
      <c r="H39" s="10" t="str">
        <f>VLOOKUP(D39,FXProd!$B$2:$F$310,2,)</f>
        <v>unique</v>
      </c>
      <c r="I39" s="10" t="str">
        <f t="shared" si="2"/>
        <v>OK</v>
      </c>
      <c r="J39" s="10" t="s">
        <v>14</v>
      </c>
      <c r="K39" s="10" t="str">
        <f>VLOOKUP(D39,FXProd!$B$2:$F$310,3,)</f>
        <v xml:space="preserve"> nonclustered </v>
      </c>
      <c r="L39" s="10" t="str">
        <f t="shared" si="3"/>
        <v>OK</v>
      </c>
      <c r="M39" s="10">
        <v>7</v>
      </c>
      <c r="N39" s="10">
        <f>VLOOKUP(D39,FXProd!$B$2:$F$310,4,)</f>
        <v>7</v>
      </c>
      <c r="O39" s="10" t="str">
        <f t="shared" si="4"/>
        <v>OK</v>
      </c>
      <c r="P39" s="10" t="s">
        <v>249</v>
      </c>
      <c r="Q39" s="10" t="str">
        <f>VLOOKUP(D39,FXProd!$B$2:$F$310,5,)</f>
        <v>COBDate asc,MessageType asc,SRFTradeVersion asc,TradeFeedFileFragmentId asc,TradeIdType asc,TradeVersion asc,USI asc</v>
      </c>
      <c r="R39" s="10" t="str">
        <f t="shared" si="5"/>
        <v>NOTOK</v>
      </c>
      <c r="S39" s="10" t="str">
        <f t="shared" si="6"/>
        <v>TRUE</v>
      </c>
      <c r="T39" s="10" t="str">
        <f t="shared" si="7"/>
        <v>FALSE</v>
      </c>
      <c r="U39" s="10" t="str">
        <f t="shared" si="8"/>
        <v>No</v>
      </c>
    </row>
    <row r="40" spans="1:21">
      <c r="A40" s="10" t="s">
        <v>284</v>
      </c>
      <c r="B40" s="10" t="str">
        <f>IF(ISERROR(MATCH(A40, FXProd!$A$2:$A$297,0)),"",A40)</f>
        <v>srf_main.EODValuationFeedData</v>
      </c>
      <c r="C40" s="10" t="str">
        <f t="shared" si="0"/>
        <v>OK</v>
      </c>
      <c r="D40" s="10" t="s">
        <v>285</v>
      </c>
      <c r="E40" s="10" t="str">
        <f>VLOOKUP(D40,FXProd!$B$2:$F$310,1,)</f>
        <v>EODValuationFeedData_TradeId_ValuationDatetime</v>
      </c>
      <c r="F40" s="10" t="str">
        <f t="shared" si="1"/>
        <v>OK</v>
      </c>
      <c r="G40" s="10" t="s">
        <v>13</v>
      </c>
      <c r="H40" s="10" t="str">
        <f>VLOOKUP(D40,FXProd!$B$2:$F$310,2,)</f>
        <v>nonunique</v>
      </c>
      <c r="I40" s="10" t="str">
        <f t="shared" si="2"/>
        <v>OK</v>
      </c>
      <c r="J40" s="10" t="s">
        <v>14</v>
      </c>
      <c r="K40" s="10" t="str">
        <f>VLOOKUP(D40,FXProd!$B$2:$F$310,3,)</f>
        <v xml:space="preserve"> nonclustered </v>
      </c>
      <c r="L40" s="10" t="str">
        <f t="shared" si="3"/>
        <v>OK</v>
      </c>
      <c r="M40" s="10">
        <v>2</v>
      </c>
      <c r="N40" s="10">
        <f>VLOOKUP(D40,FXProd!$B$2:$F$310,4,)</f>
        <v>2</v>
      </c>
      <c r="O40" s="10" t="str">
        <f t="shared" si="4"/>
        <v>OK</v>
      </c>
      <c r="P40" s="10" t="s">
        <v>286</v>
      </c>
      <c r="Q40" s="10" t="str">
        <f>VLOOKUP(D40,FXProd!$B$2:$F$310,5,)</f>
        <v>TradeId asc,ValuationDatetime asc</v>
      </c>
      <c r="R40" s="10" t="str">
        <f t="shared" si="5"/>
        <v>OK</v>
      </c>
      <c r="S40" s="10" t="str">
        <f t="shared" si="6"/>
        <v>TRUE</v>
      </c>
      <c r="T40" s="10" t="str">
        <f t="shared" si="7"/>
        <v>TRUE</v>
      </c>
      <c r="U40" s="10" t="str">
        <f t="shared" si="8"/>
        <v>Yes</v>
      </c>
    </row>
    <row r="41" spans="1:21">
      <c r="A41" s="10" t="s">
        <v>291</v>
      </c>
      <c r="B41" s="10" t="str">
        <f>IF(ISERROR(MATCH(A41, FXProd!$A$2:$A$297,0)),"",A41)</f>
        <v>srf_main.ErrorWorkFlow</v>
      </c>
      <c r="C41" s="10" t="str">
        <f t="shared" si="0"/>
        <v>OK</v>
      </c>
      <c r="D41" s="10" t="s">
        <v>305</v>
      </c>
      <c r="E41" s="10" t="str">
        <f>VLOOKUP(D41,FXProd!$B$2:$F$310,1,)</f>
        <v>ErrorWorkflow_CreateDate</v>
      </c>
      <c r="F41" s="10" t="str">
        <f t="shared" si="1"/>
        <v>OK</v>
      </c>
      <c r="G41" s="10" t="s">
        <v>13</v>
      </c>
      <c r="H41" s="10" t="str">
        <f>VLOOKUP(D41,FXProd!$B$2:$F$310,2,)</f>
        <v>nonunique</v>
      </c>
      <c r="I41" s="10" t="str">
        <f t="shared" si="2"/>
        <v>OK</v>
      </c>
      <c r="J41" s="10" t="s">
        <v>14</v>
      </c>
      <c r="K41" s="10" t="str">
        <f>VLOOKUP(D41,FXProd!$B$2:$F$310,3,)</f>
        <v xml:space="preserve"> nonclustered </v>
      </c>
      <c r="L41" s="10" t="str">
        <f t="shared" si="3"/>
        <v>OK</v>
      </c>
      <c r="M41" s="10">
        <v>1</v>
      </c>
      <c r="N41" s="10">
        <f>VLOOKUP(D41,FXProd!$B$2:$F$310,4,)</f>
        <v>1</v>
      </c>
      <c r="O41" s="10" t="str">
        <f t="shared" si="4"/>
        <v>OK</v>
      </c>
      <c r="P41" s="10" t="s">
        <v>306</v>
      </c>
      <c r="Q41" s="10" t="str">
        <f>VLOOKUP(D41,FXProd!$B$2:$F$310,5,)</f>
        <v>CreateDate asc</v>
      </c>
      <c r="R41" s="10" t="str">
        <f t="shared" si="5"/>
        <v>OK</v>
      </c>
      <c r="S41" s="10" t="str">
        <f t="shared" si="6"/>
        <v>TRUE</v>
      </c>
      <c r="T41" s="10" t="str">
        <f t="shared" si="7"/>
        <v>TRUE</v>
      </c>
      <c r="U41" s="10" t="str">
        <f t="shared" si="8"/>
        <v>Yes</v>
      </c>
    </row>
    <row r="42" spans="1:21">
      <c r="A42" s="10" t="s">
        <v>314</v>
      </c>
      <c r="B42" s="10" t="str">
        <f>IF(ISERROR(MATCH(A42, FXProd!$A$2:$A$297,0)),"",A42)</f>
        <v>srf_main.Exception</v>
      </c>
      <c r="C42" s="10" t="str">
        <f t="shared" si="0"/>
        <v>OK</v>
      </c>
      <c r="D42" s="10" t="s">
        <v>315</v>
      </c>
      <c r="E42" s="10" t="str">
        <f>VLOOKUP(D42,FXProd!$B$2:$F$310,1,)</f>
        <v>ExceptionIndex</v>
      </c>
      <c r="F42" s="10" t="str">
        <f t="shared" si="1"/>
        <v>OK</v>
      </c>
      <c r="G42" s="10" t="s">
        <v>13</v>
      </c>
      <c r="H42" s="10" t="str">
        <f>VLOOKUP(D42,FXProd!$B$2:$F$310,2,)</f>
        <v>nonunique</v>
      </c>
      <c r="I42" s="10" t="str">
        <f t="shared" si="2"/>
        <v>OK</v>
      </c>
      <c r="J42" s="10" t="s">
        <v>14</v>
      </c>
      <c r="K42" s="10" t="str">
        <f>VLOOKUP(D42,FXProd!$B$2:$F$310,3,)</f>
        <v xml:space="preserve"> nonclustered </v>
      </c>
      <c r="L42" s="10" t="str">
        <f t="shared" si="3"/>
        <v>OK</v>
      </c>
      <c r="M42" s="10">
        <v>2</v>
      </c>
      <c r="N42" s="10">
        <f>VLOOKUP(D42,FXProd!$B$2:$F$310,4,)</f>
        <v>2</v>
      </c>
      <c r="O42" s="10" t="str">
        <f t="shared" si="4"/>
        <v>OK</v>
      </c>
      <c r="P42" s="10" t="s">
        <v>316</v>
      </c>
      <c r="Q42" s="10" t="str">
        <f>VLOOKUP(D42,FXProd!$B$2:$F$310,5,)</f>
        <v>ExceptionCode asc,TradeFeedFileFragmentId asc</v>
      </c>
      <c r="R42" s="10" t="str">
        <f t="shared" si="5"/>
        <v>OK</v>
      </c>
      <c r="S42" s="10" t="str">
        <f t="shared" si="6"/>
        <v>TRUE</v>
      </c>
      <c r="T42" s="10" t="str">
        <f t="shared" si="7"/>
        <v>TRUE</v>
      </c>
      <c r="U42" s="10" t="str">
        <f t="shared" si="8"/>
        <v>Yes</v>
      </c>
    </row>
    <row r="43" spans="1:21">
      <c r="A43" s="10" t="s">
        <v>314</v>
      </c>
      <c r="B43" s="10" t="str">
        <f>IF(ISERROR(MATCH(A43, FXProd!$A$2:$A$297,0)),"",A43)</f>
        <v>srf_main.Exception</v>
      </c>
      <c r="C43" s="10" t="str">
        <f t="shared" si="0"/>
        <v>OK</v>
      </c>
      <c r="D43" s="10" t="s">
        <v>318</v>
      </c>
      <c r="E43" s="10" t="e">
        <f>VLOOKUP(D43,FXProd!$B$2:$F$310,1,)</f>
        <v>#N/A</v>
      </c>
      <c r="F43" s="10" t="e">
        <f t="shared" si="1"/>
        <v>#N/A</v>
      </c>
      <c r="G43" s="10" t="s">
        <v>8</v>
      </c>
      <c r="H43" s="10" t="e">
        <f>VLOOKUP(D43,FXProd!$B$2:$F$310,2,)</f>
        <v>#N/A</v>
      </c>
      <c r="I43" s="10" t="e">
        <f t="shared" si="2"/>
        <v>#N/A</v>
      </c>
      <c r="J43" s="10" t="s">
        <v>9</v>
      </c>
      <c r="K43" s="10" t="e">
        <f>VLOOKUP(D43,FXProd!$B$2:$F$310,3,)</f>
        <v>#N/A</v>
      </c>
      <c r="L43" s="10" t="e">
        <f t="shared" si="3"/>
        <v>#N/A</v>
      </c>
      <c r="M43" s="10">
        <v>1</v>
      </c>
      <c r="N43" s="10" t="e">
        <f>VLOOKUP(D43,FXProd!$B$2:$F$310,4,)</f>
        <v>#N/A</v>
      </c>
      <c r="O43" s="10" t="e">
        <f t="shared" si="4"/>
        <v>#N/A</v>
      </c>
      <c r="P43" s="10" t="s">
        <v>319</v>
      </c>
      <c r="Q43" s="10" t="e">
        <f>VLOOKUP(D43,FXProd!$B$2:$F$310,5,)</f>
        <v>#N/A</v>
      </c>
      <c r="R43" s="10" t="e">
        <f t="shared" si="5"/>
        <v>#N/A</v>
      </c>
      <c r="S43" s="10" t="e">
        <f t="shared" si="6"/>
        <v>#N/A</v>
      </c>
      <c r="T43" s="10" t="e">
        <f t="shared" si="7"/>
        <v>#N/A</v>
      </c>
      <c r="U43" s="10" t="e">
        <f t="shared" si="8"/>
        <v>#N/A</v>
      </c>
    </row>
    <row r="44" spans="1:21">
      <c r="A44" s="10" t="s">
        <v>320</v>
      </c>
      <c r="B44" s="10" t="str">
        <f>IF(ISERROR(MATCH(A44, FXProd!$A$2:$A$297,0)),"",A44)</f>
        <v>srf_main.FeedActivity</v>
      </c>
      <c r="C44" s="10" t="str">
        <f t="shared" si="0"/>
        <v>OK</v>
      </c>
      <c r="D44" s="10" t="s">
        <v>620</v>
      </c>
      <c r="E44" s="10" t="str">
        <f>VLOOKUP(D44,FXProd!$B$2:$F$310,1,)</f>
        <v>FeedActivity_NC1</v>
      </c>
      <c r="F44" s="10" t="str">
        <f t="shared" si="1"/>
        <v>OK</v>
      </c>
      <c r="G44" s="10" t="s">
        <v>13</v>
      </c>
      <c r="H44" s="10" t="str">
        <f>VLOOKUP(D44,FXProd!$B$2:$F$310,2,)</f>
        <v>nonunique</v>
      </c>
      <c r="I44" s="10" t="str">
        <f t="shared" si="2"/>
        <v>OK</v>
      </c>
      <c r="J44" s="10" t="s">
        <v>14</v>
      </c>
      <c r="K44" s="10" t="str">
        <f>VLOOKUP(D44,FXProd!$B$2:$F$310,3,)</f>
        <v xml:space="preserve"> nonclustered </v>
      </c>
      <c r="L44" s="10" t="str">
        <f t="shared" si="3"/>
        <v>OK</v>
      </c>
      <c r="M44" s="10">
        <v>4</v>
      </c>
      <c r="N44" s="10">
        <f>VLOOKUP(D44,FXProd!$B$2:$F$310,4,)</f>
        <v>4</v>
      </c>
      <c r="O44" s="10" t="str">
        <f t="shared" si="4"/>
        <v>OK</v>
      </c>
      <c r="P44" s="10" t="s">
        <v>621</v>
      </c>
      <c r="Q44" s="10" t="str">
        <f>VLOOKUP(D44,FXProd!$B$2:$F$310,5,)</f>
        <v>COBDate asc,TradeType asc,FeedIdVersion asc,FeedIdType asc INCLUDE (Id,ExpectedFeedId)</v>
      </c>
      <c r="R44" s="10" t="str">
        <f t="shared" si="5"/>
        <v>OK</v>
      </c>
      <c r="S44" s="10" t="str">
        <f t="shared" si="6"/>
        <v>TRUE</v>
      </c>
      <c r="T44" s="10" t="str">
        <f t="shared" si="7"/>
        <v>TRUE</v>
      </c>
      <c r="U44" s="10" t="str">
        <f t="shared" si="8"/>
        <v>Yes</v>
      </c>
    </row>
    <row r="45" spans="1:21">
      <c r="A45" s="10" t="s">
        <v>320</v>
      </c>
      <c r="B45" s="10" t="str">
        <f>IF(ISERROR(MATCH(A45, FXProd!$A$2:$A$297,0)),"",A45)</f>
        <v>srf_main.FeedActivity</v>
      </c>
      <c r="C45" s="10" t="str">
        <f t="shared" si="0"/>
        <v>OK</v>
      </c>
      <c r="D45" s="10" t="s">
        <v>325</v>
      </c>
      <c r="E45" s="10" t="str">
        <f>VLOOKUP(D45,FXProd!$B$2:$F$310,1,)</f>
        <v>FeedActivity_NC2</v>
      </c>
      <c r="F45" s="10" t="str">
        <f t="shared" si="1"/>
        <v>OK</v>
      </c>
      <c r="G45" s="10" t="s">
        <v>13</v>
      </c>
      <c r="H45" s="10" t="str">
        <f>VLOOKUP(D45,FXProd!$B$2:$F$310,2,)</f>
        <v>nonunique</v>
      </c>
      <c r="I45" s="10" t="str">
        <f t="shared" si="2"/>
        <v>OK</v>
      </c>
      <c r="J45" s="10" t="s">
        <v>14</v>
      </c>
      <c r="K45" s="10" t="str">
        <f>VLOOKUP(D45,FXProd!$B$2:$F$310,3,)</f>
        <v xml:space="preserve"> nonclustered </v>
      </c>
      <c r="L45" s="10" t="str">
        <f t="shared" si="3"/>
        <v>OK</v>
      </c>
      <c r="M45" s="10">
        <v>3</v>
      </c>
      <c r="N45" s="10">
        <f>VLOOKUP(D45,FXProd!$B$2:$F$310,4,)</f>
        <v>3</v>
      </c>
      <c r="O45" s="10" t="str">
        <f t="shared" si="4"/>
        <v>OK</v>
      </c>
      <c r="P45" s="10" t="s">
        <v>326</v>
      </c>
      <c r="Q45" s="10" t="str">
        <f>VLOOKUP(D45,FXProd!$B$2:$F$310,5,)</f>
        <v>COBDate asc,FeedType asc,TradeType asc INCLUDE (FeedIdVersion)</v>
      </c>
      <c r="R45" s="10" t="str">
        <f t="shared" si="5"/>
        <v>OK</v>
      </c>
      <c r="S45" s="10" t="str">
        <f t="shared" si="6"/>
        <v>TRUE</v>
      </c>
      <c r="T45" s="10" t="str">
        <f t="shared" si="7"/>
        <v>TRUE</v>
      </c>
      <c r="U45" s="10" t="str">
        <f t="shared" si="8"/>
        <v>Yes</v>
      </c>
    </row>
    <row r="46" spans="1:21">
      <c r="A46" s="10" t="s">
        <v>320</v>
      </c>
      <c r="B46" s="10" t="str">
        <f>IF(ISERROR(MATCH(A46, FXProd!$A$2:$A$297,0)),"",A46)</f>
        <v>srf_main.FeedActivity</v>
      </c>
      <c r="C46" s="10" t="str">
        <f t="shared" si="0"/>
        <v>OK</v>
      </c>
      <c r="D46" s="10" t="s">
        <v>321</v>
      </c>
      <c r="E46" s="10" t="str">
        <f>VLOOKUP(D46,FXProd!$B$2:$F$310,1,)</f>
        <v>FeedActivity_NC3</v>
      </c>
      <c r="F46" s="10" t="str">
        <f t="shared" si="1"/>
        <v>OK</v>
      </c>
      <c r="G46" s="10" t="s">
        <v>8</v>
      </c>
      <c r="H46" s="10" t="str">
        <f>VLOOKUP(D46,FXProd!$B$2:$F$310,2,)</f>
        <v>unique</v>
      </c>
      <c r="I46" s="10" t="str">
        <f t="shared" si="2"/>
        <v>OK</v>
      </c>
      <c r="J46" s="10" t="s">
        <v>14</v>
      </c>
      <c r="K46" s="10" t="str">
        <f>VLOOKUP(D46,FXProd!$B$2:$F$310,3,)</f>
        <v xml:space="preserve"> nonclustered </v>
      </c>
      <c r="L46" s="10" t="str">
        <f t="shared" si="3"/>
        <v>OK</v>
      </c>
      <c r="M46" s="10">
        <v>2</v>
      </c>
      <c r="N46" s="10">
        <f>VLOOKUP(D46,FXProd!$B$2:$F$310,4,)</f>
        <v>2</v>
      </c>
      <c r="O46" s="10" t="str">
        <f t="shared" si="4"/>
        <v>OK</v>
      </c>
      <c r="P46" s="10" t="s">
        <v>322</v>
      </c>
      <c r="Q46" s="10" t="str">
        <f>VLOOKUP(D46,FXProd!$B$2:$F$310,5,)</f>
        <v>FeedId asc,Id asc</v>
      </c>
      <c r="R46" s="10" t="str">
        <f t="shared" si="5"/>
        <v>OK</v>
      </c>
      <c r="S46" s="10" t="str">
        <f t="shared" si="6"/>
        <v>TRUE</v>
      </c>
      <c r="T46" s="10" t="str">
        <f t="shared" si="7"/>
        <v>TRUE</v>
      </c>
      <c r="U46" s="10" t="str">
        <f t="shared" si="8"/>
        <v>Yes</v>
      </c>
    </row>
    <row r="47" spans="1:21">
      <c r="A47" s="10" t="s">
        <v>320</v>
      </c>
      <c r="B47" s="10" t="str">
        <f>IF(ISERROR(MATCH(A47, FXProd!$A$2:$A$297,0)),"",A47)</f>
        <v>srf_main.FeedActivity</v>
      </c>
      <c r="C47" s="10" t="str">
        <f t="shared" si="0"/>
        <v>OK</v>
      </c>
      <c r="D47" s="10" t="s">
        <v>327</v>
      </c>
      <c r="E47" s="10" t="e">
        <f>VLOOKUP(D47,FXProd!$B$2:$F$310,1,)</f>
        <v>#N/A</v>
      </c>
      <c r="F47" s="10" t="e">
        <f t="shared" si="1"/>
        <v>#N/A</v>
      </c>
      <c r="G47" s="10" t="s">
        <v>8</v>
      </c>
      <c r="H47" s="10" t="e">
        <f>VLOOKUP(D47,FXProd!$B$2:$F$310,2,)</f>
        <v>#N/A</v>
      </c>
      <c r="I47" s="10" t="e">
        <f t="shared" si="2"/>
        <v>#N/A</v>
      </c>
      <c r="J47" s="10" t="s">
        <v>9</v>
      </c>
      <c r="K47" s="10" t="e">
        <f>VLOOKUP(D47,FXProd!$B$2:$F$310,3,)</f>
        <v>#N/A</v>
      </c>
      <c r="L47" s="10" t="e">
        <f t="shared" si="3"/>
        <v>#N/A</v>
      </c>
      <c r="M47" s="10">
        <v>1</v>
      </c>
      <c r="N47" s="10" t="e">
        <f>VLOOKUP(D47,FXProd!$B$2:$F$310,4,)</f>
        <v>#N/A</v>
      </c>
      <c r="O47" s="10" t="e">
        <f t="shared" si="4"/>
        <v>#N/A</v>
      </c>
      <c r="P47" s="10" t="s">
        <v>17</v>
      </c>
      <c r="Q47" s="10" t="e">
        <f>VLOOKUP(D47,FXProd!$B$2:$F$310,5,)</f>
        <v>#N/A</v>
      </c>
      <c r="R47" s="10" t="e">
        <f t="shared" si="5"/>
        <v>#N/A</v>
      </c>
      <c r="S47" s="10" t="e">
        <f t="shared" si="6"/>
        <v>#N/A</v>
      </c>
      <c r="T47" s="10" t="e">
        <f t="shared" si="7"/>
        <v>#N/A</v>
      </c>
      <c r="U47" s="10" t="e">
        <f t="shared" si="8"/>
        <v>#N/A</v>
      </c>
    </row>
    <row r="48" spans="1:21">
      <c r="A48" s="10" t="s">
        <v>328</v>
      </c>
      <c r="B48" s="10" t="str">
        <f>IF(ISERROR(MATCH(A48, FXProd!$A$2:$A$297,0)),"",A48)</f>
        <v>srf_main.FeedExpectedControlMsg</v>
      </c>
      <c r="C48" s="10" t="str">
        <f t="shared" si="0"/>
        <v>OK</v>
      </c>
      <c r="D48" s="10" t="s">
        <v>331</v>
      </c>
      <c r="E48" s="10" t="str">
        <f>VLOOKUP(D48,FXProd!$B$2:$F$310,1,)</f>
        <v>FeedExpectedControlMsgFeedType</v>
      </c>
      <c r="F48" s="10" t="str">
        <f t="shared" si="1"/>
        <v>OK</v>
      </c>
      <c r="G48" s="10" t="s">
        <v>13</v>
      </c>
      <c r="H48" s="10" t="str">
        <f>VLOOKUP(D48,FXProd!$B$2:$F$310,2,)</f>
        <v>nonunique</v>
      </c>
      <c r="I48" s="10" t="str">
        <f t="shared" si="2"/>
        <v>OK</v>
      </c>
      <c r="J48" s="10" t="s">
        <v>14</v>
      </c>
      <c r="K48" s="10" t="str">
        <f>VLOOKUP(D48,FXProd!$B$2:$F$310,3,)</f>
        <v xml:space="preserve"> nonclustered </v>
      </c>
      <c r="L48" s="10" t="str">
        <f t="shared" si="3"/>
        <v>OK</v>
      </c>
      <c r="M48" s="10">
        <v>1</v>
      </c>
      <c r="N48" s="10">
        <f>VLOOKUP(D48,FXProd!$B$2:$F$310,4,)</f>
        <v>1</v>
      </c>
      <c r="O48" s="10" t="str">
        <f t="shared" si="4"/>
        <v>OK</v>
      </c>
      <c r="P48" s="10" t="s">
        <v>332</v>
      </c>
      <c r="Q48" s="10" t="str">
        <f>VLOOKUP(D48,FXProd!$B$2:$F$310,5,)</f>
        <v>FeedType asc</v>
      </c>
      <c r="R48" s="10" t="str">
        <f t="shared" si="5"/>
        <v>OK</v>
      </c>
      <c r="S48" s="10" t="str">
        <f t="shared" si="6"/>
        <v>TRUE</v>
      </c>
      <c r="T48" s="10" t="str">
        <f t="shared" si="7"/>
        <v>TRUE</v>
      </c>
      <c r="U48" s="10" t="str">
        <f t="shared" si="8"/>
        <v>Yes</v>
      </c>
    </row>
    <row r="49" spans="1:21">
      <c r="A49" s="10" t="s">
        <v>328</v>
      </c>
      <c r="B49" s="10" t="str">
        <f>IF(ISERROR(MATCH(A49, FXProd!$A$2:$A$297,0)),"",A49)</f>
        <v>srf_main.FeedExpectedControlMsg</v>
      </c>
      <c r="C49" s="10" t="str">
        <f t="shared" si="0"/>
        <v>OK</v>
      </c>
      <c r="D49" s="10" t="s">
        <v>333</v>
      </c>
      <c r="E49" s="10" t="e">
        <f>VLOOKUP(D49,FXProd!$B$2:$F$310,1,)</f>
        <v>#N/A</v>
      </c>
      <c r="F49" s="10" t="e">
        <f t="shared" si="1"/>
        <v>#N/A</v>
      </c>
      <c r="G49" s="10" t="s">
        <v>8</v>
      </c>
      <c r="H49" s="10" t="e">
        <f>VLOOKUP(D49,FXProd!$B$2:$F$310,2,)</f>
        <v>#N/A</v>
      </c>
      <c r="I49" s="10" t="e">
        <f t="shared" si="2"/>
        <v>#N/A</v>
      </c>
      <c r="J49" s="10" t="s">
        <v>9</v>
      </c>
      <c r="K49" s="10" t="e">
        <f>VLOOKUP(D49,FXProd!$B$2:$F$310,3,)</f>
        <v>#N/A</v>
      </c>
      <c r="L49" s="10" t="e">
        <f t="shared" si="3"/>
        <v>#N/A</v>
      </c>
      <c r="M49" s="10">
        <v>1</v>
      </c>
      <c r="N49" s="10" t="e">
        <f>VLOOKUP(D49,FXProd!$B$2:$F$310,4,)</f>
        <v>#N/A</v>
      </c>
      <c r="O49" s="10" t="e">
        <f t="shared" si="4"/>
        <v>#N/A</v>
      </c>
      <c r="P49" s="10" t="s">
        <v>17</v>
      </c>
      <c r="Q49" s="10" t="e">
        <f>VLOOKUP(D49,FXProd!$B$2:$F$310,5,)</f>
        <v>#N/A</v>
      </c>
      <c r="R49" s="10" t="e">
        <f t="shared" si="5"/>
        <v>#N/A</v>
      </c>
      <c r="S49" s="10" t="e">
        <f t="shared" si="6"/>
        <v>#N/A</v>
      </c>
      <c r="T49" s="10" t="e">
        <f t="shared" si="7"/>
        <v>#N/A</v>
      </c>
      <c r="U49" s="10" t="e">
        <f t="shared" si="8"/>
        <v>#N/A</v>
      </c>
    </row>
    <row r="50" spans="1:21">
      <c r="A50" s="10" t="s">
        <v>328</v>
      </c>
      <c r="B50" s="10" t="str">
        <f>IF(ISERROR(MATCH(A50, FXProd!$A$2:$A$297,0)),"",A50)</f>
        <v>srf_main.FeedExpectedControlMsg</v>
      </c>
      <c r="C50" s="10" t="str">
        <f t="shared" si="0"/>
        <v>OK</v>
      </c>
      <c r="D50" s="10" t="s">
        <v>329</v>
      </c>
      <c r="E50" s="10" t="str">
        <f>VLOOKUP(D50,FXProd!$B$2:$F$310,1,)</f>
        <v>FeedExpectedControlMsgUniqueKey</v>
      </c>
      <c r="F50" s="10" t="str">
        <f t="shared" si="1"/>
        <v>OK</v>
      </c>
      <c r="G50" s="10" t="s">
        <v>8</v>
      </c>
      <c r="H50" s="10" t="str">
        <f>VLOOKUP(D50,FXProd!$B$2:$F$310,2,)</f>
        <v>unique</v>
      </c>
      <c r="I50" s="10" t="str">
        <f t="shared" si="2"/>
        <v>OK</v>
      </c>
      <c r="J50" s="10" t="s">
        <v>14</v>
      </c>
      <c r="K50" s="10" t="str">
        <f>VLOOKUP(D50,FXProd!$B$2:$F$310,3,)</f>
        <v xml:space="preserve"> nonclustered </v>
      </c>
      <c r="L50" s="10" t="str">
        <f t="shared" si="3"/>
        <v>OK</v>
      </c>
      <c r="M50" s="10">
        <v>4</v>
      </c>
      <c r="N50" s="10">
        <f>VLOOKUP(D50,FXProd!$B$2:$F$310,4,)</f>
        <v>4</v>
      </c>
      <c r="O50" s="10" t="str">
        <f t="shared" si="4"/>
        <v>OK</v>
      </c>
      <c r="P50" s="10" t="s">
        <v>330</v>
      </c>
      <c r="Q50" s="10" t="str">
        <f>VLOOKUP(D50,FXProd!$B$2:$F$310,5,)</f>
        <v>AssetClass asc,FeedType asc,Name asc,PublisherSystem asc</v>
      </c>
      <c r="R50" s="10" t="str">
        <f t="shared" si="5"/>
        <v>NOTOK</v>
      </c>
      <c r="S50" s="10" t="str">
        <f t="shared" si="6"/>
        <v>TRUE</v>
      </c>
      <c r="T50" s="10" t="str">
        <f t="shared" si="7"/>
        <v>FALSE</v>
      </c>
      <c r="U50" s="10" t="str">
        <f t="shared" si="8"/>
        <v>No</v>
      </c>
    </row>
    <row r="51" spans="1:21">
      <c r="A51" s="10" t="s">
        <v>334</v>
      </c>
      <c r="B51" s="10" t="str">
        <f>IF(ISERROR(MATCH(A51, FXProd!$A$2:$A$297,0)),"",A51)</f>
        <v>srf_main.FeedFileFragment</v>
      </c>
      <c r="C51" s="10" t="str">
        <f t="shared" si="0"/>
        <v>OK</v>
      </c>
      <c r="D51" s="10" t="s">
        <v>335</v>
      </c>
      <c r="E51" s="10" t="str">
        <f>VLOOKUP(D51,FXProd!$B$2:$F$310,1,)</f>
        <v>FeedFileFragment_NC1</v>
      </c>
      <c r="F51" s="10" t="str">
        <f t="shared" si="1"/>
        <v>OK</v>
      </c>
      <c r="G51" s="10" t="s">
        <v>13</v>
      </c>
      <c r="H51" s="10" t="str">
        <f>VLOOKUP(D51,FXProd!$B$2:$F$310,2,)</f>
        <v>nonunique</v>
      </c>
      <c r="I51" s="10" t="str">
        <f t="shared" si="2"/>
        <v>OK</v>
      </c>
      <c r="J51" s="10" t="s">
        <v>14</v>
      </c>
      <c r="K51" s="10" t="str">
        <f>VLOOKUP(D51,FXProd!$B$2:$F$310,3,)</f>
        <v xml:space="preserve"> nonclustered </v>
      </c>
      <c r="L51" s="10" t="str">
        <f t="shared" si="3"/>
        <v>OK</v>
      </c>
      <c r="M51" s="10">
        <v>3</v>
      </c>
      <c r="N51" s="10">
        <f>VLOOKUP(D51,FXProd!$B$2:$F$310,4,)</f>
        <v>3</v>
      </c>
      <c r="O51" s="10" t="str">
        <f t="shared" si="4"/>
        <v>OK</v>
      </c>
      <c r="P51" s="10" t="s">
        <v>622</v>
      </c>
      <c r="Q51" s="10" t="str">
        <f>VLOOKUP(D51,FXProd!$B$2:$F$310,5,)</f>
        <v>COBDate asc,TradeType asc,FeedIdVersion asc INCLUDE (Id,BCFeedUnitId)</v>
      </c>
      <c r="R51" s="10" t="str">
        <f t="shared" si="5"/>
        <v>OK</v>
      </c>
      <c r="S51" s="10" t="str">
        <f t="shared" si="6"/>
        <v>TRUE</v>
      </c>
      <c r="T51" s="10" t="str">
        <f t="shared" si="7"/>
        <v>TRUE</v>
      </c>
      <c r="U51" s="10" t="str">
        <f t="shared" si="8"/>
        <v>Yes</v>
      </c>
    </row>
    <row r="52" spans="1:21">
      <c r="A52" s="10" t="s">
        <v>334</v>
      </c>
      <c r="B52" s="10" t="str">
        <f>IF(ISERROR(MATCH(A52, FXProd!$A$2:$A$297,0)),"",A52)</f>
        <v>srf_main.FeedFileFragment</v>
      </c>
      <c r="C52" s="10" t="str">
        <f t="shared" si="0"/>
        <v>OK</v>
      </c>
      <c r="D52" s="10" t="s">
        <v>337</v>
      </c>
      <c r="E52" s="10" t="str">
        <f>VLOOKUP(D52,FXProd!$B$2:$F$310,1,)</f>
        <v>FeedFileFragmentPerfIndex1</v>
      </c>
      <c r="F52" s="10" t="str">
        <f t="shared" si="1"/>
        <v>OK</v>
      </c>
      <c r="G52" s="10" t="s">
        <v>13</v>
      </c>
      <c r="H52" s="10" t="str">
        <f>VLOOKUP(D52,FXProd!$B$2:$F$310,2,)</f>
        <v>nonunique</v>
      </c>
      <c r="I52" s="10" t="str">
        <f t="shared" si="2"/>
        <v>OK</v>
      </c>
      <c r="J52" s="10" t="s">
        <v>14</v>
      </c>
      <c r="K52" s="10" t="str">
        <f>VLOOKUP(D52,FXProd!$B$2:$F$310,3,)</f>
        <v xml:space="preserve"> nonclustered </v>
      </c>
      <c r="L52" s="10" t="str">
        <f t="shared" si="3"/>
        <v>OK</v>
      </c>
      <c r="M52" s="10">
        <v>2</v>
      </c>
      <c r="N52" s="10">
        <f>VLOOKUP(D52,FXProd!$B$2:$F$310,4,)</f>
        <v>2</v>
      </c>
      <c r="O52" s="10" t="str">
        <f t="shared" si="4"/>
        <v>OK</v>
      </c>
      <c r="P52" s="10" t="s">
        <v>338</v>
      </c>
      <c r="Q52" s="10" t="str">
        <f>VLOOKUP(D52,FXProd!$B$2:$F$310,5,)</f>
        <v>COBDate asc,TradeType asc INCLUDE (Id,FeedType,FeedIdVersion)</v>
      </c>
      <c r="R52" s="10" t="str">
        <f t="shared" si="5"/>
        <v>OK</v>
      </c>
      <c r="S52" s="10" t="str">
        <f t="shared" si="6"/>
        <v>TRUE</v>
      </c>
      <c r="T52" s="10" t="str">
        <f t="shared" si="7"/>
        <v>TRUE</v>
      </c>
      <c r="U52" s="10" t="str">
        <f t="shared" si="8"/>
        <v>Yes</v>
      </c>
    </row>
    <row r="53" spans="1:21">
      <c r="A53" s="10" t="s">
        <v>334</v>
      </c>
      <c r="B53" s="10" t="str">
        <f>IF(ISERROR(MATCH(A53, FXProd!$A$2:$A$297,0)),"",A53)</f>
        <v>srf_main.FeedFileFragment</v>
      </c>
      <c r="C53" s="10" t="str">
        <f t="shared" si="0"/>
        <v>OK</v>
      </c>
      <c r="D53" s="10" t="s">
        <v>341</v>
      </c>
      <c r="E53" s="10" t="e">
        <f>VLOOKUP(D53,FXProd!$B$2:$F$310,1,)</f>
        <v>#N/A</v>
      </c>
      <c r="F53" s="10" t="e">
        <f t="shared" si="1"/>
        <v>#N/A</v>
      </c>
      <c r="G53" s="10" t="s">
        <v>8</v>
      </c>
      <c r="H53" s="10" t="e">
        <f>VLOOKUP(D53,FXProd!$B$2:$F$310,2,)</f>
        <v>#N/A</v>
      </c>
      <c r="I53" s="10" t="e">
        <f t="shared" si="2"/>
        <v>#N/A</v>
      </c>
      <c r="J53" s="10" t="s">
        <v>9</v>
      </c>
      <c r="K53" s="10" t="e">
        <f>VLOOKUP(D53,FXProd!$B$2:$F$310,3,)</f>
        <v>#N/A</v>
      </c>
      <c r="L53" s="10" t="e">
        <f t="shared" si="3"/>
        <v>#N/A</v>
      </c>
      <c r="M53" s="10">
        <v>1</v>
      </c>
      <c r="N53" s="10" t="e">
        <f>VLOOKUP(D53,FXProd!$B$2:$F$310,4,)</f>
        <v>#N/A</v>
      </c>
      <c r="O53" s="10" t="e">
        <f t="shared" si="4"/>
        <v>#N/A</v>
      </c>
      <c r="P53" s="10" t="s">
        <v>17</v>
      </c>
      <c r="Q53" s="10" t="e">
        <f>VLOOKUP(D53,FXProd!$B$2:$F$310,5,)</f>
        <v>#N/A</v>
      </c>
      <c r="R53" s="10" t="e">
        <f t="shared" si="5"/>
        <v>#N/A</v>
      </c>
      <c r="S53" s="10" t="e">
        <f t="shared" si="6"/>
        <v>#N/A</v>
      </c>
      <c r="T53" s="10" t="e">
        <f t="shared" si="7"/>
        <v>#N/A</v>
      </c>
      <c r="U53" s="10" t="e">
        <f t="shared" si="8"/>
        <v>#N/A</v>
      </c>
    </row>
    <row r="54" spans="1:21">
      <c r="A54" s="10" t="s">
        <v>344</v>
      </c>
      <c r="B54" s="10" t="str">
        <f>IF(ISERROR(MATCH(A54, FXProd!$A$2:$A$297,0)),"",A54)</f>
        <v>srf_main.FeedOutputDetail</v>
      </c>
      <c r="C54" s="10" t="str">
        <f t="shared" si="0"/>
        <v>OK</v>
      </c>
      <c r="D54" s="10" t="s">
        <v>346</v>
      </c>
      <c r="E54" s="10" t="str">
        <f>VLOOKUP(D54,FXProd!$B$2:$F$310,1,)</f>
        <v>FeedOutputDetail_NC1</v>
      </c>
      <c r="F54" s="10" t="str">
        <f t="shared" si="1"/>
        <v>OK</v>
      </c>
      <c r="G54" s="10" t="s">
        <v>13</v>
      </c>
      <c r="H54" s="10" t="str">
        <f>VLOOKUP(D54,FXProd!$B$2:$F$310,2,)</f>
        <v>nonunique</v>
      </c>
      <c r="I54" s="10" t="str">
        <f t="shared" si="2"/>
        <v>OK</v>
      </c>
      <c r="J54" s="10" t="s">
        <v>14</v>
      </c>
      <c r="K54" s="10" t="str">
        <f>VLOOKUP(D54,FXProd!$B$2:$F$310,3,)</f>
        <v xml:space="preserve"> nonclustered </v>
      </c>
      <c r="L54" s="10" t="str">
        <f t="shared" si="3"/>
        <v>OK</v>
      </c>
      <c r="M54" s="10">
        <v>2</v>
      </c>
      <c r="N54" s="10">
        <f>VLOOKUP(D54,FXProd!$B$2:$F$310,4,)</f>
        <v>2</v>
      </c>
      <c r="O54" s="10" t="str">
        <f t="shared" si="4"/>
        <v>OK</v>
      </c>
      <c r="P54" s="10" t="s">
        <v>347</v>
      </c>
      <c r="Q54" s="10" t="str">
        <f>VLOOKUP(D54,FXProd!$B$2:$F$310,5,)</f>
        <v>FeedOutputId asc,FeedType asc</v>
      </c>
      <c r="R54" s="10" t="str">
        <f t="shared" si="5"/>
        <v>OK</v>
      </c>
      <c r="S54" s="10" t="str">
        <f t="shared" si="6"/>
        <v>TRUE</v>
      </c>
      <c r="T54" s="10" t="str">
        <f t="shared" si="7"/>
        <v>TRUE</v>
      </c>
      <c r="U54" s="10" t="str">
        <f t="shared" si="8"/>
        <v>Yes</v>
      </c>
    </row>
    <row r="55" spans="1:21">
      <c r="A55" s="10" t="s">
        <v>344</v>
      </c>
      <c r="B55" s="10" t="str">
        <f>IF(ISERROR(MATCH(A55, FXProd!$A$2:$A$297,0)),"",A55)</f>
        <v>srf_main.FeedOutputDetail</v>
      </c>
      <c r="C55" s="10" t="str">
        <f t="shared" si="0"/>
        <v>OK</v>
      </c>
      <c r="D55" s="10" t="s">
        <v>345</v>
      </c>
      <c r="E55" s="10" t="str">
        <f>VLOOKUP(D55,FXProd!$B$2:$F$310,1,)</f>
        <v>FeedOutputDetail_NC2</v>
      </c>
      <c r="F55" s="10" t="str">
        <f t="shared" si="1"/>
        <v>OK</v>
      </c>
      <c r="G55" s="10" t="s">
        <v>13</v>
      </c>
      <c r="H55" s="10" t="str">
        <f>VLOOKUP(D55,FXProd!$B$2:$F$310,2,)</f>
        <v>nonunique</v>
      </c>
      <c r="I55" s="10" t="str">
        <f t="shared" si="2"/>
        <v>OK</v>
      </c>
      <c r="J55" s="10" t="s">
        <v>14</v>
      </c>
      <c r="K55" s="10" t="str">
        <f>VLOOKUP(D55,FXProd!$B$2:$F$310,3,)</f>
        <v xml:space="preserve"> nonclustered </v>
      </c>
      <c r="L55" s="10" t="str">
        <f t="shared" si="3"/>
        <v>OK</v>
      </c>
      <c r="M55" s="10">
        <v>1</v>
      </c>
      <c r="N55" s="10">
        <f>VLOOKUP(D55,FXProd!$B$2:$F$310,4,)</f>
        <v>1</v>
      </c>
      <c r="O55" s="10" t="str">
        <f t="shared" si="4"/>
        <v>OK</v>
      </c>
      <c r="P55" s="10" t="s">
        <v>332</v>
      </c>
      <c r="Q55" s="10" t="str">
        <f>VLOOKUP(D55,FXProd!$B$2:$F$310,5,)</f>
        <v>FeedType asc</v>
      </c>
      <c r="R55" s="10" t="str">
        <f t="shared" si="5"/>
        <v>OK</v>
      </c>
      <c r="S55" s="10" t="str">
        <f t="shared" si="6"/>
        <v>TRUE</v>
      </c>
      <c r="T55" s="10" t="str">
        <f t="shared" si="7"/>
        <v>TRUE</v>
      </c>
      <c r="U55" s="10" t="str">
        <f t="shared" si="8"/>
        <v>Yes</v>
      </c>
    </row>
    <row r="56" spans="1:21">
      <c r="A56" s="10" t="s">
        <v>344</v>
      </c>
      <c r="B56" s="10" t="str">
        <f>IF(ISERROR(MATCH(A56, FXProd!$A$2:$A$297,0)),"",A56)</f>
        <v>srf_main.FeedOutputDetail</v>
      </c>
      <c r="C56" s="10" t="str">
        <f t="shared" si="0"/>
        <v>OK</v>
      </c>
      <c r="D56" s="10" t="s">
        <v>348</v>
      </c>
      <c r="E56" s="10" t="e">
        <f>VLOOKUP(D56,FXProd!$B$2:$F$310,1,)</f>
        <v>#N/A</v>
      </c>
      <c r="F56" s="10" t="e">
        <f t="shared" si="1"/>
        <v>#N/A</v>
      </c>
      <c r="G56" s="10" t="s">
        <v>8</v>
      </c>
      <c r="H56" s="10" t="e">
        <f>VLOOKUP(D56,FXProd!$B$2:$F$310,2,)</f>
        <v>#N/A</v>
      </c>
      <c r="I56" s="10" t="e">
        <f t="shared" si="2"/>
        <v>#N/A</v>
      </c>
      <c r="J56" s="10" t="s">
        <v>9</v>
      </c>
      <c r="K56" s="10" t="e">
        <f>VLOOKUP(D56,FXProd!$B$2:$F$310,3,)</f>
        <v>#N/A</v>
      </c>
      <c r="L56" s="10" t="e">
        <f t="shared" si="3"/>
        <v>#N/A</v>
      </c>
      <c r="M56" s="10">
        <v>1</v>
      </c>
      <c r="N56" s="10" t="e">
        <f>VLOOKUP(D56,FXProd!$B$2:$F$310,4,)</f>
        <v>#N/A</v>
      </c>
      <c r="O56" s="10" t="e">
        <f t="shared" si="4"/>
        <v>#N/A</v>
      </c>
      <c r="P56" s="10" t="s">
        <v>17</v>
      </c>
      <c r="Q56" s="10" t="e">
        <f>VLOOKUP(D56,FXProd!$B$2:$F$310,5,)</f>
        <v>#N/A</v>
      </c>
      <c r="R56" s="10" t="e">
        <f t="shared" si="5"/>
        <v>#N/A</v>
      </c>
      <c r="S56" s="10" t="e">
        <f t="shared" si="6"/>
        <v>#N/A</v>
      </c>
      <c r="T56" s="10" t="e">
        <f t="shared" si="7"/>
        <v>#N/A</v>
      </c>
      <c r="U56" s="10" t="e">
        <f t="shared" si="8"/>
        <v>#N/A</v>
      </c>
    </row>
    <row r="57" spans="1:21">
      <c r="A57" s="10" t="s">
        <v>342</v>
      </c>
      <c r="B57" s="10" t="str">
        <f>IF(ISERROR(MATCH(A57, FXProd!$A$2:$A$297,0)),"",A57)</f>
        <v>srf_main.FeedOutput</v>
      </c>
      <c r="C57" s="10" t="str">
        <f t="shared" si="0"/>
        <v>OK</v>
      </c>
      <c r="D57" s="10" t="s">
        <v>343</v>
      </c>
      <c r="E57" s="10" t="e">
        <f>VLOOKUP(D57,FXProd!$B$2:$F$310,1,)</f>
        <v>#N/A</v>
      </c>
      <c r="F57" s="10" t="e">
        <f t="shared" si="1"/>
        <v>#N/A</v>
      </c>
      <c r="G57" s="10" t="s">
        <v>8</v>
      </c>
      <c r="H57" s="10" t="e">
        <f>VLOOKUP(D57,FXProd!$B$2:$F$310,2,)</f>
        <v>#N/A</v>
      </c>
      <c r="I57" s="10" t="e">
        <f t="shared" si="2"/>
        <v>#N/A</v>
      </c>
      <c r="J57" s="10" t="s">
        <v>9</v>
      </c>
      <c r="K57" s="10" t="e">
        <f>VLOOKUP(D57,FXProd!$B$2:$F$310,3,)</f>
        <v>#N/A</v>
      </c>
      <c r="L57" s="10" t="e">
        <f t="shared" si="3"/>
        <v>#N/A</v>
      </c>
      <c r="M57" s="10">
        <v>1</v>
      </c>
      <c r="N57" s="10" t="e">
        <f>VLOOKUP(D57,FXProd!$B$2:$F$310,4,)</f>
        <v>#N/A</v>
      </c>
      <c r="O57" s="10" t="e">
        <f t="shared" si="4"/>
        <v>#N/A</v>
      </c>
      <c r="P57" s="10" t="s">
        <v>17</v>
      </c>
      <c r="Q57" s="10" t="e">
        <f>VLOOKUP(D57,FXProd!$B$2:$F$310,5,)</f>
        <v>#N/A</v>
      </c>
      <c r="R57" s="10" t="e">
        <f t="shared" si="5"/>
        <v>#N/A</v>
      </c>
      <c r="S57" s="10" t="e">
        <f t="shared" si="6"/>
        <v>#N/A</v>
      </c>
      <c r="T57" s="10" t="e">
        <f t="shared" si="7"/>
        <v>#N/A</v>
      </c>
      <c r="U57" s="10" t="e">
        <f t="shared" si="8"/>
        <v>#N/A</v>
      </c>
    </row>
    <row r="58" spans="1:21">
      <c r="A58" s="10" t="s">
        <v>365</v>
      </c>
      <c r="B58" s="10" t="str">
        <f>IF(ISERROR(MATCH(A58, FXProd!$A$2:$A$297,0)),"",A58)</f>
        <v>srf_main.FXCurrencyDetails</v>
      </c>
      <c r="C58" s="10" t="str">
        <f t="shared" si="0"/>
        <v>OK</v>
      </c>
      <c r="D58" s="10" t="s">
        <v>367</v>
      </c>
      <c r="E58" s="10" t="str">
        <f>VLOOKUP(D58,FXProd!$B$2:$F$310,1,)</f>
        <v>FXCurrencyDetails_currency</v>
      </c>
      <c r="F58" s="10" t="str">
        <f t="shared" si="1"/>
        <v>OK</v>
      </c>
      <c r="G58" s="10" t="s">
        <v>13</v>
      </c>
      <c r="H58" s="10" t="str">
        <f>VLOOKUP(D58,FXProd!$B$2:$F$310,2,)</f>
        <v>nonunique</v>
      </c>
      <c r="I58" s="10" t="str">
        <f t="shared" si="2"/>
        <v>OK</v>
      </c>
      <c r="J58" s="10" t="s">
        <v>14</v>
      </c>
      <c r="K58" s="10" t="str">
        <f>VLOOKUP(D58,FXProd!$B$2:$F$310,3,)</f>
        <v xml:space="preserve"> nonclustered </v>
      </c>
      <c r="L58" s="10" t="str">
        <f t="shared" si="3"/>
        <v>OK</v>
      </c>
      <c r="M58" s="10">
        <v>2</v>
      </c>
      <c r="N58" s="10">
        <f>VLOOKUP(D58,FXProd!$B$2:$F$310,4,)</f>
        <v>2</v>
      </c>
      <c r="O58" s="10" t="str">
        <f t="shared" si="4"/>
        <v>OK</v>
      </c>
      <c r="P58" s="10" t="s">
        <v>368</v>
      </c>
      <c r="Q58" s="10" t="str">
        <f>VLOOKUP(D58,FXProd!$B$2:$F$310,5,)</f>
        <v>Currency asc,ActiveFlag asc INCLUDE (MIDPrice,FXBaseCurrencyId)</v>
      </c>
      <c r="R58" s="10" t="str">
        <f t="shared" si="5"/>
        <v>OK</v>
      </c>
      <c r="S58" s="10" t="str">
        <f t="shared" si="6"/>
        <v>TRUE</v>
      </c>
      <c r="T58" s="10" t="str">
        <f t="shared" si="7"/>
        <v>TRUE</v>
      </c>
      <c r="U58" s="10" t="str">
        <f t="shared" si="8"/>
        <v>Yes</v>
      </c>
    </row>
    <row r="59" spans="1:21">
      <c r="A59" s="10" t="s">
        <v>373</v>
      </c>
      <c r="B59" s="10" t="str">
        <f>IF(ISERROR(MATCH(A59, FXProd!$A$2:$A$297,0)),"",A59)</f>
        <v>srf_main.GTRException</v>
      </c>
      <c r="C59" s="10" t="str">
        <f t="shared" si="0"/>
        <v>OK</v>
      </c>
      <c r="D59" s="10" t="s">
        <v>374</v>
      </c>
      <c r="E59" s="10" t="str">
        <f>VLOOKUP(D59,FXProd!$B$2:$F$310,1,)</f>
        <v>GTRException_NC1</v>
      </c>
      <c r="F59" s="10" t="str">
        <f t="shared" si="1"/>
        <v>OK</v>
      </c>
      <c r="G59" s="10" t="s">
        <v>13</v>
      </c>
      <c r="H59" s="10" t="str">
        <f>VLOOKUP(D59,FXProd!$B$2:$F$310,2,)</f>
        <v>nonunique</v>
      </c>
      <c r="I59" s="10" t="str">
        <f t="shared" si="2"/>
        <v>OK</v>
      </c>
      <c r="J59" s="10" t="s">
        <v>14</v>
      </c>
      <c r="K59" s="10" t="str">
        <f>VLOOKUP(D59,FXProd!$B$2:$F$310,3,)</f>
        <v xml:space="preserve"> nonclustered </v>
      </c>
      <c r="L59" s="10" t="str">
        <f t="shared" si="3"/>
        <v>OK</v>
      </c>
      <c r="M59" s="10">
        <v>1</v>
      </c>
      <c r="N59" s="10">
        <f>VLOOKUP(D59,FXProd!$B$2:$F$310,4,)</f>
        <v>1</v>
      </c>
      <c r="O59" s="10" t="str">
        <f t="shared" si="4"/>
        <v>OK</v>
      </c>
      <c r="P59" s="10" t="s">
        <v>375</v>
      </c>
      <c r="Q59" s="10" t="str">
        <f>VLOOKUP(D59,FXProd!$B$2:$F$310,5,)</f>
        <v>TradeMessageId asc INCLUDE (Description)</v>
      </c>
      <c r="R59" s="10" t="str">
        <f t="shared" si="5"/>
        <v>OK</v>
      </c>
      <c r="S59" s="10" t="str">
        <f t="shared" si="6"/>
        <v>TRUE</v>
      </c>
      <c r="T59" s="10" t="str">
        <f t="shared" si="7"/>
        <v>TRUE</v>
      </c>
      <c r="U59" s="10" t="str">
        <f t="shared" si="8"/>
        <v>Yes</v>
      </c>
    </row>
    <row r="60" spans="1:21">
      <c r="A60" s="10" t="s">
        <v>68</v>
      </c>
      <c r="B60" s="10" t="str">
        <f>IF(ISERROR(MATCH(A60, FXProd!$A$2:$A$297,0)),"",A60)</f>
        <v>srf_main.Book_Mapping_to_Region_Business</v>
      </c>
      <c r="C60" s="10" t="str">
        <f t="shared" si="0"/>
        <v>OK</v>
      </c>
      <c r="D60" s="10" t="s">
        <v>69</v>
      </c>
      <c r="E60" s="10" t="str">
        <f>VLOOKUP(D60,FXProd!$B$2:$F$310,1,)</f>
        <v>idx_Book</v>
      </c>
      <c r="F60" s="10" t="str">
        <f t="shared" si="1"/>
        <v>OK</v>
      </c>
      <c r="G60" s="10" t="s">
        <v>8</v>
      </c>
      <c r="H60" s="10" t="str">
        <f>VLOOKUP(D60,FXProd!$B$2:$F$310,2,)</f>
        <v>unique</v>
      </c>
      <c r="I60" s="10" t="str">
        <f t="shared" si="2"/>
        <v>OK</v>
      </c>
      <c r="J60" s="10" t="s">
        <v>14</v>
      </c>
      <c r="K60" s="10" t="str">
        <f>VLOOKUP(D60,FXProd!$B$2:$F$310,3,)</f>
        <v xml:space="preserve"> nonclustered </v>
      </c>
      <c r="L60" s="10" t="str">
        <f t="shared" si="3"/>
        <v>OK</v>
      </c>
      <c r="M60" s="10">
        <v>1</v>
      </c>
      <c r="N60" s="10">
        <f>VLOOKUP(D60,FXProd!$B$2:$F$310,4,)</f>
        <v>1</v>
      </c>
      <c r="O60" s="10" t="str">
        <f t="shared" si="4"/>
        <v>OK</v>
      </c>
      <c r="P60" s="10" t="s">
        <v>70</v>
      </c>
      <c r="Q60" s="10" t="str">
        <f>VLOOKUP(D60,FXProd!$B$2:$F$310,5,)</f>
        <v>Book asc</v>
      </c>
      <c r="R60" s="10" t="str">
        <f t="shared" si="5"/>
        <v>OK</v>
      </c>
      <c r="S60" s="10" t="str">
        <f t="shared" si="6"/>
        <v>TRUE</v>
      </c>
      <c r="T60" s="10" t="str">
        <f t="shared" si="7"/>
        <v>TRUE</v>
      </c>
      <c r="U60" s="10" t="str">
        <f t="shared" si="8"/>
        <v>Yes</v>
      </c>
    </row>
    <row r="61" spans="1:21">
      <c r="A61" s="10" t="s">
        <v>222</v>
      </c>
      <c r="B61" s="10" t="str">
        <f>IF(ISERROR(MATCH(A61, FXProd!$A$2:$A$297,0)),"",A61)</f>
        <v>srf_main.EODTrade</v>
      </c>
      <c r="C61" s="10" t="str">
        <f t="shared" si="0"/>
        <v>OK</v>
      </c>
      <c r="D61" s="10" t="s">
        <v>243</v>
      </c>
      <c r="E61" s="10" t="str">
        <f>VLOOKUP(D61,FXProd!$B$2:$F$310,1,)</f>
        <v>idx_Book</v>
      </c>
      <c r="F61" s="10" t="str">
        <f t="shared" si="1"/>
        <v>OK</v>
      </c>
      <c r="G61" s="10" t="s">
        <v>13</v>
      </c>
      <c r="H61" s="10" t="str">
        <f>VLOOKUP(D61,FXProd!$B$2:$F$310,2,)</f>
        <v>unique</v>
      </c>
      <c r="I61" s="10" t="str">
        <f t="shared" si="2"/>
        <v>NOTOK</v>
      </c>
      <c r="J61" s="10" t="s">
        <v>14</v>
      </c>
      <c r="K61" s="10" t="str">
        <f>VLOOKUP(D61,FXProd!$B$2:$F$310,3,)</f>
        <v xml:space="preserve"> nonclustered </v>
      </c>
      <c r="L61" s="10" t="str">
        <f t="shared" si="3"/>
        <v>OK</v>
      </c>
      <c r="M61" s="10">
        <v>2</v>
      </c>
      <c r="N61" s="10">
        <f>VLOOKUP(D61,FXProd!$B$2:$F$310,4,)</f>
        <v>1</v>
      </c>
      <c r="O61" s="10" t="str">
        <f t="shared" si="4"/>
        <v>NOTOK</v>
      </c>
      <c r="P61" s="10" t="s">
        <v>244</v>
      </c>
      <c r="Q61" s="10" t="str">
        <f>VLOOKUP(D61,FXProd!$B$2:$F$310,5,)</f>
        <v>Book asc</v>
      </c>
      <c r="R61" s="10" t="str">
        <f t="shared" si="5"/>
        <v>NOTOK</v>
      </c>
      <c r="S61" s="10" t="str">
        <f t="shared" si="6"/>
        <v>FALSE</v>
      </c>
      <c r="T61" s="10" t="str">
        <f t="shared" si="7"/>
        <v>FALSE</v>
      </c>
      <c r="U61" s="10" t="str">
        <f t="shared" si="8"/>
        <v>No</v>
      </c>
    </row>
    <row r="62" spans="1:21">
      <c r="A62" s="10" t="s">
        <v>505</v>
      </c>
      <c r="B62" s="10" t="str">
        <f>IF(ISERROR(MATCH(A62, FXProd!$A$2:$A$297,0)),"",A62)</f>
        <v>srf_main.Trade</v>
      </c>
      <c r="C62" s="10" t="str">
        <f t="shared" si="0"/>
        <v>OK</v>
      </c>
      <c r="D62" s="10" t="s">
        <v>243</v>
      </c>
      <c r="E62" s="10" t="str">
        <f>VLOOKUP(D62,FXProd!$B$2:$F$310,1,)</f>
        <v>idx_Book</v>
      </c>
      <c r="F62" s="10" t="str">
        <f t="shared" si="1"/>
        <v>OK</v>
      </c>
      <c r="G62" s="10" t="s">
        <v>13</v>
      </c>
      <c r="H62" s="10" t="str">
        <f>VLOOKUP(D62,FXProd!$B$2:$F$310,2,)</f>
        <v>unique</v>
      </c>
      <c r="I62" s="10" t="str">
        <f t="shared" si="2"/>
        <v>NOTOK</v>
      </c>
      <c r="J62" s="10" t="s">
        <v>14</v>
      </c>
      <c r="K62" s="10" t="str">
        <f>VLOOKUP(D62,FXProd!$B$2:$F$310,3,)</f>
        <v xml:space="preserve"> nonclustered </v>
      </c>
      <c r="L62" s="10" t="str">
        <f t="shared" si="3"/>
        <v>OK</v>
      </c>
      <c r="M62" s="10">
        <v>1</v>
      </c>
      <c r="N62" s="10">
        <f>VLOOKUP(D62,FXProd!$B$2:$F$310,4,)</f>
        <v>1</v>
      </c>
      <c r="O62" s="10" t="str">
        <f t="shared" si="4"/>
        <v>OK</v>
      </c>
      <c r="P62" s="10" t="s">
        <v>70</v>
      </c>
      <c r="Q62" s="10" t="str">
        <f>VLOOKUP(D62,FXProd!$B$2:$F$310,5,)</f>
        <v>Book asc</v>
      </c>
      <c r="R62" s="10" t="str">
        <f t="shared" si="5"/>
        <v>OK</v>
      </c>
      <c r="S62" s="10" t="str">
        <f t="shared" si="6"/>
        <v>FALSE</v>
      </c>
      <c r="T62" s="10" t="str">
        <f t="shared" si="7"/>
        <v>TRUE</v>
      </c>
      <c r="U62" s="10" t="str">
        <f t="shared" si="8"/>
        <v>No</v>
      </c>
    </row>
    <row r="63" spans="1:21">
      <c r="A63" s="10" t="s">
        <v>81</v>
      </c>
      <c r="B63" s="10" t="str">
        <f>IF(ISERROR(MATCH(A63, FXProd!$A$2:$A$297,0)),"",A63)</f>
        <v>srf_main.CollateralLinkStage</v>
      </c>
      <c r="C63" s="10" t="str">
        <f t="shared" si="0"/>
        <v>OK</v>
      </c>
      <c r="D63" s="10" t="s">
        <v>88</v>
      </c>
      <c r="E63" s="10" t="str">
        <f>VLOOKUP(D63,FXProd!$B$2:$F$310,1,)</f>
        <v>IDX_CollateralLinkStage1</v>
      </c>
      <c r="F63" s="10" t="str">
        <f t="shared" si="1"/>
        <v>OK</v>
      </c>
      <c r="G63" s="10" t="s">
        <v>13</v>
      </c>
      <c r="H63" s="10" t="str">
        <f>VLOOKUP(D63,FXProd!$B$2:$F$310,2,)</f>
        <v>nonunique</v>
      </c>
      <c r="I63" s="10" t="str">
        <f t="shared" si="2"/>
        <v>OK</v>
      </c>
      <c r="J63" s="10" t="s">
        <v>14</v>
      </c>
      <c r="K63" s="10" t="str">
        <f>VLOOKUP(D63,FXProd!$B$2:$F$310,3,)</f>
        <v xml:space="preserve"> nonclustered </v>
      </c>
      <c r="L63" s="10" t="str">
        <f t="shared" si="3"/>
        <v>OK</v>
      </c>
      <c r="M63" s="10">
        <v>1</v>
      </c>
      <c r="N63" s="10">
        <f>VLOOKUP(D63,FXProd!$B$2:$F$310,4,)</f>
        <v>1</v>
      </c>
      <c r="O63" s="10" t="str">
        <f t="shared" si="4"/>
        <v>OK</v>
      </c>
      <c r="P63" s="10" t="s">
        <v>89</v>
      </c>
      <c r="Q63" s="10" t="str">
        <f>VLOOKUP(D63,FXProd!$B$2:$F$310,5,)</f>
        <v>EODTradeStageID asc INCLUDE (TradePartyValue,AgentPartyValue,PortfolioCode,IsNewTrade,AgreementId)</v>
      </c>
      <c r="R63" s="10" t="str">
        <f t="shared" si="5"/>
        <v>OK</v>
      </c>
      <c r="S63" s="10" t="str">
        <f t="shared" si="6"/>
        <v>TRUE</v>
      </c>
      <c r="T63" s="10" t="str">
        <f t="shared" si="7"/>
        <v>TRUE</v>
      </c>
      <c r="U63" s="10" t="str">
        <f t="shared" si="8"/>
        <v>Yes</v>
      </c>
    </row>
    <row r="64" spans="1:21">
      <c r="A64" s="10" t="s">
        <v>203</v>
      </c>
      <c r="B64" s="10" t="str">
        <f>IF(ISERROR(MATCH(A64, FXProd!$A$2:$A$297,0)),"",A64)</f>
        <v>srf_main.EMIRMultiManagerAccount</v>
      </c>
      <c r="C64" s="10" t="str">
        <f t="shared" si="0"/>
        <v>OK</v>
      </c>
      <c r="D64" s="10" t="s">
        <v>206</v>
      </c>
      <c r="E64" s="10" t="str">
        <f>VLOOKUP(D64,FXProd!$B$2:$F$310,1,)</f>
        <v>Idx_EMIR_Multi_SubAccountId</v>
      </c>
      <c r="F64" s="10" t="str">
        <f t="shared" si="1"/>
        <v>OK</v>
      </c>
      <c r="G64" s="10" t="s">
        <v>13</v>
      </c>
      <c r="H64" s="10" t="str">
        <f>VLOOKUP(D64,FXProd!$B$2:$F$310,2,)</f>
        <v>nonunique</v>
      </c>
      <c r="I64" s="10" t="str">
        <f t="shared" si="2"/>
        <v>OK</v>
      </c>
      <c r="J64" s="10" t="s">
        <v>14</v>
      </c>
      <c r="K64" s="10" t="str">
        <f>VLOOKUP(D64,FXProd!$B$2:$F$310,3,)</f>
        <v xml:space="preserve"> nonclustered </v>
      </c>
      <c r="L64" s="10" t="str">
        <f t="shared" si="3"/>
        <v>OK</v>
      </c>
      <c r="M64" s="10">
        <v>1</v>
      </c>
      <c r="N64" s="10">
        <f>VLOOKUP(D64,FXProd!$B$2:$F$310,4,)</f>
        <v>1</v>
      </c>
      <c r="O64" s="10" t="str">
        <f t="shared" si="4"/>
        <v>OK</v>
      </c>
      <c r="P64" s="10" t="s">
        <v>205</v>
      </c>
      <c r="Q64" s="10" t="str">
        <f>VLOOKUP(D64,FXProd!$B$2:$F$310,5,)</f>
        <v>SubAccountId asc INCLUDE (SubAccountReportingDelegation,PrincipalEmirClassification)</v>
      </c>
      <c r="R64" s="10" t="str">
        <f t="shared" si="5"/>
        <v>NOTOK</v>
      </c>
      <c r="S64" s="10" t="str">
        <f t="shared" si="6"/>
        <v>TRUE</v>
      </c>
      <c r="T64" s="10" t="str">
        <f t="shared" si="7"/>
        <v>FALSE</v>
      </c>
      <c r="U64" s="10" t="str">
        <f t="shared" si="8"/>
        <v>No</v>
      </c>
    </row>
    <row r="65" spans="1:21">
      <c r="A65" s="10" t="s">
        <v>291</v>
      </c>
      <c r="B65" s="10" t="str">
        <f>IF(ISERROR(MATCH(A65, FXProd!$A$2:$A$297,0)),"",A65)</f>
        <v>srf_main.ErrorWorkFlow</v>
      </c>
      <c r="C65" s="10" t="str">
        <f t="shared" si="0"/>
        <v>OK</v>
      </c>
      <c r="D65" s="10" t="s">
        <v>295</v>
      </c>
      <c r="E65" s="10" t="str">
        <f>VLOOKUP(D65,FXProd!$B$2:$F$310,1,)</f>
        <v>Idx_ErrorWorkFlow_ErrorBlotter2</v>
      </c>
      <c r="F65" s="10" t="str">
        <f t="shared" si="1"/>
        <v>OK</v>
      </c>
      <c r="G65" s="10" t="s">
        <v>13</v>
      </c>
      <c r="H65" s="10" t="str">
        <f>VLOOKUP(D65,FXProd!$B$2:$F$310,2,)</f>
        <v>nonunique</v>
      </c>
      <c r="I65" s="10" t="str">
        <f t="shared" si="2"/>
        <v>OK</v>
      </c>
      <c r="J65" s="10" t="s">
        <v>14</v>
      </c>
      <c r="K65" s="10" t="str">
        <f>VLOOKUP(D65,FXProd!$B$2:$F$310,3,)</f>
        <v xml:space="preserve"> nonclustered </v>
      </c>
      <c r="L65" s="10" t="str">
        <f t="shared" si="3"/>
        <v>OK</v>
      </c>
      <c r="M65" s="10">
        <v>2</v>
      </c>
      <c r="N65" s="10">
        <f>VLOOKUP(D65,FXProd!$B$2:$F$310,4,)</f>
        <v>2</v>
      </c>
      <c r="O65" s="10" t="str">
        <f t="shared" si="4"/>
        <v>OK</v>
      </c>
      <c r="P65" s="10" t="s">
        <v>296</v>
      </c>
      <c r="Q65" s="10" t="str">
        <f>VLOOKUP(D65,FXProd!$B$2:$F$310,5,)</f>
        <v>TradeId asc,TradeMessageID asc INCLUDE (ErrorWorkflowID)</v>
      </c>
      <c r="R65" s="10" t="str">
        <f t="shared" si="5"/>
        <v>OK</v>
      </c>
      <c r="S65" s="10" t="str">
        <f t="shared" si="6"/>
        <v>TRUE</v>
      </c>
      <c r="T65" s="10" t="str">
        <f t="shared" si="7"/>
        <v>TRUE</v>
      </c>
      <c r="U65" s="10" t="str">
        <f t="shared" si="8"/>
        <v>Yes</v>
      </c>
    </row>
    <row r="66" spans="1:21">
      <c r="A66" s="10" t="s">
        <v>313</v>
      </c>
      <c r="B66" s="10" t="str">
        <f>IF(ISERROR(MATCH(A66, FXProd!$A$2:$A$297,0)),"",A66)</f>
        <v>srf_main.ErrorWorkFlow_Archive</v>
      </c>
      <c r="C66" s="10" t="str">
        <f t="shared" si="0"/>
        <v>OK</v>
      </c>
      <c r="D66" s="10" t="s">
        <v>295</v>
      </c>
      <c r="E66" s="10" t="str">
        <f>VLOOKUP(D66,FXProd!$B$2:$F$310,1,)</f>
        <v>Idx_ErrorWorkFlow_ErrorBlotter2</v>
      </c>
      <c r="F66" s="10" t="str">
        <f t="shared" si="1"/>
        <v>OK</v>
      </c>
      <c r="G66" s="10" t="s">
        <v>13</v>
      </c>
      <c r="H66" s="10" t="str">
        <f>VLOOKUP(D66,FXProd!$B$2:$F$310,2,)</f>
        <v>nonunique</v>
      </c>
      <c r="I66" s="10" t="str">
        <f t="shared" si="2"/>
        <v>OK</v>
      </c>
      <c r="J66" s="10" t="s">
        <v>14</v>
      </c>
      <c r="K66" s="10" t="str">
        <f>VLOOKUP(D66,FXProd!$B$2:$F$310,3,)</f>
        <v xml:space="preserve"> nonclustered </v>
      </c>
      <c r="L66" s="10" t="str">
        <f t="shared" si="3"/>
        <v>OK</v>
      </c>
      <c r="M66" s="10">
        <v>2</v>
      </c>
      <c r="N66" s="10">
        <f>VLOOKUP(D66,FXProd!$B$2:$F$310,4,)</f>
        <v>2</v>
      </c>
      <c r="O66" s="10" t="str">
        <f t="shared" si="4"/>
        <v>OK</v>
      </c>
      <c r="P66" s="10" t="s">
        <v>296</v>
      </c>
      <c r="Q66" s="10" t="str">
        <f>VLOOKUP(D66,FXProd!$B$2:$F$310,5,)</f>
        <v>TradeId asc,TradeMessageID asc INCLUDE (ErrorWorkflowID)</v>
      </c>
      <c r="R66" s="10" t="str">
        <f t="shared" si="5"/>
        <v>OK</v>
      </c>
      <c r="S66" s="10" t="str">
        <f t="shared" si="6"/>
        <v>TRUE</v>
      </c>
      <c r="T66" s="10" t="str">
        <f t="shared" si="7"/>
        <v>TRUE</v>
      </c>
      <c r="U66" s="10" t="str">
        <f t="shared" si="8"/>
        <v>Yes</v>
      </c>
    </row>
    <row r="67" spans="1:21">
      <c r="A67" s="10" t="s">
        <v>291</v>
      </c>
      <c r="B67" s="10" t="str">
        <f>IF(ISERROR(MATCH(A67, FXProd!$A$2:$A$297,0)),"",A67)</f>
        <v>srf_main.ErrorWorkFlow</v>
      </c>
      <c r="C67" s="10" t="str">
        <f t="shared" ref="C67:C130" si="9">IF(A67=B67,"OK","NOTOK")</f>
        <v>OK</v>
      </c>
      <c r="D67" s="10" t="s">
        <v>297</v>
      </c>
      <c r="E67" s="10" t="str">
        <f>VLOOKUP(D67,FXProd!$B$2:$F$310,1,)</f>
        <v>Idx_Errorworkflow_ErrorDashboard1</v>
      </c>
      <c r="F67" s="10" t="str">
        <f t="shared" ref="F67:F130" si="10">IF(D67=E67,"OK","NOTOK")</f>
        <v>OK</v>
      </c>
      <c r="G67" s="10" t="s">
        <v>13</v>
      </c>
      <c r="H67" s="10" t="str">
        <f>VLOOKUP(D67,FXProd!$B$2:$F$310,2,)</f>
        <v>nonunique</v>
      </c>
      <c r="I67" s="10" t="str">
        <f t="shared" ref="I67:I130" si="11">IF(G67=H67,"OK","NOTOK")</f>
        <v>OK</v>
      </c>
      <c r="J67" s="10" t="s">
        <v>14</v>
      </c>
      <c r="K67" s="10" t="str">
        <f>VLOOKUP(D67,FXProd!$B$2:$F$310,3,)</f>
        <v xml:space="preserve"> nonclustered </v>
      </c>
      <c r="L67" s="10" t="str">
        <f t="shared" ref="L67:L130" si="12">IF(J67=K67,"OK","NOTOK")</f>
        <v>OK</v>
      </c>
      <c r="M67" s="10">
        <v>1</v>
      </c>
      <c r="N67" s="10">
        <f>VLOOKUP(D67,FXProd!$B$2:$F$310,4,)</f>
        <v>1</v>
      </c>
      <c r="O67" s="10" t="str">
        <f t="shared" ref="O67:O130" si="13">IF(M67=N67,"OK","NOTOK")</f>
        <v>OK</v>
      </c>
      <c r="P67" s="10" t="s">
        <v>298</v>
      </c>
      <c r="Q67" s="10" t="str">
        <f>VLOOKUP(D67,FXProd!$B$2:$F$310,5,)</f>
        <v>WorkflowErrorCategory asc INCLUDE (ErrorWorkflowID,TradeId,TradeMessageID)</v>
      </c>
      <c r="R67" s="10" t="str">
        <f t="shared" ref="R67:R130" si="14">IF(P67=Q67,"OK","NOTOK")</f>
        <v>OK</v>
      </c>
      <c r="S67" s="10" t="str">
        <f t="shared" ref="S67:S130" si="15">IF(AND(C67="OK", F67="OK",I67="OK"),"TRUE", "FALSE" )</f>
        <v>TRUE</v>
      </c>
      <c r="T67" s="10" t="str">
        <f t="shared" ref="T67:T130" si="16">IF(AND(L67="OK", O67="OK",R67="OK"),"TRUE", "FALSE" )</f>
        <v>TRUE</v>
      </c>
      <c r="U67" s="10" t="str">
        <f t="shared" ref="U67:U130" si="17">IF(OR(S67="False", T67="False"),"No", "Yes")</f>
        <v>Yes</v>
      </c>
    </row>
    <row r="68" spans="1:21">
      <c r="A68" s="10" t="s">
        <v>313</v>
      </c>
      <c r="B68" s="10" t="str">
        <f>IF(ISERROR(MATCH(A68, FXProd!$A$2:$A$297,0)),"",A68)</f>
        <v>srf_main.ErrorWorkFlow_Archive</v>
      </c>
      <c r="C68" s="10" t="str">
        <f t="shared" si="9"/>
        <v>OK</v>
      </c>
      <c r="D68" s="10" t="s">
        <v>297</v>
      </c>
      <c r="E68" s="10" t="str">
        <f>VLOOKUP(D68,FXProd!$B$2:$F$310,1,)</f>
        <v>Idx_Errorworkflow_ErrorDashboard1</v>
      </c>
      <c r="F68" s="10" t="str">
        <f t="shared" si="10"/>
        <v>OK</v>
      </c>
      <c r="G68" s="10" t="s">
        <v>13</v>
      </c>
      <c r="H68" s="10" t="str">
        <f>VLOOKUP(D68,FXProd!$B$2:$F$310,2,)</f>
        <v>nonunique</v>
      </c>
      <c r="I68" s="10" t="str">
        <f t="shared" si="11"/>
        <v>OK</v>
      </c>
      <c r="J68" s="10" t="s">
        <v>14</v>
      </c>
      <c r="K68" s="10" t="str">
        <f>VLOOKUP(D68,FXProd!$B$2:$F$310,3,)</f>
        <v xml:space="preserve"> nonclustered </v>
      </c>
      <c r="L68" s="10" t="str">
        <f t="shared" si="12"/>
        <v>OK</v>
      </c>
      <c r="M68" s="10">
        <v>1</v>
      </c>
      <c r="N68" s="10">
        <f>VLOOKUP(D68,FXProd!$B$2:$F$310,4,)</f>
        <v>1</v>
      </c>
      <c r="O68" s="10" t="str">
        <f t="shared" si="13"/>
        <v>OK</v>
      </c>
      <c r="P68" s="10" t="s">
        <v>298</v>
      </c>
      <c r="Q68" s="10" t="str">
        <f>VLOOKUP(D68,FXProd!$B$2:$F$310,5,)</f>
        <v>WorkflowErrorCategory asc INCLUDE (ErrorWorkflowID,TradeId,TradeMessageID)</v>
      </c>
      <c r="R68" s="10" t="str">
        <f t="shared" si="14"/>
        <v>OK</v>
      </c>
      <c r="S68" s="10" t="str">
        <f t="shared" si="15"/>
        <v>TRUE</v>
      </c>
      <c r="T68" s="10" t="str">
        <f t="shared" si="16"/>
        <v>TRUE</v>
      </c>
      <c r="U68" s="10" t="str">
        <f t="shared" si="17"/>
        <v>Yes</v>
      </c>
    </row>
    <row r="69" spans="1:21">
      <c r="A69" s="10" t="s">
        <v>291</v>
      </c>
      <c r="B69" s="10" t="str">
        <f>IF(ISERROR(MATCH(A69, FXProd!$A$2:$A$297,0)),"",A69)</f>
        <v>srf_main.ErrorWorkFlow</v>
      </c>
      <c r="C69" s="10" t="str">
        <f t="shared" si="9"/>
        <v>OK</v>
      </c>
      <c r="D69" s="10" t="s">
        <v>303</v>
      </c>
      <c r="E69" s="10" t="str">
        <f>VLOOKUP(D69,FXProd!$B$2:$F$310,1,)</f>
        <v>Idx_Errorworkflow_ErrorDashboard2</v>
      </c>
      <c r="F69" s="10" t="str">
        <f t="shared" si="10"/>
        <v>OK</v>
      </c>
      <c r="G69" s="10" t="s">
        <v>13</v>
      </c>
      <c r="H69" s="10" t="str">
        <f>VLOOKUP(D69,FXProd!$B$2:$F$310,2,)</f>
        <v>nonunique</v>
      </c>
      <c r="I69" s="10" t="str">
        <f t="shared" si="11"/>
        <v>OK</v>
      </c>
      <c r="J69" s="10" t="s">
        <v>14</v>
      </c>
      <c r="K69" s="10" t="str">
        <f>VLOOKUP(D69,FXProd!$B$2:$F$310,3,)</f>
        <v xml:space="preserve"> nonclustered </v>
      </c>
      <c r="L69" s="10" t="str">
        <f t="shared" si="12"/>
        <v>OK</v>
      </c>
      <c r="M69" s="10">
        <v>2</v>
      </c>
      <c r="N69" s="10">
        <f>VLOOKUP(D69,FXProd!$B$2:$F$310,4,)</f>
        <v>2</v>
      </c>
      <c r="O69" s="10" t="str">
        <f t="shared" si="13"/>
        <v>OK</v>
      </c>
      <c r="P69" s="10" t="s">
        <v>304</v>
      </c>
      <c r="Q69" s="10" t="str">
        <f>VLOOKUP(D69,FXProd!$B$2:$F$310,5,)</f>
        <v>ApplicationName asc,WorkflowErrorCategory asc INCLUDE (ErrorWorkflowID,TradeId,TradeMessageID,ErrorWorkflowState,Jurisdiction)</v>
      </c>
      <c r="R69" s="10" t="str">
        <f t="shared" si="14"/>
        <v>OK</v>
      </c>
      <c r="S69" s="10" t="str">
        <f t="shared" si="15"/>
        <v>TRUE</v>
      </c>
      <c r="T69" s="10" t="str">
        <f t="shared" si="16"/>
        <v>TRUE</v>
      </c>
      <c r="U69" s="10" t="str">
        <f t="shared" si="17"/>
        <v>Yes</v>
      </c>
    </row>
    <row r="70" spans="1:21">
      <c r="A70" s="10" t="s">
        <v>313</v>
      </c>
      <c r="B70" s="10" t="str">
        <f>IF(ISERROR(MATCH(A70, FXProd!$A$2:$A$297,0)),"",A70)</f>
        <v>srf_main.ErrorWorkFlow_Archive</v>
      </c>
      <c r="C70" s="10" t="str">
        <f t="shared" si="9"/>
        <v>OK</v>
      </c>
      <c r="D70" s="10" t="s">
        <v>303</v>
      </c>
      <c r="E70" s="10" t="str">
        <f>VLOOKUP(D70,FXProd!$B$2:$F$310,1,)</f>
        <v>Idx_Errorworkflow_ErrorDashboard2</v>
      </c>
      <c r="F70" s="10" t="str">
        <f t="shared" si="10"/>
        <v>OK</v>
      </c>
      <c r="G70" s="10" t="s">
        <v>13</v>
      </c>
      <c r="H70" s="10" t="str">
        <f>VLOOKUP(D70,FXProd!$B$2:$F$310,2,)</f>
        <v>nonunique</v>
      </c>
      <c r="I70" s="10" t="str">
        <f t="shared" si="11"/>
        <v>OK</v>
      </c>
      <c r="J70" s="10" t="s">
        <v>14</v>
      </c>
      <c r="K70" s="10" t="str">
        <f>VLOOKUP(D70,FXProd!$B$2:$F$310,3,)</f>
        <v xml:space="preserve"> nonclustered </v>
      </c>
      <c r="L70" s="10" t="str">
        <f t="shared" si="12"/>
        <v>OK</v>
      </c>
      <c r="M70" s="10">
        <v>2</v>
      </c>
      <c r="N70" s="10">
        <f>VLOOKUP(D70,FXProd!$B$2:$F$310,4,)</f>
        <v>2</v>
      </c>
      <c r="O70" s="10" t="str">
        <f t="shared" si="13"/>
        <v>OK</v>
      </c>
      <c r="P70" s="10" t="s">
        <v>304</v>
      </c>
      <c r="Q70" s="10" t="str">
        <f>VLOOKUP(D70,FXProd!$B$2:$F$310,5,)</f>
        <v>ApplicationName asc,WorkflowErrorCategory asc INCLUDE (ErrorWorkflowID,TradeId,TradeMessageID,ErrorWorkflowState,Jurisdiction)</v>
      </c>
      <c r="R70" s="10" t="str">
        <f t="shared" si="14"/>
        <v>OK</v>
      </c>
      <c r="S70" s="10" t="str">
        <f t="shared" si="15"/>
        <v>TRUE</v>
      </c>
      <c r="T70" s="10" t="str">
        <f t="shared" si="16"/>
        <v>TRUE</v>
      </c>
      <c r="U70" s="10" t="str">
        <f t="shared" si="17"/>
        <v>Yes</v>
      </c>
    </row>
    <row r="71" spans="1:21">
      <c r="A71" s="10" t="s">
        <v>291</v>
      </c>
      <c r="B71" s="10" t="str">
        <f>IF(ISERROR(MATCH(A71, FXProd!$A$2:$A$297,0)),"",A71)</f>
        <v>srf_main.ErrorWorkFlow</v>
      </c>
      <c r="C71" s="10" t="str">
        <f t="shared" si="9"/>
        <v>OK</v>
      </c>
      <c r="D71" s="10" t="s">
        <v>309</v>
      </c>
      <c r="E71" s="10" t="str">
        <f>VLOOKUP(D71,FXProd!$B$2:$F$310,1,)</f>
        <v>IDX_ErrorWorkflowId</v>
      </c>
      <c r="F71" s="10" t="str">
        <f t="shared" si="10"/>
        <v>OK</v>
      </c>
      <c r="G71" s="10" t="s">
        <v>13</v>
      </c>
      <c r="H71" s="10" t="str">
        <f>VLOOKUP(D71,FXProd!$B$2:$F$310,2,)</f>
        <v>nonunique</v>
      </c>
      <c r="I71" s="10" t="str">
        <f t="shared" si="11"/>
        <v>OK</v>
      </c>
      <c r="J71" s="10" t="s">
        <v>9</v>
      </c>
      <c r="K71" s="10" t="str">
        <f>VLOOKUP(D71,FXProd!$B$2:$F$310,3,)</f>
        <v xml:space="preserve"> clustered </v>
      </c>
      <c r="L71" s="10" t="str">
        <f t="shared" si="12"/>
        <v>OK</v>
      </c>
      <c r="M71" s="10">
        <v>1</v>
      </c>
      <c r="N71" s="10">
        <f>VLOOKUP(D71,FXProd!$B$2:$F$310,4,)</f>
        <v>1</v>
      </c>
      <c r="O71" s="10" t="str">
        <f t="shared" si="13"/>
        <v>OK</v>
      </c>
      <c r="P71" s="10" t="s">
        <v>310</v>
      </c>
      <c r="Q71" s="10" t="str">
        <f>VLOOKUP(D71,FXProd!$B$2:$F$310,5,)</f>
        <v>ErrorWorkflowID asc</v>
      </c>
      <c r="R71" s="10" t="str">
        <f t="shared" si="14"/>
        <v>OK</v>
      </c>
      <c r="S71" s="10" t="str">
        <f t="shared" si="15"/>
        <v>TRUE</v>
      </c>
      <c r="T71" s="10" t="str">
        <f t="shared" si="16"/>
        <v>TRUE</v>
      </c>
      <c r="U71" s="10" t="str">
        <f t="shared" si="17"/>
        <v>Yes</v>
      </c>
    </row>
    <row r="72" spans="1:21">
      <c r="A72" s="10" t="s">
        <v>313</v>
      </c>
      <c r="B72" s="10" t="str">
        <f>IF(ISERROR(MATCH(A72, FXProd!$A$2:$A$297,0)),"",A72)</f>
        <v>srf_main.ErrorWorkFlow_Archive</v>
      </c>
      <c r="C72" s="10" t="str">
        <f t="shared" si="9"/>
        <v>OK</v>
      </c>
      <c r="D72" s="10" t="s">
        <v>309</v>
      </c>
      <c r="E72" s="10" t="str">
        <f>VLOOKUP(D72,FXProd!$B$2:$F$310,1,)</f>
        <v>IDX_ErrorWorkflowId</v>
      </c>
      <c r="F72" s="10" t="str">
        <f t="shared" si="10"/>
        <v>OK</v>
      </c>
      <c r="G72" s="10" t="s">
        <v>13</v>
      </c>
      <c r="H72" s="10" t="str">
        <f>VLOOKUP(D72,FXProd!$B$2:$F$310,2,)</f>
        <v>nonunique</v>
      </c>
      <c r="I72" s="10" t="str">
        <f t="shared" si="11"/>
        <v>OK</v>
      </c>
      <c r="J72" s="10" t="s">
        <v>9</v>
      </c>
      <c r="K72" s="10" t="str">
        <f>VLOOKUP(D72,FXProd!$B$2:$F$310,3,)</f>
        <v xml:space="preserve"> clustered </v>
      </c>
      <c r="L72" s="10" t="str">
        <f t="shared" si="12"/>
        <v>OK</v>
      </c>
      <c r="M72" s="10">
        <v>1</v>
      </c>
      <c r="N72" s="10">
        <f>VLOOKUP(D72,FXProd!$B$2:$F$310,4,)</f>
        <v>1</v>
      </c>
      <c r="O72" s="10" t="str">
        <f t="shared" si="13"/>
        <v>OK</v>
      </c>
      <c r="P72" s="10" t="s">
        <v>310</v>
      </c>
      <c r="Q72" s="10" t="str">
        <f>VLOOKUP(D72,FXProd!$B$2:$F$310,5,)</f>
        <v>ErrorWorkflowID asc</v>
      </c>
      <c r="R72" s="10" t="str">
        <f t="shared" si="14"/>
        <v>OK</v>
      </c>
      <c r="S72" s="10" t="str">
        <f t="shared" si="15"/>
        <v>TRUE</v>
      </c>
      <c r="T72" s="10" t="str">
        <f t="shared" si="16"/>
        <v>TRUE</v>
      </c>
      <c r="U72" s="10" t="str">
        <f t="shared" si="17"/>
        <v>Yes</v>
      </c>
    </row>
    <row r="73" spans="1:21">
      <c r="A73" s="10" t="s">
        <v>222</v>
      </c>
      <c r="B73" s="10" t="str">
        <f>IF(ISERROR(MATCH(A73, FXProd!$A$2:$A$297,0)),"",A73)</f>
        <v>srf_main.EODTrade</v>
      </c>
      <c r="C73" s="10" t="str">
        <f t="shared" si="9"/>
        <v>OK</v>
      </c>
      <c r="D73" s="10" t="s">
        <v>238</v>
      </c>
      <c r="E73" s="10" t="str">
        <f>VLOOKUP(D73,FXProd!$B$2:$F$310,1,)</f>
        <v>Idx_ET_COBDate</v>
      </c>
      <c r="F73" s="10" t="str">
        <f t="shared" si="10"/>
        <v>OK</v>
      </c>
      <c r="G73" s="10" t="s">
        <v>13</v>
      </c>
      <c r="H73" s="10" t="str">
        <f>VLOOKUP(D73,FXProd!$B$2:$F$310,2,)</f>
        <v>nonunique</v>
      </c>
      <c r="I73" s="10" t="str">
        <f t="shared" si="11"/>
        <v>OK</v>
      </c>
      <c r="J73" s="10" t="s">
        <v>14</v>
      </c>
      <c r="K73" s="10" t="str">
        <f>VLOOKUP(D73,FXProd!$B$2:$F$310,3,)</f>
        <v xml:space="preserve"> nonclustered </v>
      </c>
      <c r="L73" s="10" t="str">
        <f t="shared" si="12"/>
        <v>OK</v>
      </c>
      <c r="M73" s="10">
        <v>1</v>
      </c>
      <c r="N73" s="10">
        <f>VLOOKUP(D73,FXProd!$B$2:$F$310,4,)</f>
        <v>1</v>
      </c>
      <c r="O73" s="10" t="str">
        <f t="shared" si="13"/>
        <v>OK</v>
      </c>
      <c r="P73" s="10" t="s">
        <v>80</v>
      </c>
      <c r="Q73" s="10" t="str">
        <f>VLOOKUP(D73,FXProd!$B$2:$F$310,5,)</f>
        <v>COBDate asc</v>
      </c>
      <c r="R73" s="10" t="str">
        <f t="shared" si="14"/>
        <v>OK</v>
      </c>
      <c r="S73" s="10" t="str">
        <f t="shared" si="15"/>
        <v>TRUE</v>
      </c>
      <c r="T73" s="10" t="str">
        <f t="shared" si="16"/>
        <v>TRUE</v>
      </c>
      <c r="U73" s="10" t="str">
        <f t="shared" si="17"/>
        <v>Yes</v>
      </c>
    </row>
    <row r="74" spans="1:21">
      <c r="A74" s="10" t="s">
        <v>291</v>
      </c>
      <c r="B74" s="10" t="str">
        <f>IF(ISERROR(MATCH(A74, FXProd!$A$2:$A$297,0)),"",A74)</f>
        <v>srf_main.ErrorWorkFlow</v>
      </c>
      <c r="C74" s="10" t="str">
        <f t="shared" si="9"/>
        <v>OK</v>
      </c>
      <c r="D74" s="10" t="s">
        <v>294</v>
      </c>
      <c r="E74" s="10" t="str">
        <f>VLOOKUP(D74,FXProd!$B$2:$F$310,1,)</f>
        <v>IDX_EW_COBDate</v>
      </c>
      <c r="F74" s="10" t="str">
        <f t="shared" si="10"/>
        <v>OK</v>
      </c>
      <c r="G74" s="10" t="s">
        <v>13</v>
      </c>
      <c r="H74" s="10" t="str">
        <f>VLOOKUP(D74,FXProd!$B$2:$F$310,2,)</f>
        <v>nonunique</v>
      </c>
      <c r="I74" s="10" t="str">
        <f t="shared" si="11"/>
        <v>OK</v>
      </c>
      <c r="J74" s="10" t="s">
        <v>14</v>
      </c>
      <c r="K74" s="10" t="str">
        <f>VLOOKUP(D74,FXProd!$B$2:$F$310,3,)</f>
        <v xml:space="preserve"> nonclustered </v>
      </c>
      <c r="L74" s="10" t="str">
        <f t="shared" si="12"/>
        <v>OK</v>
      </c>
      <c r="M74" s="10">
        <v>1</v>
      </c>
      <c r="N74" s="10">
        <f>VLOOKUP(D74,FXProd!$B$2:$F$310,4,)</f>
        <v>1</v>
      </c>
      <c r="O74" s="10" t="str">
        <f t="shared" si="13"/>
        <v>OK</v>
      </c>
      <c r="P74" s="10" t="s">
        <v>80</v>
      </c>
      <c r="Q74" s="10" t="str">
        <f>VLOOKUP(D74,FXProd!$B$2:$F$310,5,)</f>
        <v>COBDate asc</v>
      </c>
      <c r="R74" s="10" t="str">
        <f t="shared" si="14"/>
        <v>OK</v>
      </c>
      <c r="S74" s="10" t="str">
        <f t="shared" si="15"/>
        <v>TRUE</v>
      </c>
      <c r="T74" s="10" t="str">
        <f t="shared" si="16"/>
        <v>TRUE</v>
      </c>
      <c r="U74" s="10" t="str">
        <f t="shared" si="17"/>
        <v>Yes</v>
      </c>
    </row>
    <row r="75" spans="1:21">
      <c r="A75" s="10" t="s">
        <v>313</v>
      </c>
      <c r="B75" s="10" t="str">
        <f>IF(ISERROR(MATCH(A75, FXProd!$A$2:$A$297,0)),"",A75)</f>
        <v>srf_main.ErrorWorkFlow_Archive</v>
      </c>
      <c r="C75" s="10" t="str">
        <f t="shared" si="9"/>
        <v>OK</v>
      </c>
      <c r="D75" s="10" t="s">
        <v>294</v>
      </c>
      <c r="E75" s="10" t="str">
        <f>VLOOKUP(D75,FXProd!$B$2:$F$310,1,)</f>
        <v>IDX_EW_COBDate</v>
      </c>
      <c r="F75" s="10" t="str">
        <f t="shared" si="10"/>
        <v>OK</v>
      </c>
      <c r="G75" s="10" t="s">
        <v>13</v>
      </c>
      <c r="H75" s="10" t="str">
        <f>VLOOKUP(D75,FXProd!$B$2:$F$310,2,)</f>
        <v>nonunique</v>
      </c>
      <c r="I75" s="10" t="str">
        <f t="shared" si="11"/>
        <v>OK</v>
      </c>
      <c r="J75" s="10" t="s">
        <v>14</v>
      </c>
      <c r="K75" s="10" t="str">
        <f>VLOOKUP(D75,FXProd!$B$2:$F$310,3,)</f>
        <v xml:space="preserve"> nonclustered </v>
      </c>
      <c r="L75" s="10" t="str">
        <f t="shared" si="12"/>
        <v>OK</v>
      </c>
      <c r="M75" s="10">
        <v>1</v>
      </c>
      <c r="N75" s="10">
        <f>VLOOKUP(D75,FXProd!$B$2:$F$310,4,)</f>
        <v>1</v>
      </c>
      <c r="O75" s="10" t="str">
        <f t="shared" si="13"/>
        <v>OK</v>
      </c>
      <c r="P75" s="10" t="s">
        <v>80</v>
      </c>
      <c r="Q75" s="10" t="str">
        <f>VLOOKUP(D75,FXProd!$B$2:$F$310,5,)</f>
        <v>COBDate asc</v>
      </c>
      <c r="R75" s="10" t="str">
        <f t="shared" si="14"/>
        <v>OK</v>
      </c>
      <c r="S75" s="10" t="str">
        <f t="shared" si="15"/>
        <v>TRUE</v>
      </c>
      <c r="T75" s="10" t="str">
        <f t="shared" si="16"/>
        <v>TRUE</v>
      </c>
      <c r="U75" s="10" t="str">
        <f t="shared" si="17"/>
        <v>Yes</v>
      </c>
    </row>
    <row r="76" spans="1:21">
      <c r="A76" s="10" t="s">
        <v>291</v>
      </c>
      <c r="B76" s="10" t="str">
        <f>IF(ISERROR(MATCH(A76, FXProd!$A$2:$A$297,0)),"",A76)</f>
        <v>srf_main.ErrorWorkFlow</v>
      </c>
      <c r="C76" s="10" t="str">
        <f t="shared" si="9"/>
        <v>OK</v>
      </c>
      <c r="D76" s="10" t="s">
        <v>292</v>
      </c>
      <c r="E76" s="10" t="str">
        <f>VLOOKUP(D76,FXProd!$B$2:$F$310,1,)</f>
        <v>IDX_EW_TradeId</v>
      </c>
      <c r="F76" s="10" t="str">
        <f t="shared" si="10"/>
        <v>OK</v>
      </c>
      <c r="G76" s="10" t="s">
        <v>13</v>
      </c>
      <c r="H76" s="10" t="str">
        <f>VLOOKUP(D76,FXProd!$B$2:$F$310,2,)</f>
        <v>nonunique</v>
      </c>
      <c r="I76" s="10" t="str">
        <f t="shared" si="11"/>
        <v>OK</v>
      </c>
      <c r="J76" s="10" t="s">
        <v>14</v>
      </c>
      <c r="K76" s="10" t="str">
        <f>VLOOKUP(D76,FXProd!$B$2:$F$310,3,)</f>
        <v xml:space="preserve"> nonclustered </v>
      </c>
      <c r="L76" s="10" t="str">
        <f t="shared" si="12"/>
        <v>OK</v>
      </c>
      <c r="M76" s="10">
        <v>1</v>
      </c>
      <c r="N76" s="10">
        <f>VLOOKUP(D76,FXProd!$B$2:$F$310,4,)</f>
        <v>1</v>
      </c>
      <c r="O76" s="10" t="str">
        <f t="shared" si="13"/>
        <v>OK</v>
      </c>
      <c r="P76" s="10" t="s">
        <v>293</v>
      </c>
      <c r="Q76" s="10" t="str">
        <f>VLOOKUP(D76,FXProd!$B$2:$F$310,5,)</f>
        <v>TradeId asc INCLUDE (TradeVersion)</v>
      </c>
      <c r="R76" s="10" t="str">
        <f t="shared" si="14"/>
        <v>OK</v>
      </c>
      <c r="S76" s="10" t="str">
        <f t="shared" si="15"/>
        <v>TRUE</v>
      </c>
      <c r="T76" s="10" t="str">
        <f t="shared" si="16"/>
        <v>TRUE</v>
      </c>
      <c r="U76" s="10" t="str">
        <f t="shared" si="17"/>
        <v>Yes</v>
      </c>
    </row>
    <row r="77" spans="1:21">
      <c r="A77" s="10" t="s">
        <v>313</v>
      </c>
      <c r="B77" s="10" t="str">
        <f>IF(ISERROR(MATCH(A77, FXProd!$A$2:$A$297,0)),"",A77)</f>
        <v>srf_main.ErrorWorkFlow_Archive</v>
      </c>
      <c r="C77" s="10" t="str">
        <f t="shared" si="9"/>
        <v>OK</v>
      </c>
      <c r="D77" s="10" t="s">
        <v>292</v>
      </c>
      <c r="E77" s="10" t="str">
        <f>VLOOKUP(D77,FXProd!$B$2:$F$310,1,)</f>
        <v>IDX_EW_TradeId</v>
      </c>
      <c r="F77" s="10" t="str">
        <f t="shared" si="10"/>
        <v>OK</v>
      </c>
      <c r="G77" s="10" t="s">
        <v>13</v>
      </c>
      <c r="H77" s="10" t="str">
        <f>VLOOKUP(D77,FXProd!$B$2:$F$310,2,)</f>
        <v>nonunique</v>
      </c>
      <c r="I77" s="10" t="str">
        <f t="shared" si="11"/>
        <v>OK</v>
      </c>
      <c r="J77" s="10" t="s">
        <v>14</v>
      </c>
      <c r="K77" s="10" t="str">
        <f>VLOOKUP(D77,FXProd!$B$2:$F$310,3,)</f>
        <v xml:space="preserve"> nonclustered </v>
      </c>
      <c r="L77" s="10" t="str">
        <f t="shared" si="12"/>
        <v>OK</v>
      </c>
      <c r="M77" s="10">
        <v>1</v>
      </c>
      <c r="N77" s="10">
        <f>VLOOKUP(D77,FXProd!$B$2:$F$310,4,)</f>
        <v>1</v>
      </c>
      <c r="O77" s="10" t="str">
        <f t="shared" si="13"/>
        <v>OK</v>
      </c>
      <c r="P77" s="10" t="s">
        <v>293</v>
      </c>
      <c r="Q77" s="10" t="str">
        <f>VLOOKUP(D77,FXProd!$B$2:$F$310,5,)</f>
        <v>TradeId asc INCLUDE (TradeVersion)</v>
      </c>
      <c r="R77" s="10" t="str">
        <f t="shared" si="14"/>
        <v>OK</v>
      </c>
      <c r="S77" s="10" t="str">
        <f t="shared" si="15"/>
        <v>TRUE</v>
      </c>
      <c r="T77" s="10" t="str">
        <f t="shared" si="16"/>
        <v>TRUE</v>
      </c>
      <c r="U77" s="10" t="str">
        <f t="shared" si="17"/>
        <v>Yes</v>
      </c>
    </row>
    <row r="78" spans="1:21">
      <c r="A78" s="10" t="s">
        <v>291</v>
      </c>
      <c r="B78" s="10" t="str">
        <f>IF(ISERROR(MATCH(A78, FXProd!$A$2:$A$297,0)),"",A78)</f>
        <v>srf_main.ErrorWorkFlow</v>
      </c>
      <c r="C78" s="10" t="str">
        <f t="shared" si="9"/>
        <v>OK</v>
      </c>
      <c r="D78" s="10" t="s">
        <v>311</v>
      </c>
      <c r="E78" s="10" t="str">
        <f>VLOOKUP(D78,FXProd!$B$2:$F$310,1,)</f>
        <v>IDX_EW_TradeMessageId</v>
      </c>
      <c r="F78" s="10" t="str">
        <f t="shared" si="10"/>
        <v>OK</v>
      </c>
      <c r="G78" s="10" t="s">
        <v>13</v>
      </c>
      <c r="H78" s="10" t="str">
        <f>VLOOKUP(D78,FXProd!$B$2:$F$310,2,)</f>
        <v>nonunique</v>
      </c>
      <c r="I78" s="10" t="str">
        <f t="shared" si="11"/>
        <v>OK</v>
      </c>
      <c r="J78" s="10" t="s">
        <v>14</v>
      </c>
      <c r="K78" s="10" t="str">
        <f>VLOOKUP(D78,FXProd!$B$2:$F$310,3,)</f>
        <v xml:space="preserve"> nonclustered </v>
      </c>
      <c r="L78" s="10" t="str">
        <f t="shared" si="12"/>
        <v>OK</v>
      </c>
      <c r="M78" s="10">
        <v>1</v>
      </c>
      <c r="N78" s="10">
        <f>VLOOKUP(D78,FXProd!$B$2:$F$310,4,)</f>
        <v>1</v>
      </c>
      <c r="O78" s="10" t="str">
        <f t="shared" si="13"/>
        <v>OK</v>
      </c>
      <c r="P78" s="10" t="s">
        <v>312</v>
      </c>
      <c r="Q78" s="10" t="str">
        <f>VLOOKUP(D78,FXProd!$B$2:$F$310,5,)</f>
        <v>TradeMessageID asc</v>
      </c>
      <c r="R78" s="10" t="str">
        <f t="shared" si="14"/>
        <v>OK</v>
      </c>
      <c r="S78" s="10" t="str">
        <f t="shared" si="15"/>
        <v>TRUE</v>
      </c>
      <c r="T78" s="10" t="str">
        <f t="shared" si="16"/>
        <v>TRUE</v>
      </c>
      <c r="U78" s="10" t="str">
        <f t="shared" si="17"/>
        <v>Yes</v>
      </c>
    </row>
    <row r="79" spans="1:21">
      <c r="A79" s="10" t="s">
        <v>313</v>
      </c>
      <c r="B79" s="10" t="str">
        <f>IF(ISERROR(MATCH(A79, FXProd!$A$2:$A$297,0)),"",A79)</f>
        <v>srf_main.ErrorWorkFlow_Archive</v>
      </c>
      <c r="C79" s="10" t="str">
        <f t="shared" si="9"/>
        <v>OK</v>
      </c>
      <c r="D79" s="10" t="s">
        <v>311</v>
      </c>
      <c r="E79" s="10" t="str">
        <f>VLOOKUP(D79,FXProd!$B$2:$F$310,1,)</f>
        <v>IDX_EW_TradeMessageId</v>
      </c>
      <c r="F79" s="10" t="str">
        <f t="shared" si="10"/>
        <v>OK</v>
      </c>
      <c r="G79" s="10" t="s">
        <v>13</v>
      </c>
      <c r="H79" s="10" t="str">
        <f>VLOOKUP(D79,FXProd!$B$2:$F$310,2,)</f>
        <v>nonunique</v>
      </c>
      <c r="I79" s="10" t="str">
        <f t="shared" si="11"/>
        <v>OK</v>
      </c>
      <c r="J79" s="10" t="s">
        <v>14</v>
      </c>
      <c r="K79" s="10" t="str">
        <f>VLOOKUP(D79,FXProd!$B$2:$F$310,3,)</f>
        <v xml:space="preserve"> nonclustered </v>
      </c>
      <c r="L79" s="10" t="str">
        <f t="shared" si="12"/>
        <v>OK</v>
      </c>
      <c r="M79" s="10">
        <v>1</v>
      </c>
      <c r="N79" s="10">
        <f>VLOOKUP(D79,FXProd!$B$2:$F$310,4,)</f>
        <v>1</v>
      </c>
      <c r="O79" s="10" t="str">
        <f t="shared" si="13"/>
        <v>OK</v>
      </c>
      <c r="P79" s="10" t="s">
        <v>312</v>
      </c>
      <c r="Q79" s="10" t="str">
        <f>VLOOKUP(D79,FXProd!$B$2:$F$310,5,)</f>
        <v>TradeMessageID asc</v>
      </c>
      <c r="R79" s="10" t="str">
        <f t="shared" si="14"/>
        <v>OK</v>
      </c>
      <c r="S79" s="10" t="str">
        <f t="shared" si="15"/>
        <v>TRUE</v>
      </c>
      <c r="T79" s="10" t="str">
        <f t="shared" si="16"/>
        <v>TRUE</v>
      </c>
      <c r="U79" s="10" t="str">
        <f t="shared" si="17"/>
        <v>Yes</v>
      </c>
    </row>
    <row r="80" spans="1:21">
      <c r="A80" s="10" t="s">
        <v>291</v>
      </c>
      <c r="B80" s="10" t="str">
        <f>IF(ISERROR(MATCH(A80, FXProd!$A$2:$A$297,0)),"",A80)</f>
        <v>srf_main.ErrorWorkFlow</v>
      </c>
      <c r="C80" s="10" t="str">
        <f t="shared" si="9"/>
        <v>OK</v>
      </c>
      <c r="D80" s="10" t="s">
        <v>299</v>
      </c>
      <c r="E80" s="10" t="str">
        <f>VLOOKUP(D80,FXProd!$B$2:$F$310,1,)</f>
        <v>IDX_EW_Workflowstate</v>
      </c>
      <c r="F80" s="10" t="str">
        <f t="shared" si="10"/>
        <v>OK</v>
      </c>
      <c r="G80" s="10" t="s">
        <v>13</v>
      </c>
      <c r="H80" s="10" t="str">
        <f>VLOOKUP(D80,FXProd!$B$2:$F$310,2,)</f>
        <v>nonunique</v>
      </c>
      <c r="I80" s="10" t="str">
        <f t="shared" si="11"/>
        <v>OK</v>
      </c>
      <c r="J80" s="10" t="s">
        <v>14</v>
      </c>
      <c r="K80" s="10" t="str">
        <f>VLOOKUP(D80,FXProd!$B$2:$F$310,3,)</f>
        <v xml:space="preserve"> nonclustered </v>
      </c>
      <c r="L80" s="10" t="str">
        <f t="shared" si="12"/>
        <v>OK</v>
      </c>
      <c r="M80" s="10">
        <v>1</v>
      </c>
      <c r="N80" s="10">
        <f>VLOOKUP(D80,FXProd!$B$2:$F$310,4,)</f>
        <v>1</v>
      </c>
      <c r="O80" s="10" t="str">
        <f t="shared" si="13"/>
        <v>OK</v>
      </c>
      <c r="P80" s="10" t="s">
        <v>300</v>
      </c>
      <c r="Q80" s="10" t="str">
        <f>VLOOKUP(D80,FXProd!$B$2:$F$310,5,)</f>
        <v>ErrorWorkflowState asc</v>
      </c>
      <c r="R80" s="10" t="str">
        <f t="shared" si="14"/>
        <v>OK</v>
      </c>
      <c r="S80" s="10" t="str">
        <f t="shared" si="15"/>
        <v>TRUE</v>
      </c>
      <c r="T80" s="10" t="str">
        <f t="shared" si="16"/>
        <v>TRUE</v>
      </c>
      <c r="U80" s="10" t="str">
        <f t="shared" si="17"/>
        <v>Yes</v>
      </c>
    </row>
    <row r="81" spans="1:21">
      <c r="A81" s="10" t="s">
        <v>313</v>
      </c>
      <c r="B81" s="10" t="str">
        <f>IF(ISERROR(MATCH(A81, FXProd!$A$2:$A$297,0)),"",A81)</f>
        <v>srf_main.ErrorWorkFlow_Archive</v>
      </c>
      <c r="C81" s="10" t="str">
        <f t="shared" si="9"/>
        <v>OK</v>
      </c>
      <c r="D81" s="10" t="s">
        <v>299</v>
      </c>
      <c r="E81" s="10" t="str">
        <f>VLOOKUP(D81,FXProd!$B$2:$F$310,1,)</f>
        <v>IDX_EW_Workflowstate</v>
      </c>
      <c r="F81" s="10" t="str">
        <f t="shared" si="10"/>
        <v>OK</v>
      </c>
      <c r="G81" s="10" t="s">
        <v>13</v>
      </c>
      <c r="H81" s="10" t="str">
        <f>VLOOKUP(D81,FXProd!$B$2:$F$310,2,)</f>
        <v>nonunique</v>
      </c>
      <c r="I81" s="10" t="str">
        <f t="shared" si="11"/>
        <v>OK</v>
      </c>
      <c r="J81" s="10" t="s">
        <v>14</v>
      </c>
      <c r="K81" s="10" t="str">
        <f>VLOOKUP(D81,FXProd!$B$2:$F$310,3,)</f>
        <v xml:space="preserve"> nonclustered </v>
      </c>
      <c r="L81" s="10" t="str">
        <f t="shared" si="12"/>
        <v>OK</v>
      </c>
      <c r="M81" s="10">
        <v>1</v>
      </c>
      <c r="N81" s="10">
        <f>VLOOKUP(D81,FXProd!$B$2:$F$310,4,)</f>
        <v>1</v>
      </c>
      <c r="O81" s="10" t="str">
        <f t="shared" si="13"/>
        <v>OK</v>
      </c>
      <c r="P81" s="10" t="s">
        <v>300</v>
      </c>
      <c r="Q81" s="10" t="str">
        <f>VLOOKUP(D81,FXProd!$B$2:$F$310,5,)</f>
        <v>ErrorWorkflowState asc</v>
      </c>
      <c r="R81" s="10" t="str">
        <f t="shared" si="14"/>
        <v>OK</v>
      </c>
      <c r="S81" s="10" t="str">
        <f t="shared" si="15"/>
        <v>TRUE</v>
      </c>
      <c r="T81" s="10" t="str">
        <f t="shared" si="16"/>
        <v>TRUE</v>
      </c>
      <c r="U81" s="10" t="str">
        <f t="shared" si="17"/>
        <v>Yes</v>
      </c>
    </row>
    <row r="82" spans="1:21">
      <c r="A82" s="10" t="s">
        <v>459</v>
      </c>
      <c r="B82" s="10" t="str">
        <f>IF(ISERROR(MATCH(A82, FXProd!$A$2:$A$297,0)),"",A82)</f>
        <v>srf_main.SRFException</v>
      </c>
      <c r="C82" s="10" t="str">
        <f t="shared" si="9"/>
        <v>OK</v>
      </c>
      <c r="D82" s="10" t="s">
        <v>472</v>
      </c>
      <c r="E82" s="10" t="str">
        <f>VLOOKUP(D82,FXProd!$B$2:$F$310,1,)</f>
        <v>IDX_EX_COBDate</v>
      </c>
      <c r="F82" s="10" t="str">
        <f t="shared" si="10"/>
        <v>OK</v>
      </c>
      <c r="G82" s="10" t="s">
        <v>13</v>
      </c>
      <c r="H82" s="10" t="str">
        <f>VLOOKUP(D82,FXProd!$B$2:$F$310,2,)</f>
        <v>nonunique</v>
      </c>
      <c r="I82" s="10" t="str">
        <f t="shared" si="11"/>
        <v>OK</v>
      </c>
      <c r="J82" s="10" t="s">
        <v>14</v>
      </c>
      <c r="K82" s="10" t="str">
        <f>VLOOKUP(D82,FXProd!$B$2:$F$310,3,)</f>
        <v xml:space="preserve"> nonclustered </v>
      </c>
      <c r="L82" s="10" t="str">
        <f t="shared" si="12"/>
        <v>OK</v>
      </c>
      <c r="M82" s="10">
        <v>1</v>
      </c>
      <c r="N82" s="10">
        <f>VLOOKUP(D82,FXProd!$B$2:$F$310,4,)</f>
        <v>1</v>
      </c>
      <c r="O82" s="10" t="str">
        <f t="shared" si="13"/>
        <v>OK</v>
      </c>
      <c r="P82" s="10" t="s">
        <v>80</v>
      </c>
      <c r="Q82" s="10" t="str">
        <f>VLOOKUP(D82,FXProd!$B$2:$F$310,5,)</f>
        <v>COBDate asc</v>
      </c>
      <c r="R82" s="10" t="str">
        <f t="shared" si="14"/>
        <v>OK</v>
      </c>
      <c r="S82" s="10" t="str">
        <f t="shared" si="15"/>
        <v>TRUE</v>
      </c>
      <c r="T82" s="10" t="str">
        <f t="shared" si="16"/>
        <v>TRUE</v>
      </c>
      <c r="U82" s="10" t="str">
        <f t="shared" si="17"/>
        <v>Yes</v>
      </c>
    </row>
    <row r="83" spans="1:21">
      <c r="A83" s="10" t="s">
        <v>459</v>
      </c>
      <c r="B83" s="10" t="str">
        <f>IF(ISERROR(MATCH(A83, FXProd!$A$2:$A$297,0)),"",A83)</f>
        <v>srf_main.SRFException</v>
      </c>
      <c r="C83" s="10" t="str">
        <f t="shared" si="9"/>
        <v>OK</v>
      </c>
      <c r="D83" s="10" t="s">
        <v>460</v>
      </c>
      <c r="E83" s="10" t="str">
        <f>VLOOKUP(D83,FXProd!$B$2:$F$310,1,)</f>
        <v>IDX_EX_CreateDate</v>
      </c>
      <c r="F83" s="10" t="str">
        <f t="shared" si="10"/>
        <v>OK</v>
      </c>
      <c r="G83" s="10" t="s">
        <v>13</v>
      </c>
      <c r="H83" s="10" t="str">
        <f>VLOOKUP(D83,FXProd!$B$2:$F$310,2,)</f>
        <v>nonunique</v>
      </c>
      <c r="I83" s="10" t="str">
        <f t="shared" si="11"/>
        <v>OK</v>
      </c>
      <c r="J83" s="10" t="s">
        <v>14</v>
      </c>
      <c r="K83" s="10" t="str">
        <f>VLOOKUP(D83,FXProd!$B$2:$F$310,3,)</f>
        <v xml:space="preserve"> nonclustered </v>
      </c>
      <c r="L83" s="10" t="str">
        <f t="shared" si="12"/>
        <v>OK</v>
      </c>
      <c r="M83" s="10">
        <v>1</v>
      </c>
      <c r="N83" s="10">
        <f>VLOOKUP(D83,FXProd!$B$2:$F$310,4,)</f>
        <v>1</v>
      </c>
      <c r="O83" s="10" t="str">
        <f t="shared" si="13"/>
        <v>OK</v>
      </c>
      <c r="P83" s="10" t="s">
        <v>306</v>
      </c>
      <c r="Q83" s="10" t="str">
        <f>VLOOKUP(D83,FXProd!$B$2:$F$310,5,)</f>
        <v>CreateDate asc</v>
      </c>
      <c r="R83" s="10" t="str">
        <f t="shared" si="14"/>
        <v>OK</v>
      </c>
      <c r="S83" s="10" t="str">
        <f t="shared" si="15"/>
        <v>TRUE</v>
      </c>
      <c r="T83" s="10" t="str">
        <f t="shared" si="16"/>
        <v>TRUE</v>
      </c>
      <c r="U83" s="10" t="str">
        <f t="shared" si="17"/>
        <v>Yes</v>
      </c>
    </row>
    <row r="84" spans="1:21">
      <c r="A84" s="10" t="s">
        <v>156</v>
      </c>
      <c r="B84" s="10" t="str">
        <f>IF(ISERROR(MATCH(A84, FXProd!$A$2:$A$297,0)),"",A84)</f>
        <v>srf_main.CounterParty</v>
      </c>
      <c r="C84" s="10" t="str">
        <f t="shared" si="9"/>
        <v>OK</v>
      </c>
      <c r="D84" s="10" t="s">
        <v>161</v>
      </c>
      <c r="E84" s="10" t="str">
        <f>VLOOKUP(D84,FXProd!$B$2:$F$310,1,)</f>
        <v>IDX_ID</v>
      </c>
      <c r="F84" s="10" t="str">
        <f t="shared" si="10"/>
        <v>OK</v>
      </c>
      <c r="G84" s="10" t="s">
        <v>8</v>
      </c>
      <c r="H84" s="10" t="str">
        <f>VLOOKUP(D84,FXProd!$B$2:$F$310,2,)</f>
        <v>unique</v>
      </c>
      <c r="I84" s="10" t="str">
        <f t="shared" si="11"/>
        <v>OK</v>
      </c>
      <c r="J84" s="10" t="s">
        <v>14</v>
      </c>
      <c r="K84" s="10" t="str">
        <f>VLOOKUP(D84,FXProd!$B$2:$F$310,3,)</f>
        <v xml:space="preserve"> nonclustered </v>
      </c>
      <c r="L84" s="10" t="str">
        <f t="shared" si="12"/>
        <v>OK</v>
      </c>
      <c r="M84" s="10">
        <v>1</v>
      </c>
      <c r="N84" s="10">
        <f>VLOOKUP(D84,FXProd!$B$2:$F$310,4,)</f>
        <v>1</v>
      </c>
      <c r="O84" s="10" t="str">
        <f t="shared" si="13"/>
        <v>OK</v>
      </c>
      <c r="P84" s="10" t="s">
        <v>162</v>
      </c>
      <c r="Q84" s="10" t="str">
        <f>VLOOKUP(D84,FXProd!$B$2:$F$310,5,)</f>
        <v>id asc INCLUDE (uspersonflag,ReportingDelegation,emirClassification)</v>
      </c>
      <c r="R84" s="10" t="str">
        <f t="shared" si="14"/>
        <v>OK</v>
      </c>
      <c r="S84" s="10" t="str">
        <f t="shared" si="15"/>
        <v>TRUE</v>
      </c>
      <c r="T84" s="10" t="str">
        <f t="shared" si="16"/>
        <v>TRUE</v>
      </c>
      <c r="U84" s="10" t="str">
        <f t="shared" si="17"/>
        <v>Yes</v>
      </c>
    </row>
    <row r="85" spans="1:21">
      <c r="A85" s="10" t="s">
        <v>170</v>
      </c>
      <c r="B85" s="10" t="str">
        <f>IF(ISERROR(MATCH(A85, FXProd!$A$2:$A$297,0)),"",A85)</f>
        <v>srf_main.CounterPartyTmp</v>
      </c>
      <c r="C85" s="10" t="str">
        <f t="shared" si="9"/>
        <v>OK</v>
      </c>
      <c r="D85" s="10" t="s">
        <v>161</v>
      </c>
      <c r="E85" s="10" t="str">
        <f>VLOOKUP(D85,FXProd!$B$2:$F$310,1,)</f>
        <v>IDX_ID</v>
      </c>
      <c r="F85" s="10" t="str">
        <f t="shared" si="10"/>
        <v>OK</v>
      </c>
      <c r="G85" s="10" t="s">
        <v>13</v>
      </c>
      <c r="H85" s="10" t="str">
        <f>VLOOKUP(D85,FXProd!$B$2:$F$310,2,)</f>
        <v>unique</v>
      </c>
      <c r="I85" s="10" t="str">
        <f t="shared" si="11"/>
        <v>NOTOK</v>
      </c>
      <c r="J85" s="10" t="s">
        <v>14</v>
      </c>
      <c r="K85" s="10" t="str">
        <f>VLOOKUP(D85,FXProd!$B$2:$F$310,3,)</f>
        <v xml:space="preserve"> nonclustered </v>
      </c>
      <c r="L85" s="10" t="str">
        <f t="shared" si="12"/>
        <v>OK</v>
      </c>
      <c r="M85" s="10">
        <v>1</v>
      </c>
      <c r="N85" s="10">
        <f>VLOOKUP(D85,FXProd!$B$2:$F$310,4,)</f>
        <v>1</v>
      </c>
      <c r="O85" s="10" t="str">
        <f t="shared" si="13"/>
        <v>OK</v>
      </c>
      <c r="P85" s="10" t="s">
        <v>164</v>
      </c>
      <c r="Q85" s="10" t="str">
        <f>VLOOKUP(D85,FXProd!$B$2:$F$310,5,)</f>
        <v>id asc INCLUDE (uspersonflag,ReportingDelegation,emirClassification)</v>
      </c>
      <c r="R85" s="10" t="str">
        <f t="shared" si="14"/>
        <v>NOTOK</v>
      </c>
      <c r="S85" s="10" t="str">
        <f t="shared" si="15"/>
        <v>FALSE</v>
      </c>
      <c r="T85" s="10" t="str">
        <f t="shared" si="16"/>
        <v>FALSE</v>
      </c>
      <c r="U85" s="10" t="str">
        <f t="shared" si="17"/>
        <v>No</v>
      </c>
    </row>
    <row r="86" spans="1:21">
      <c r="A86" s="10" t="s">
        <v>145</v>
      </c>
      <c r="B86" s="10" t="str">
        <f>IF(ISERROR(MATCH(A86, FXProd!$A$2:$A$297,0)),"",A86)</f>
        <v>srf_main.CollSecurePartyMetaData</v>
      </c>
      <c r="C86" s="10" t="str">
        <f t="shared" si="9"/>
        <v>OK</v>
      </c>
      <c r="D86" s="10" t="s">
        <v>148</v>
      </c>
      <c r="E86" s="10" t="str">
        <f>VLOOKUP(D86,FXProd!$B$2:$F$310,1,)</f>
        <v>IDX_MetaData_Priority</v>
      </c>
      <c r="F86" s="10" t="str">
        <f t="shared" si="10"/>
        <v>OK</v>
      </c>
      <c r="G86" s="10" t="s">
        <v>13</v>
      </c>
      <c r="H86" s="10" t="str">
        <f>VLOOKUP(D86,FXProd!$B$2:$F$310,2,)</f>
        <v>nonunique</v>
      </c>
      <c r="I86" s="10" t="str">
        <f t="shared" si="11"/>
        <v>OK</v>
      </c>
      <c r="J86" s="10" t="s">
        <v>14</v>
      </c>
      <c r="K86" s="10" t="str">
        <f>VLOOKUP(D86,FXProd!$B$2:$F$310,3,)</f>
        <v xml:space="preserve"> nonclustered </v>
      </c>
      <c r="L86" s="10" t="str">
        <f t="shared" si="12"/>
        <v>OK</v>
      </c>
      <c r="M86" s="10">
        <v>1</v>
      </c>
      <c r="N86" s="10">
        <f>VLOOKUP(D86,FXProd!$B$2:$F$310,4,)</f>
        <v>1</v>
      </c>
      <c r="O86" s="10" t="str">
        <f t="shared" si="13"/>
        <v>OK</v>
      </c>
      <c r="P86" s="10" t="s">
        <v>149</v>
      </c>
      <c r="Q86" s="10" t="str">
        <f>VLOOKUP(D86,FXProd!$B$2:$F$310,5,)</f>
        <v>Priority asc</v>
      </c>
      <c r="R86" s="10" t="str">
        <f t="shared" si="14"/>
        <v>OK</v>
      </c>
      <c r="S86" s="10" t="str">
        <f t="shared" si="15"/>
        <v>TRUE</v>
      </c>
      <c r="T86" s="10" t="str">
        <f t="shared" si="16"/>
        <v>TRUE</v>
      </c>
      <c r="U86" s="10" t="str">
        <f t="shared" si="17"/>
        <v>Yes</v>
      </c>
    </row>
    <row r="87" spans="1:21">
      <c r="A87" s="10" t="s">
        <v>145</v>
      </c>
      <c r="B87" s="10" t="str">
        <f>IF(ISERROR(MATCH(A87, FXProd!$A$2:$A$297,0)),"",A87)</f>
        <v>srf_main.CollSecurePartyMetaData</v>
      </c>
      <c r="C87" s="10" t="str">
        <f t="shared" si="9"/>
        <v>OK</v>
      </c>
      <c r="D87" s="10" t="s">
        <v>147</v>
      </c>
      <c r="E87" s="10" t="str">
        <f>VLOOKUP(D87,FXProd!$B$2:$F$310,1,)</f>
        <v>IDX_MetaData_SecuredPartyFlag</v>
      </c>
      <c r="F87" s="10" t="str">
        <f t="shared" si="10"/>
        <v>OK</v>
      </c>
      <c r="G87" s="10" t="s">
        <v>13</v>
      </c>
      <c r="H87" s="10" t="str">
        <f>VLOOKUP(D87,FXProd!$B$2:$F$310,2,)</f>
        <v>nonunique</v>
      </c>
      <c r="I87" s="10" t="str">
        <f t="shared" si="11"/>
        <v>OK</v>
      </c>
      <c r="J87" s="10" t="s">
        <v>14</v>
      </c>
      <c r="K87" s="10" t="str">
        <f>VLOOKUP(D87,FXProd!$B$2:$F$310,3,)</f>
        <v xml:space="preserve"> nonclustered </v>
      </c>
      <c r="L87" s="10" t="str">
        <f t="shared" si="12"/>
        <v>OK</v>
      </c>
      <c r="M87" s="10">
        <v>1</v>
      </c>
      <c r="N87" s="10">
        <f>VLOOKUP(D87,FXProd!$B$2:$F$310,4,)</f>
        <v>1</v>
      </c>
      <c r="O87" s="10" t="str">
        <f t="shared" si="13"/>
        <v>OK</v>
      </c>
      <c r="P87" s="10" t="s">
        <v>124</v>
      </c>
      <c r="Q87" s="10" t="str">
        <f>VLOOKUP(D87,FXProd!$B$2:$F$310,5,)</f>
        <v>SecuredPartyFlag asc</v>
      </c>
      <c r="R87" s="10" t="str">
        <f t="shared" si="14"/>
        <v>OK</v>
      </c>
      <c r="S87" s="10" t="str">
        <f t="shared" si="15"/>
        <v>TRUE</v>
      </c>
      <c r="T87" s="10" t="str">
        <f t="shared" si="16"/>
        <v>TRUE</v>
      </c>
      <c r="U87" s="10" t="str">
        <f t="shared" si="17"/>
        <v>Yes</v>
      </c>
    </row>
    <row r="88" spans="1:21">
      <c r="A88" s="10" t="s">
        <v>119</v>
      </c>
      <c r="B88" s="10" t="str">
        <f>IF(ISERROR(MATCH(A88, FXProd!$A$2:$A$297,0)),"",A88)</f>
        <v>srf_main.CollEagleDetailsMain</v>
      </c>
      <c r="C88" s="10" t="str">
        <f t="shared" si="9"/>
        <v>OK</v>
      </c>
      <c r="D88" s="10" t="s">
        <v>121</v>
      </c>
      <c r="E88" s="10" t="str">
        <f>VLOOKUP(D88,FXProd!$B$2:$F$310,1,)</f>
        <v>IDX_PSDSId_CSDSId_FeedUnitId</v>
      </c>
      <c r="F88" s="10" t="str">
        <f t="shared" si="10"/>
        <v>OK</v>
      </c>
      <c r="G88" s="10" t="s">
        <v>13</v>
      </c>
      <c r="H88" s="10" t="str">
        <f>VLOOKUP(D88,FXProd!$B$2:$F$310,2,)</f>
        <v>nonunique</v>
      </c>
      <c r="I88" s="10" t="str">
        <f t="shared" si="11"/>
        <v>OK</v>
      </c>
      <c r="J88" s="10" t="s">
        <v>14</v>
      </c>
      <c r="K88" s="10" t="str">
        <f>VLOOKUP(D88,FXProd!$B$2:$F$310,3,)</f>
        <v xml:space="preserve"> nonclustered </v>
      </c>
      <c r="L88" s="10" t="str">
        <f t="shared" si="12"/>
        <v>OK</v>
      </c>
      <c r="M88" s="10">
        <v>3</v>
      </c>
      <c r="N88" s="10">
        <f>VLOOKUP(D88,FXProd!$B$2:$F$310,4,)</f>
        <v>3</v>
      </c>
      <c r="O88" s="10" t="str">
        <f t="shared" si="13"/>
        <v>OK</v>
      </c>
      <c r="P88" s="10" t="s">
        <v>122</v>
      </c>
      <c r="Q88" s="10" t="str">
        <f>VLOOKUP(D88,FXProd!$B$2:$F$310,5,)</f>
        <v>PrincipalSDSId asc,CtySDSId asc,FeedUnitId asc</v>
      </c>
      <c r="R88" s="10" t="str">
        <f t="shared" si="14"/>
        <v>OK</v>
      </c>
      <c r="S88" s="10" t="str">
        <f t="shared" si="15"/>
        <v>TRUE</v>
      </c>
      <c r="T88" s="10" t="str">
        <f t="shared" si="16"/>
        <v>TRUE</v>
      </c>
      <c r="U88" s="10" t="str">
        <f t="shared" si="17"/>
        <v>Yes</v>
      </c>
    </row>
    <row r="89" spans="1:21">
      <c r="A89" s="10" t="s">
        <v>119</v>
      </c>
      <c r="B89" s="10" t="str">
        <f>IF(ISERROR(MATCH(A89, FXProd!$A$2:$A$297,0)),"",A89)</f>
        <v>srf_main.CollEagleDetailsMain</v>
      </c>
      <c r="C89" s="10" t="str">
        <f t="shared" si="9"/>
        <v>OK</v>
      </c>
      <c r="D89" s="10" t="s">
        <v>123</v>
      </c>
      <c r="E89" s="10" t="str">
        <f>VLOOKUP(D89,FXProd!$B$2:$F$310,1,)</f>
        <v>IDX_SecuredPartyFlag</v>
      </c>
      <c r="F89" s="10" t="str">
        <f t="shared" si="10"/>
        <v>OK</v>
      </c>
      <c r="G89" s="10" t="s">
        <v>13</v>
      </c>
      <c r="H89" s="10" t="str">
        <f>VLOOKUP(D89,FXProd!$B$2:$F$310,2,)</f>
        <v>nonunique</v>
      </c>
      <c r="I89" s="10" t="str">
        <f t="shared" si="11"/>
        <v>OK</v>
      </c>
      <c r="J89" s="10" t="s">
        <v>14</v>
      </c>
      <c r="K89" s="10" t="str">
        <f>VLOOKUP(D89,FXProd!$B$2:$F$310,3,)</f>
        <v xml:space="preserve"> nonclustered </v>
      </c>
      <c r="L89" s="10" t="str">
        <f t="shared" si="12"/>
        <v>OK</v>
      </c>
      <c r="M89" s="10">
        <v>1</v>
      </c>
      <c r="N89" s="10">
        <f>VLOOKUP(D89,FXProd!$B$2:$F$310,4,)</f>
        <v>1</v>
      </c>
      <c r="O89" s="10" t="str">
        <f t="shared" si="13"/>
        <v>OK</v>
      </c>
      <c r="P89" s="10" t="s">
        <v>124</v>
      </c>
      <c r="Q89" s="10" t="str">
        <f>VLOOKUP(D89,FXProd!$B$2:$F$310,5,)</f>
        <v>SecuredPartyFlag asc</v>
      </c>
      <c r="R89" s="10" t="str">
        <f t="shared" si="14"/>
        <v>OK</v>
      </c>
      <c r="S89" s="10" t="str">
        <f t="shared" si="15"/>
        <v>TRUE</v>
      </c>
      <c r="T89" s="10" t="str">
        <f t="shared" si="16"/>
        <v>TRUE</v>
      </c>
      <c r="U89" s="10" t="str">
        <f t="shared" si="17"/>
        <v>Yes</v>
      </c>
    </row>
    <row r="90" spans="1:21">
      <c r="A90" s="10" t="s">
        <v>459</v>
      </c>
      <c r="B90" s="10" t="str">
        <f>IF(ISERROR(MATCH(A90, FXProd!$A$2:$A$297,0)),"",A90)</f>
        <v>srf_main.SRFException</v>
      </c>
      <c r="C90" s="10" t="str">
        <f t="shared" si="9"/>
        <v>OK</v>
      </c>
      <c r="D90" s="10" t="s">
        <v>461</v>
      </c>
      <c r="E90" s="10" t="str">
        <f>VLOOKUP(D90,FXProd!$B$2:$F$310,1,)</f>
        <v>Idx_SRFException_ErrorBlotter1</v>
      </c>
      <c r="F90" s="10" t="str">
        <f t="shared" si="10"/>
        <v>OK</v>
      </c>
      <c r="G90" s="10" t="s">
        <v>13</v>
      </c>
      <c r="H90" s="10" t="str">
        <f>VLOOKUP(D90,FXProd!$B$2:$F$310,2,)</f>
        <v>nonunique</v>
      </c>
      <c r="I90" s="10" t="str">
        <f t="shared" si="11"/>
        <v>OK</v>
      </c>
      <c r="J90" s="10" t="s">
        <v>14</v>
      </c>
      <c r="K90" s="10" t="str">
        <f>VLOOKUP(D90,FXProd!$B$2:$F$310,3,)</f>
        <v xml:space="preserve"> nonclustered </v>
      </c>
      <c r="L90" s="10" t="str">
        <f t="shared" si="12"/>
        <v>OK</v>
      </c>
      <c r="M90" s="10">
        <v>3</v>
      </c>
      <c r="N90" s="10">
        <f>VLOOKUP(D90,FXProd!$B$2:$F$310,4,)</f>
        <v>3</v>
      </c>
      <c r="O90" s="10" t="str">
        <f t="shared" si="13"/>
        <v>OK</v>
      </c>
      <c r="P90" s="10" t="s">
        <v>462</v>
      </c>
      <c r="Q90" s="10" t="str">
        <f>VLOOKUP(D90,FXProd!$B$2:$F$310,5,)</f>
        <v>CreateDate asc,ErrorCategory asc,WorkFlowErrorCategory asc INCLUDE (TradeId,TradeMessageId)</v>
      </c>
      <c r="R90" s="10" t="str">
        <f t="shared" si="14"/>
        <v>OK</v>
      </c>
      <c r="S90" s="10" t="str">
        <f t="shared" si="15"/>
        <v>TRUE</v>
      </c>
      <c r="T90" s="10" t="str">
        <f t="shared" si="16"/>
        <v>TRUE</v>
      </c>
      <c r="U90" s="10" t="str">
        <f t="shared" si="17"/>
        <v>Yes</v>
      </c>
    </row>
    <row r="91" spans="1:21">
      <c r="A91" s="10" t="s">
        <v>459</v>
      </c>
      <c r="B91" s="10" t="str">
        <f>IF(ISERROR(MATCH(A91, FXProd!$A$2:$A$297,0)),"",A91)</f>
        <v>srf_main.SRFException</v>
      </c>
      <c r="C91" s="10" t="str">
        <f t="shared" si="9"/>
        <v>OK</v>
      </c>
      <c r="D91" s="10" t="s">
        <v>473</v>
      </c>
      <c r="E91" s="10" t="str">
        <f>VLOOKUP(D91,FXProd!$B$2:$F$310,1,)</f>
        <v>Idx_SRFException_ErrorBlotter3</v>
      </c>
      <c r="F91" s="10" t="str">
        <f t="shared" si="10"/>
        <v>OK</v>
      </c>
      <c r="G91" s="10" t="s">
        <v>13</v>
      </c>
      <c r="H91" s="10" t="str">
        <f>VLOOKUP(D91,FXProd!$B$2:$F$310,2,)</f>
        <v>nonunique</v>
      </c>
      <c r="I91" s="10" t="str">
        <f t="shared" si="11"/>
        <v>OK</v>
      </c>
      <c r="J91" s="10" t="s">
        <v>14</v>
      </c>
      <c r="K91" s="10" t="str">
        <f>VLOOKUP(D91,FXProd!$B$2:$F$310,3,)</f>
        <v xml:space="preserve"> nonclustered </v>
      </c>
      <c r="L91" s="10" t="str">
        <f t="shared" si="12"/>
        <v>OK</v>
      </c>
      <c r="M91" s="10">
        <v>6</v>
      </c>
      <c r="N91" s="10">
        <f>VLOOKUP(D91,FXProd!$B$2:$F$310,4,)</f>
        <v>6</v>
      </c>
      <c r="O91" s="10" t="str">
        <f t="shared" si="13"/>
        <v>OK</v>
      </c>
      <c r="P91" s="10" t="s">
        <v>474</v>
      </c>
      <c r="Q91" s="10" t="str">
        <f>VLOOKUP(D91,FXProd!$B$2:$F$310,5,)</f>
        <v>ApplicationName asc,TradeId asc,CreateDate asc,TradeMessageId asc,ErrorCategory asc,WorkFlowErrorCategory asc INCLUDE (SRFExceptionID,TradeVersion,Jurisdiction)</v>
      </c>
      <c r="R91" s="10" t="str">
        <f t="shared" si="14"/>
        <v>OK</v>
      </c>
      <c r="S91" s="10" t="str">
        <f t="shared" si="15"/>
        <v>TRUE</v>
      </c>
      <c r="T91" s="10" t="str">
        <f t="shared" si="16"/>
        <v>TRUE</v>
      </c>
      <c r="U91" s="10" t="str">
        <f t="shared" si="17"/>
        <v>Yes</v>
      </c>
    </row>
    <row r="92" spans="1:21">
      <c r="A92" s="10" t="s">
        <v>459</v>
      </c>
      <c r="B92" s="10" t="str">
        <f>IF(ISERROR(MATCH(A92, FXProd!$A$2:$A$297,0)),"",A92)</f>
        <v>srf_main.SRFException</v>
      </c>
      <c r="C92" s="10" t="str">
        <f t="shared" si="9"/>
        <v>OK</v>
      </c>
      <c r="D92" s="10" t="s">
        <v>463</v>
      </c>
      <c r="E92" s="10" t="str">
        <f>VLOOKUP(D92,FXProd!$B$2:$F$310,1,)</f>
        <v>IDX_SRFException1</v>
      </c>
      <c r="F92" s="10" t="str">
        <f t="shared" si="10"/>
        <v>OK</v>
      </c>
      <c r="G92" s="10" t="s">
        <v>13</v>
      </c>
      <c r="H92" s="10" t="str">
        <f>VLOOKUP(D92,FXProd!$B$2:$F$310,2,)</f>
        <v>nonunique</v>
      </c>
      <c r="I92" s="10" t="str">
        <f t="shared" si="11"/>
        <v>OK</v>
      </c>
      <c r="J92" s="10" t="s">
        <v>14</v>
      </c>
      <c r="K92" s="10" t="str">
        <f>VLOOKUP(D92,FXProd!$B$2:$F$310,3,)</f>
        <v xml:space="preserve"> nonclustered </v>
      </c>
      <c r="L92" s="10" t="str">
        <f t="shared" si="12"/>
        <v>OK</v>
      </c>
      <c r="M92" s="10">
        <v>3</v>
      </c>
      <c r="N92" s="10">
        <f>VLOOKUP(D92,FXProd!$B$2:$F$310,4,)</f>
        <v>3</v>
      </c>
      <c r="O92" s="10" t="str">
        <f t="shared" si="13"/>
        <v>OK</v>
      </c>
      <c r="P92" s="10" t="s">
        <v>464</v>
      </c>
      <c r="Q92" s="10" t="str">
        <f>VLOOKUP(D92,FXProd!$B$2:$F$310,5,)</f>
        <v>MessageType asc,Jurisdiction asc,TradeMessageId asc</v>
      </c>
      <c r="R92" s="10" t="str">
        <f t="shared" si="14"/>
        <v>OK</v>
      </c>
      <c r="S92" s="10" t="str">
        <f t="shared" si="15"/>
        <v>TRUE</v>
      </c>
      <c r="T92" s="10" t="str">
        <f t="shared" si="16"/>
        <v>TRUE</v>
      </c>
      <c r="U92" s="10" t="str">
        <f t="shared" si="17"/>
        <v>Yes</v>
      </c>
    </row>
    <row r="93" spans="1:21">
      <c r="A93" s="10" t="s">
        <v>459</v>
      </c>
      <c r="B93" s="10" t="str">
        <f>IF(ISERROR(MATCH(A93, FXProd!$A$2:$A$297,0)),"",A93)</f>
        <v>srf_main.SRFException</v>
      </c>
      <c r="C93" s="10" t="str">
        <f t="shared" si="9"/>
        <v>OK</v>
      </c>
      <c r="D93" s="10" t="s">
        <v>465</v>
      </c>
      <c r="E93" s="10" t="str">
        <f>VLOOKUP(D93,FXProd!$B$2:$F$310,1,)</f>
        <v>IDX_SRFException2</v>
      </c>
      <c r="F93" s="10" t="str">
        <f t="shared" si="10"/>
        <v>OK</v>
      </c>
      <c r="G93" s="10" t="s">
        <v>13</v>
      </c>
      <c r="H93" s="10" t="str">
        <f>VLOOKUP(D93,FXProd!$B$2:$F$310,2,)</f>
        <v>nonunique</v>
      </c>
      <c r="I93" s="10" t="str">
        <f t="shared" si="11"/>
        <v>OK</v>
      </c>
      <c r="J93" s="10" t="s">
        <v>14</v>
      </c>
      <c r="K93" s="10" t="str">
        <f>VLOOKUP(D93,FXProd!$B$2:$F$310,3,)</f>
        <v xml:space="preserve"> nonclustered </v>
      </c>
      <c r="L93" s="10" t="str">
        <f t="shared" si="12"/>
        <v>OK</v>
      </c>
      <c r="M93" s="10">
        <v>2</v>
      </c>
      <c r="N93" s="10">
        <f>VLOOKUP(D93,FXProd!$B$2:$F$310,4,)</f>
        <v>2</v>
      </c>
      <c r="O93" s="10" t="str">
        <f t="shared" si="13"/>
        <v>OK</v>
      </c>
      <c r="P93" s="10" t="s">
        <v>466</v>
      </c>
      <c r="Q93" s="10" t="str">
        <f>VLOOKUP(D93,FXProd!$B$2:$F$310,5,)</f>
        <v>MessageType asc,TradeMessageId asc</v>
      </c>
      <c r="R93" s="10" t="str">
        <f t="shared" si="14"/>
        <v>OK</v>
      </c>
      <c r="S93" s="10" t="str">
        <f t="shared" si="15"/>
        <v>TRUE</v>
      </c>
      <c r="T93" s="10" t="str">
        <f t="shared" si="16"/>
        <v>TRUE</v>
      </c>
      <c r="U93" s="10" t="str">
        <f t="shared" si="17"/>
        <v>Yes</v>
      </c>
    </row>
    <row r="94" spans="1:21">
      <c r="A94" s="10" t="s">
        <v>459</v>
      </c>
      <c r="B94" s="10" t="str">
        <f>IF(ISERROR(MATCH(A94, FXProd!$A$2:$A$297,0)),"",A94)</f>
        <v>srf_main.SRFException</v>
      </c>
      <c r="C94" s="10" t="str">
        <f t="shared" si="9"/>
        <v>OK</v>
      </c>
      <c r="D94" s="10" t="s">
        <v>475</v>
      </c>
      <c r="E94" s="10" t="str">
        <f>VLOOKUP(D94,FXProd!$B$2:$F$310,1,)</f>
        <v>Idx_SRFExcpn_MsgType</v>
      </c>
      <c r="F94" s="10" t="str">
        <f t="shared" si="10"/>
        <v>OK</v>
      </c>
      <c r="G94" s="10" t="s">
        <v>13</v>
      </c>
      <c r="H94" s="10" t="str">
        <f>VLOOKUP(D94,FXProd!$B$2:$F$310,2,)</f>
        <v>nonunique</v>
      </c>
      <c r="I94" s="10" t="str">
        <f t="shared" si="11"/>
        <v>OK</v>
      </c>
      <c r="J94" s="10" t="s">
        <v>14</v>
      </c>
      <c r="K94" s="10" t="str">
        <f>VLOOKUP(D94,FXProd!$B$2:$F$310,3,)</f>
        <v xml:space="preserve"> nonclustered </v>
      </c>
      <c r="L94" s="10" t="str">
        <f t="shared" si="12"/>
        <v>OK</v>
      </c>
      <c r="M94" s="10">
        <v>3</v>
      </c>
      <c r="N94" s="10">
        <f>VLOOKUP(D94,FXProd!$B$2:$F$310,4,)</f>
        <v>3</v>
      </c>
      <c r="O94" s="10" t="str">
        <f t="shared" si="13"/>
        <v>OK</v>
      </c>
      <c r="P94" s="10" t="s">
        <v>476</v>
      </c>
      <c r="Q94" s="10" t="str">
        <f>VLOOKUP(D94,FXProd!$B$2:$F$310,5,)</f>
        <v>TradeMessageId asc,Jurisdiction asc,MessageType asc</v>
      </c>
      <c r="R94" s="10" t="str">
        <f t="shared" si="14"/>
        <v>OK</v>
      </c>
      <c r="S94" s="10" t="str">
        <f t="shared" si="15"/>
        <v>TRUE</v>
      </c>
      <c r="T94" s="10" t="str">
        <f t="shared" si="16"/>
        <v>TRUE</v>
      </c>
      <c r="U94" s="10" t="str">
        <f t="shared" si="17"/>
        <v>Yes</v>
      </c>
    </row>
    <row r="95" spans="1:21">
      <c r="A95" s="10" t="s">
        <v>482</v>
      </c>
      <c r="B95" s="10" t="str">
        <f>IF(ISERROR(MATCH(A95, FXProd!$A$2:$A$297,0)),"",A95)</f>
        <v>srf_main.SRFSystemParam</v>
      </c>
      <c r="C95" s="10" t="str">
        <f t="shared" si="9"/>
        <v>OK</v>
      </c>
      <c r="D95" s="10" t="s">
        <v>485</v>
      </c>
      <c r="E95" s="10" t="str">
        <f>VLOOKUP(D95,FXProd!$B$2:$F$310,1,)</f>
        <v>Idx_SysPar_ParVal</v>
      </c>
      <c r="F95" s="10" t="str">
        <f t="shared" si="10"/>
        <v>OK</v>
      </c>
      <c r="G95" s="10" t="s">
        <v>13</v>
      </c>
      <c r="H95" s="10" t="str">
        <f>VLOOKUP(D95,FXProd!$B$2:$F$310,2,)</f>
        <v>nonunique</v>
      </c>
      <c r="I95" s="10" t="str">
        <f t="shared" si="11"/>
        <v>OK</v>
      </c>
      <c r="J95" s="10" t="s">
        <v>14</v>
      </c>
      <c r="K95" s="10" t="str">
        <f>VLOOKUP(D95,FXProd!$B$2:$F$310,3,)</f>
        <v xml:space="preserve"> nonclustered </v>
      </c>
      <c r="L95" s="10" t="str">
        <f t="shared" si="12"/>
        <v>OK</v>
      </c>
      <c r="M95" s="10">
        <v>5</v>
      </c>
      <c r="N95" s="10">
        <f>VLOOKUP(D95,FXProd!$B$2:$F$310,4,)</f>
        <v>5</v>
      </c>
      <c r="O95" s="10" t="str">
        <f t="shared" si="13"/>
        <v>OK</v>
      </c>
      <c r="P95" s="10" t="s">
        <v>486</v>
      </c>
      <c r="Q95" s="10" t="str">
        <f>VLOOKUP(D95,FXProd!$B$2:$F$310,5,)</f>
        <v>ParamValue asc,SystemId asc,GroupId asc,GroupLevel asc,ParamId asc</v>
      </c>
      <c r="R95" s="10" t="str">
        <f t="shared" si="14"/>
        <v>OK</v>
      </c>
      <c r="S95" s="10" t="str">
        <f t="shared" si="15"/>
        <v>TRUE</v>
      </c>
      <c r="T95" s="10" t="str">
        <f t="shared" si="16"/>
        <v>TRUE</v>
      </c>
      <c r="U95" s="10" t="str">
        <f t="shared" si="17"/>
        <v>Yes</v>
      </c>
    </row>
    <row r="96" spans="1:21">
      <c r="A96" s="10" t="s">
        <v>482</v>
      </c>
      <c r="B96" s="10" t="str">
        <f>IF(ISERROR(MATCH(A96, FXProd!$A$2:$A$297,0)),"",A96)</f>
        <v>srf_main.SRFSystemParam</v>
      </c>
      <c r="C96" s="10" t="str">
        <f t="shared" si="9"/>
        <v>OK</v>
      </c>
      <c r="D96" s="10" t="s">
        <v>487</v>
      </c>
      <c r="E96" s="10" t="str">
        <f>VLOOKUP(D96,FXProd!$B$2:$F$310,1,)</f>
        <v>Idx_SysPar_ParVal2</v>
      </c>
      <c r="F96" s="10" t="str">
        <f t="shared" si="10"/>
        <v>OK</v>
      </c>
      <c r="G96" s="10" t="s">
        <v>13</v>
      </c>
      <c r="H96" s="10" t="str">
        <f>VLOOKUP(D96,FXProd!$B$2:$F$310,2,)</f>
        <v>nonunique</v>
      </c>
      <c r="I96" s="10" t="str">
        <f t="shared" si="11"/>
        <v>OK</v>
      </c>
      <c r="J96" s="10" t="s">
        <v>14</v>
      </c>
      <c r="K96" s="10" t="str">
        <f>VLOOKUP(D96,FXProd!$B$2:$F$310,3,)</f>
        <v xml:space="preserve"> nonclustered </v>
      </c>
      <c r="L96" s="10" t="str">
        <f t="shared" si="12"/>
        <v>OK</v>
      </c>
      <c r="M96" s="10">
        <v>1</v>
      </c>
      <c r="N96" s="10">
        <f>VLOOKUP(D96,FXProd!$B$2:$F$310,4,)</f>
        <v>1</v>
      </c>
      <c r="O96" s="10" t="str">
        <f t="shared" si="13"/>
        <v>OK</v>
      </c>
      <c r="P96" s="10" t="s">
        <v>488</v>
      </c>
      <c r="Q96" s="10" t="str">
        <f>VLOOKUP(D96,FXProd!$B$2:$F$310,5,)</f>
        <v>ParamValue asc</v>
      </c>
      <c r="R96" s="10" t="str">
        <f t="shared" si="14"/>
        <v>OK</v>
      </c>
      <c r="S96" s="10" t="str">
        <f t="shared" si="15"/>
        <v>TRUE</v>
      </c>
      <c r="T96" s="10" t="str">
        <f t="shared" si="16"/>
        <v>TRUE</v>
      </c>
      <c r="U96" s="10" t="str">
        <f t="shared" si="17"/>
        <v>Yes</v>
      </c>
    </row>
    <row r="97" spans="1:21">
      <c r="A97" s="10" t="s">
        <v>560</v>
      </c>
      <c r="B97" s="10" t="str">
        <f>IF(ISERROR(MATCH(A97, FXProd!$A$2:$A$297,0)),"",A97)</f>
        <v>srf_main.TradeMessageRptJurisdiction</v>
      </c>
      <c r="C97" s="10" t="str">
        <f t="shared" si="9"/>
        <v>OK</v>
      </c>
      <c r="D97" s="10" t="s">
        <v>567</v>
      </c>
      <c r="E97" s="10" t="str">
        <f>VLOOKUP(D97,FXProd!$B$2:$F$310,1,)</f>
        <v>Idx_TMJ_Jurisdiction</v>
      </c>
      <c r="F97" s="10" t="str">
        <f t="shared" si="10"/>
        <v>OK</v>
      </c>
      <c r="G97" s="10" t="s">
        <v>8</v>
      </c>
      <c r="H97" s="10" t="str">
        <f>VLOOKUP(D97,FXProd!$B$2:$F$310,2,)</f>
        <v>unique</v>
      </c>
      <c r="I97" s="10" t="str">
        <f t="shared" si="11"/>
        <v>OK</v>
      </c>
      <c r="J97" s="10" t="s">
        <v>14</v>
      </c>
      <c r="K97" s="10" t="str">
        <f>VLOOKUP(D97,FXProd!$B$2:$F$310,3,)</f>
        <v xml:space="preserve"> nonclustered </v>
      </c>
      <c r="L97" s="10" t="str">
        <f t="shared" si="12"/>
        <v>OK</v>
      </c>
      <c r="M97" s="10">
        <v>2</v>
      </c>
      <c r="N97" s="10">
        <f>VLOOKUP(D97,FXProd!$B$2:$F$310,4,)</f>
        <v>2</v>
      </c>
      <c r="O97" s="10" t="str">
        <f t="shared" si="13"/>
        <v>OK</v>
      </c>
      <c r="P97" s="10" t="s">
        <v>568</v>
      </c>
      <c r="Q97" s="10" t="str">
        <f>VLOOKUP(D97,FXProd!$B$2:$F$310,5,)</f>
        <v>Jurisdiction asc,TradeMessageId asc</v>
      </c>
      <c r="R97" s="10" t="str">
        <f t="shared" si="14"/>
        <v>OK</v>
      </c>
      <c r="S97" s="10" t="str">
        <f t="shared" si="15"/>
        <v>TRUE</v>
      </c>
      <c r="T97" s="10" t="str">
        <f t="shared" si="16"/>
        <v>TRUE</v>
      </c>
      <c r="U97" s="10" t="str">
        <f t="shared" si="17"/>
        <v>Yes</v>
      </c>
    </row>
    <row r="98" spans="1:21">
      <c r="A98" s="10" t="s">
        <v>560</v>
      </c>
      <c r="B98" s="10" t="str">
        <f>IF(ISERROR(MATCH(A98, FXProd!$A$2:$A$297,0)),"",A98)</f>
        <v>srf_main.TradeMessageRptJurisdiction</v>
      </c>
      <c r="C98" s="10" t="str">
        <f t="shared" si="9"/>
        <v>OK</v>
      </c>
      <c r="D98" s="10" t="s">
        <v>571</v>
      </c>
      <c r="E98" s="10" t="str">
        <f>VLOOKUP(D98,FXProd!$B$2:$F$310,1,)</f>
        <v>IDX_TMJ_TradeMessageId</v>
      </c>
      <c r="F98" s="10" t="str">
        <f t="shared" si="10"/>
        <v>OK</v>
      </c>
      <c r="G98" s="10" t="s">
        <v>13</v>
      </c>
      <c r="H98" s="10" t="str">
        <f>VLOOKUP(D98,FXProd!$B$2:$F$310,2,)</f>
        <v>nonunique</v>
      </c>
      <c r="I98" s="10" t="str">
        <f t="shared" si="11"/>
        <v>OK</v>
      </c>
      <c r="J98" s="10" t="s">
        <v>14</v>
      </c>
      <c r="K98" s="10" t="str">
        <f>VLOOKUP(D98,FXProd!$B$2:$F$310,3,)</f>
        <v xml:space="preserve"> nonclustered </v>
      </c>
      <c r="L98" s="10" t="str">
        <f t="shared" si="12"/>
        <v>OK</v>
      </c>
      <c r="M98" s="10">
        <v>2</v>
      </c>
      <c r="N98" s="10">
        <f>VLOOKUP(D98,FXProd!$B$2:$F$310,4,)</f>
        <v>2</v>
      </c>
      <c r="O98" s="10" t="str">
        <f t="shared" si="13"/>
        <v>OK</v>
      </c>
      <c r="P98" s="10" t="s">
        <v>470</v>
      </c>
      <c r="Q98" s="10" t="str">
        <f>VLOOKUP(D98,FXProd!$B$2:$F$310,5,)</f>
        <v>TradeMessageId asc,Jurisdiction asc</v>
      </c>
      <c r="R98" s="10" t="str">
        <f t="shared" si="14"/>
        <v>OK</v>
      </c>
      <c r="S98" s="10" t="str">
        <f t="shared" si="15"/>
        <v>TRUE</v>
      </c>
      <c r="T98" s="10" t="str">
        <f t="shared" si="16"/>
        <v>TRUE</v>
      </c>
      <c r="U98" s="10" t="str">
        <f t="shared" si="17"/>
        <v>Yes</v>
      </c>
    </row>
    <row r="99" spans="1:21">
      <c r="A99" s="10" t="s">
        <v>560</v>
      </c>
      <c r="B99" s="10" t="str">
        <f>IF(ISERROR(MATCH(A99, FXProd!$A$2:$A$297,0)),"",A99)</f>
        <v>srf_main.TradeMessageRptJurisdiction</v>
      </c>
      <c r="C99" s="10" t="str">
        <f t="shared" si="9"/>
        <v>OK</v>
      </c>
      <c r="D99" s="10" t="s">
        <v>569</v>
      </c>
      <c r="E99" s="10" t="str">
        <f>VLOOKUP(D99,FXProd!$B$2:$F$310,1,)</f>
        <v>Idx_TMJ_ValidationStatus</v>
      </c>
      <c r="F99" s="10" t="str">
        <f t="shared" si="10"/>
        <v>OK</v>
      </c>
      <c r="G99" s="10" t="s">
        <v>13</v>
      </c>
      <c r="H99" s="10" t="str">
        <f>VLOOKUP(D99,FXProd!$B$2:$F$310,2,)</f>
        <v>nonunique</v>
      </c>
      <c r="I99" s="10" t="str">
        <f t="shared" si="11"/>
        <v>OK</v>
      </c>
      <c r="J99" s="10" t="s">
        <v>14</v>
      </c>
      <c r="K99" s="10" t="str">
        <f>VLOOKUP(D99,FXProd!$B$2:$F$310,3,)</f>
        <v xml:space="preserve"> nonclustered </v>
      </c>
      <c r="L99" s="10" t="str">
        <f t="shared" si="12"/>
        <v>OK</v>
      </c>
      <c r="M99" s="10">
        <v>3</v>
      </c>
      <c r="N99" s="10">
        <f>VLOOKUP(D99,FXProd!$B$2:$F$310,4,)</f>
        <v>3</v>
      </c>
      <c r="O99" s="10" t="str">
        <f t="shared" si="13"/>
        <v>OK</v>
      </c>
      <c r="P99" s="10" t="s">
        <v>570</v>
      </c>
      <c r="Q99" s="10" t="str">
        <f>VLOOKUP(D99,FXProd!$B$2:$F$310,5,)</f>
        <v>TradeMessageId asc,Jurisdiction asc,ValidationStatus asc</v>
      </c>
      <c r="R99" s="10" t="str">
        <f t="shared" si="14"/>
        <v>OK</v>
      </c>
      <c r="S99" s="10" t="str">
        <f t="shared" si="15"/>
        <v>TRUE</v>
      </c>
      <c r="T99" s="10" t="str">
        <f t="shared" si="16"/>
        <v>TRUE</v>
      </c>
      <c r="U99" s="10" t="str">
        <f t="shared" si="17"/>
        <v>Yes</v>
      </c>
    </row>
    <row r="100" spans="1:21">
      <c r="A100" s="10" t="s">
        <v>560</v>
      </c>
      <c r="B100" s="10" t="str">
        <f>IF(ISERROR(MATCH(A100, FXProd!$A$2:$A$297,0)),"",A100)</f>
        <v>srf_main.TradeMessageRptJurisdiction</v>
      </c>
      <c r="C100" s="10" t="str">
        <f t="shared" si="9"/>
        <v>OK</v>
      </c>
      <c r="D100" s="10" t="s">
        <v>561</v>
      </c>
      <c r="E100" s="10" t="str">
        <f>VLOOKUP(D100,FXProd!$B$2:$F$310,1,)</f>
        <v>Idx_TMJ_ValidationStatus2</v>
      </c>
      <c r="F100" s="10" t="str">
        <f t="shared" si="10"/>
        <v>OK</v>
      </c>
      <c r="G100" s="10" t="s">
        <v>13</v>
      </c>
      <c r="H100" s="10" t="str">
        <f>VLOOKUP(D100,FXProd!$B$2:$F$310,2,)</f>
        <v>nonunique</v>
      </c>
      <c r="I100" s="10" t="str">
        <f t="shared" si="11"/>
        <v>OK</v>
      </c>
      <c r="J100" s="10" t="s">
        <v>14</v>
      </c>
      <c r="K100" s="10" t="str">
        <f>VLOOKUP(D100,FXProd!$B$2:$F$310,3,)</f>
        <v xml:space="preserve"> nonclustered </v>
      </c>
      <c r="L100" s="10" t="str">
        <f t="shared" si="12"/>
        <v>OK</v>
      </c>
      <c r="M100" s="10">
        <v>1</v>
      </c>
      <c r="N100" s="10">
        <f>VLOOKUP(D100,FXProd!$B$2:$F$310,4,)</f>
        <v>1</v>
      </c>
      <c r="O100" s="10" t="str">
        <f t="shared" si="13"/>
        <v>OK</v>
      </c>
      <c r="P100" s="10" t="s">
        <v>562</v>
      </c>
      <c r="Q100" s="10" t="str">
        <f>VLOOKUP(D100,FXProd!$B$2:$F$310,5,)</f>
        <v>ValidationStatus asc</v>
      </c>
      <c r="R100" s="10" t="str">
        <f t="shared" si="14"/>
        <v>OK</v>
      </c>
      <c r="S100" s="10" t="str">
        <f t="shared" si="15"/>
        <v>TRUE</v>
      </c>
      <c r="T100" s="10" t="str">
        <f t="shared" si="16"/>
        <v>TRUE</v>
      </c>
      <c r="U100" s="10" t="str">
        <f t="shared" si="17"/>
        <v>Yes</v>
      </c>
    </row>
    <row r="101" spans="1:21">
      <c r="A101" s="10" t="s">
        <v>459</v>
      </c>
      <c r="B101" s="10" t="str">
        <f>IF(ISERROR(MATCH(A101, FXProd!$A$2:$A$297,0)),"",A101)</f>
        <v>srf_main.SRFException</v>
      </c>
      <c r="C101" s="10" t="str">
        <f t="shared" si="9"/>
        <v>OK</v>
      </c>
      <c r="D101" s="10" t="s">
        <v>471</v>
      </c>
      <c r="E101" s="10" t="str">
        <f>VLOOKUP(D101,FXProd!$B$2:$F$310,1,)</f>
        <v>IDX_TradeId</v>
      </c>
      <c r="F101" s="10" t="str">
        <f t="shared" si="10"/>
        <v>OK</v>
      </c>
      <c r="G101" s="10" t="s">
        <v>13</v>
      </c>
      <c r="H101" s="10" t="str">
        <f>VLOOKUP(D101,FXProd!$B$2:$F$310,2,)</f>
        <v>nonunique</v>
      </c>
      <c r="I101" s="10" t="str">
        <f t="shared" si="11"/>
        <v>OK</v>
      </c>
      <c r="J101" s="10" t="s">
        <v>14</v>
      </c>
      <c r="K101" s="10" t="str">
        <f>VLOOKUP(D101,FXProd!$B$2:$F$310,3,)</f>
        <v xml:space="preserve"> nonclustered </v>
      </c>
      <c r="L101" s="10" t="str">
        <f t="shared" si="12"/>
        <v>OK</v>
      </c>
      <c r="M101" s="10">
        <v>1</v>
      </c>
      <c r="N101" s="10">
        <f>VLOOKUP(D101,FXProd!$B$2:$F$310,4,)</f>
        <v>1</v>
      </c>
      <c r="O101" s="10" t="str">
        <f t="shared" si="13"/>
        <v>OK</v>
      </c>
      <c r="P101" s="10" t="s">
        <v>293</v>
      </c>
      <c r="Q101" s="10" t="str">
        <f>VLOOKUP(D101,FXProd!$B$2:$F$310,5,)</f>
        <v>TradeId asc INCLUDE (TradeVersion)</v>
      </c>
      <c r="R101" s="10" t="str">
        <f t="shared" si="14"/>
        <v>OK</v>
      </c>
      <c r="S101" s="10" t="str">
        <f t="shared" si="15"/>
        <v>TRUE</v>
      </c>
      <c r="T101" s="10" t="str">
        <f t="shared" si="16"/>
        <v>TRUE</v>
      </c>
      <c r="U101" s="10" t="str">
        <f t="shared" si="17"/>
        <v>Yes</v>
      </c>
    </row>
    <row r="102" spans="1:21">
      <c r="A102" s="10" t="s">
        <v>459</v>
      </c>
      <c r="B102" s="10" t="str">
        <f>IF(ISERROR(MATCH(A102, FXProd!$A$2:$A$297,0)),"",A102)</f>
        <v>srf_main.SRFException</v>
      </c>
      <c r="C102" s="10" t="str">
        <f t="shared" si="9"/>
        <v>OK</v>
      </c>
      <c r="D102" s="10" t="s">
        <v>469</v>
      </c>
      <c r="E102" s="10" t="str">
        <f>VLOOKUP(D102,FXProd!$B$2:$F$310,1,)</f>
        <v>IDX_TradeMessageId</v>
      </c>
      <c r="F102" s="10" t="str">
        <f t="shared" si="10"/>
        <v>OK</v>
      </c>
      <c r="G102" s="10" t="s">
        <v>13</v>
      </c>
      <c r="H102" s="10" t="str">
        <f>VLOOKUP(D102,FXProd!$B$2:$F$310,2,)</f>
        <v>nonunique</v>
      </c>
      <c r="I102" s="10" t="str">
        <f t="shared" si="11"/>
        <v>OK</v>
      </c>
      <c r="J102" s="10" t="s">
        <v>14</v>
      </c>
      <c r="K102" s="10" t="str">
        <f>VLOOKUP(D102,FXProd!$B$2:$F$310,3,)</f>
        <v xml:space="preserve"> nonclustered </v>
      </c>
      <c r="L102" s="10" t="str">
        <f t="shared" si="12"/>
        <v>OK</v>
      </c>
      <c r="M102" s="10">
        <v>2</v>
      </c>
      <c r="N102" s="10">
        <f>VLOOKUP(D102,FXProd!$B$2:$F$310,4,)</f>
        <v>2</v>
      </c>
      <c r="O102" s="10" t="str">
        <f t="shared" si="13"/>
        <v>OK</v>
      </c>
      <c r="P102" s="10" t="s">
        <v>470</v>
      </c>
      <c r="Q102" s="10" t="str">
        <f>VLOOKUP(D102,FXProd!$B$2:$F$310,5,)</f>
        <v>TradeMessageId asc,Jurisdiction asc</v>
      </c>
      <c r="R102" s="10" t="str">
        <f t="shared" si="14"/>
        <v>OK</v>
      </c>
      <c r="S102" s="10" t="str">
        <f t="shared" si="15"/>
        <v>TRUE</v>
      </c>
      <c r="T102" s="10" t="str">
        <f t="shared" si="16"/>
        <v>TRUE</v>
      </c>
      <c r="U102" s="10" t="str">
        <f t="shared" si="17"/>
        <v>Yes</v>
      </c>
    </row>
    <row r="103" spans="1:21">
      <c r="A103" s="10" t="s">
        <v>528</v>
      </c>
      <c r="B103" s="10" t="str">
        <f>IF(ISERROR(MATCH(A103, FXProd!$A$2:$A$297,0)),"",A103)</f>
        <v>srf_main.TradeMessage</v>
      </c>
      <c r="C103" s="10" t="str">
        <f t="shared" si="9"/>
        <v>OK</v>
      </c>
      <c r="D103" s="10" t="s">
        <v>533</v>
      </c>
      <c r="E103" s="10" t="str">
        <f>VLOOKUP(D103,FXProd!$B$2:$F$310,1,)</f>
        <v>Idx_Trademsg_GTRMsgStatus</v>
      </c>
      <c r="F103" s="10" t="str">
        <f t="shared" si="10"/>
        <v>OK</v>
      </c>
      <c r="G103" s="10" t="s">
        <v>13</v>
      </c>
      <c r="H103" s="10" t="str">
        <f>VLOOKUP(D103,FXProd!$B$2:$F$310,2,)</f>
        <v>nonunique</v>
      </c>
      <c r="I103" s="10" t="str">
        <f t="shared" si="11"/>
        <v>OK</v>
      </c>
      <c r="J103" s="10" t="s">
        <v>14</v>
      </c>
      <c r="K103" s="10" t="str">
        <f>VLOOKUP(D103,FXProd!$B$2:$F$310,3,)</f>
        <v xml:space="preserve"> nonclustered </v>
      </c>
      <c r="L103" s="10" t="str">
        <f t="shared" si="12"/>
        <v>OK</v>
      </c>
      <c r="M103" s="10">
        <v>1</v>
      </c>
      <c r="N103" s="10">
        <f>VLOOKUP(D103,FXProd!$B$2:$F$310,4,)</f>
        <v>1</v>
      </c>
      <c r="O103" s="10" t="str">
        <f t="shared" si="13"/>
        <v>OK</v>
      </c>
      <c r="P103" s="10" t="s">
        <v>534</v>
      </c>
      <c r="Q103" s="10" t="str">
        <f>VLOOKUP(D103,FXProd!$B$2:$F$310,5,)</f>
        <v>GTRMsgStatus asc INCLUDE (TradeMessageId,TradeId,MsgType)</v>
      </c>
      <c r="R103" s="10" t="str">
        <f t="shared" si="14"/>
        <v>OK</v>
      </c>
      <c r="S103" s="10" t="str">
        <f t="shared" si="15"/>
        <v>TRUE</v>
      </c>
      <c r="T103" s="10" t="str">
        <f t="shared" si="16"/>
        <v>TRUE</v>
      </c>
      <c r="U103" s="10" t="str">
        <f t="shared" si="17"/>
        <v>Yes</v>
      </c>
    </row>
    <row r="104" spans="1:21">
      <c r="A104" s="10" t="s">
        <v>222</v>
      </c>
      <c r="B104" s="10" t="str">
        <f>IF(ISERROR(MATCH(A104, FXProd!$A$2:$A$297,0)),"",A104)</f>
        <v>srf_main.EODTrade</v>
      </c>
      <c r="C104" s="10" t="str">
        <f t="shared" si="9"/>
        <v>OK</v>
      </c>
      <c r="D104" s="10" t="s">
        <v>236</v>
      </c>
      <c r="E104" s="10" t="str">
        <f>VLOOKUP(D104,FXProd!$B$2:$F$310,1,)</f>
        <v>Idx_UpdateDate_TradeId_TradeVersion</v>
      </c>
      <c r="F104" s="10" t="str">
        <f t="shared" si="10"/>
        <v>OK</v>
      </c>
      <c r="G104" s="10" t="s">
        <v>13</v>
      </c>
      <c r="H104" s="10" t="str">
        <f>VLOOKUP(D104,FXProd!$B$2:$F$310,2,)</f>
        <v>nonunique</v>
      </c>
      <c r="I104" s="10" t="str">
        <f t="shared" si="11"/>
        <v>OK</v>
      </c>
      <c r="J104" s="10" t="s">
        <v>14</v>
      </c>
      <c r="K104" s="10" t="str">
        <f>VLOOKUP(D104,FXProd!$B$2:$F$310,3,)</f>
        <v xml:space="preserve"> nonclustered </v>
      </c>
      <c r="L104" s="10" t="str">
        <f t="shared" si="12"/>
        <v>OK</v>
      </c>
      <c r="M104" s="10">
        <v>5</v>
      </c>
      <c r="N104" s="10">
        <f>VLOOKUP(D104,FXProd!$B$2:$F$310,4,)</f>
        <v>5</v>
      </c>
      <c r="O104" s="10" t="str">
        <f t="shared" si="13"/>
        <v>OK</v>
      </c>
      <c r="P104" s="10" t="s">
        <v>237</v>
      </c>
      <c r="Q104" s="10" t="str">
        <f>VLOOKUP(D104,FXProd!$B$2:$F$310,5,)</f>
        <v>UpdateDate desc,TradeId asc,TradeVersion asc,COBDate asc,Book asc INCLUDE (EODTradeStageId)</v>
      </c>
      <c r="R104" s="10" t="str">
        <f t="shared" si="14"/>
        <v>OK</v>
      </c>
      <c r="S104" s="10" t="str">
        <f t="shared" si="15"/>
        <v>TRUE</v>
      </c>
      <c r="T104" s="10" t="str">
        <f t="shared" si="16"/>
        <v>TRUE</v>
      </c>
      <c r="U104" s="10" t="str">
        <f t="shared" si="17"/>
        <v>Yes</v>
      </c>
    </row>
    <row r="105" spans="1:21">
      <c r="A105" s="10" t="s">
        <v>11</v>
      </c>
      <c r="B105" s="10" t="str">
        <f>IF(ISERROR(MATCH(A105, FXProd!$A$2:$A$297,0)),"",A105)</f>
        <v>srf_main.AllegeTrade</v>
      </c>
      <c r="C105" s="10" t="str">
        <f t="shared" si="9"/>
        <v>OK</v>
      </c>
      <c r="D105" s="10" t="s">
        <v>12</v>
      </c>
      <c r="E105" s="10" t="str">
        <f>VLOOKUP(D105,FXProd!$B$2:$F$310,1,)</f>
        <v>idx1_AllegeTrade</v>
      </c>
      <c r="F105" s="10" t="str">
        <f t="shared" si="10"/>
        <v>OK</v>
      </c>
      <c r="G105" s="10" t="s">
        <v>13</v>
      </c>
      <c r="H105" s="10" t="str">
        <f>VLOOKUP(D105,FXProd!$B$2:$F$310,2,)</f>
        <v>nonunique</v>
      </c>
      <c r="I105" s="10" t="str">
        <f t="shared" si="11"/>
        <v>OK</v>
      </c>
      <c r="J105" s="10" t="s">
        <v>14</v>
      </c>
      <c r="K105" s="10" t="str">
        <f>VLOOKUP(D105,FXProd!$B$2:$F$310,3,)</f>
        <v xml:space="preserve"> nonclustered </v>
      </c>
      <c r="L105" s="10" t="str">
        <f t="shared" si="12"/>
        <v>OK</v>
      </c>
      <c r="M105" s="10">
        <v>4</v>
      </c>
      <c r="N105" s="10">
        <f>VLOOKUP(D105,FXProd!$B$2:$F$310,4,)</f>
        <v>4</v>
      </c>
      <c r="O105" s="10" t="str">
        <f t="shared" si="13"/>
        <v>OK</v>
      </c>
      <c r="P105" s="10" t="s">
        <v>15</v>
      </c>
      <c r="Q105" s="10" t="str">
        <f>VLOOKUP(D105,FXProd!$B$2:$F$310,5,)</f>
        <v>TradeIdentifier asc,EventName asc,sentBy asc,isCorrection asc</v>
      </c>
      <c r="R105" s="10" t="str">
        <f t="shared" si="14"/>
        <v>OK</v>
      </c>
      <c r="S105" s="10" t="str">
        <f t="shared" si="15"/>
        <v>TRUE</v>
      </c>
      <c r="T105" s="10" t="str">
        <f t="shared" si="16"/>
        <v>TRUE</v>
      </c>
      <c r="U105" s="10" t="str">
        <f t="shared" si="17"/>
        <v>Yes</v>
      </c>
    </row>
    <row r="106" spans="1:21">
      <c r="A106" s="10" t="s">
        <v>18</v>
      </c>
      <c r="B106" s="10" t="str">
        <f>IF(ISERROR(MATCH(A106, FXProd!$A$2:$A$297,0)),"",A106)</f>
        <v>srf_main.AllegeTradeDetails</v>
      </c>
      <c r="C106" s="10" t="str">
        <f t="shared" si="9"/>
        <v>OK</v>
      </c>
      <c r="D106" s="10" t="s">
        <v>19</v>
      </c>
      <c r="E106" s="10" t="str">
        <f>VLOOKUP(D106,FXProd!$B$2:$F$310,1,)</f>
        <v>idx1_AllegeTradeDetails</v>
      </c>
      <c r="F106" s="10" t="str">
        <f t="shared" si="10"/>
        <v>OK</v>
      </c>
      <c r="G106" s="10" t="s">
        <v>8</v>
      </c>
      <c r="H106" s="10" t="str">
        <f>VLOOKUP(D106,FXProd!$B$2:$F$310,2,)</f>
        <v>unique</v>
      </c>
      <c r="I106" s="10" t="str">
        <f t="shared" si="11"/>
        <v>OK</v>
      </c>
      <c r="J106" s="10" t="s">
        <v>9</v>
      </c>
      <c r="K106" s="10" t="str">
        <f>VLOOKUP(D106,FXProd!$B$2:$F$310,3,)</f>
        <v xml:space="preserve"> clustered </v>
      </c>
      <c r="L106" s="10" t="str">
        <f t="shared" si="12"/>
        <v>OK</v>
      </c>
      <c r="M106" s="10">
        <v>2</v>
      </c>
      <c r="N106" s="10">
        <f>VLOOKUP(D106,FXProd!$B$2:$F$310,4,)</f>
        <v>2</v>
      </c>
      <c r="O106" s="10" t="str">
        <f t="shared" si="13"/>
        <v>OK</v>
      </c>
      <c r="P106" s="10" t="s">
        <v>20</v>
      </c>
      <c r="Q106" s="10" t="str">
        <f>VLOOKUP(D106,FXProd!$B$2:$F$310,5,)</f>
        <v>Id asc,AllegeTradeId asc</v>
      </c>
      <c r="R106" s="10" t="str">
        <f t="shared" si="14"/>
        <v>OK</v>
      </c>
      <c r="S106" s="10" t="str">
        <f t="shared" si="15"/>
        <v>TRUE</v>
      </c>
      <c r="T106" s="10" t="str">
        <f t="shared" si="16"/>
        <v>TRUE</v>
      </c>
      <c r="U106" s="10" t="str">
        <f t="shared" si="17"/>
        <v>Yes</v>
      </c>
    </row>
    <row r="107" spans="1:21">
      <c r="A107" s="10" t="s">
        <v>22</v>
      </c>
      <c r="B107" s="10" t="str">
        <f>IF(ISERROR(MATCH(A107, FXProd!$A$2:$A$297,0)),"",A107)</f>
        <v>srf_main.AllegeTradePayload</v>
      </c>
      <c r="C107" s="10" t="str">
        <f t="shared" si="9"/>
        <v>OK</v>
      </c>
      <c r="D107" s="10" t="s">
        <v>23</v>
      </c>
      <c r="E107" s="10" t="str">
        <f>VLOOKUP(D107,FXProd!$B$2:$F$310,1,)</f>
        <v>idx1_AllegeTradePayload</v>
      </c>
      <c r="F107" s="10" t="str">
        <f t="shared" si="10"/>
        <v>OK</v>
      </c>
      <c r="G107" s="10" t="s">
        <v>8</v>
      </c>
      <c r="H107" s="10" t="str">
        <f>VLOOKUP(D107,FXProd!$B$2:$F$310,2,)</f>
        <v>unique</v>
      </c>
      <c r="I107" s="10" t="str">
        <f t="shared" si="11"/>
        <v>OK</v>
      </c>
      <c r="J107" s="10" t="s">
        <v>9</v>
      </c>
      <c r="K107" s="10" t="str">
        <f>VLOOKUP(D107,FXProd!$B$2:$F$310,3,)</f>
        <v xml:space="preserve"> clustered </v>
      </c>
      <c r="L107" s="10" t="str">
        <f t="shared" si="12"/>
        <v>OK</v>
      </c>
      <c r="M107" s="10">
        <v>2</v>
      </c>
      <c r="N107" s="10">
        <f>VLOOKUP(D107,FXProd!$B$2:$F$310,4,)</f>
        <v>2</v>
      </c>
      <c r="O107" s="10" t="str">
        <f t="shared" si="13"/>
        <v>OK</v>
      </c>
      <c r="P107" s="10" t="s">
        <v>24</v>
      </c>
      <c r="Q107" s="10" t="str">
        <f>VLOOKUP(D107,FXProd!$B$2:$F$310,5,)</f>
        <v>PayloadId asc,AllegeTradeId asc</v>
      </c>
      <c r="R107" s="10" t="str">
        <f t="shared" si="14"/>
        <v>OK</v>
      </c>
      <c r="S107" s="10" t="str">
        <f t="shared" si="15"/>
        <v>TRUE</v>
      </c>
      <c r="T107" s="10" t="str">
        <f t="shared" si="16"/>
        <v>TRUE</v>
      </c>
      <c r="U107" s="10" t="str">
        <f t="shared" si="17"/>
        <v>Yes</v>
      </c>
    </row>
    <row r="108" spans="1:21">
      <c r="A108" s="10" t="s">
        <v>27</v>
      </c>
      <c r="B108" s="10" t="str">
        <f>IF(ISERROR(MATCH(A108, FXProd!$A$2:$A$297,0)),"",A108)</f>
        <v>srf_main.AlternateAllegeTrade</v>
      </c>
      <c r="C108" s="10" t="str">
        <f t="shared" si="9"/>
        <v>OK</v>
      </c>
      <c r="D108" s="10" t="s">
        <v>28</v>
      </c>
      <c r="E108" s="10" t="str">
        <f>VLOOKUP(D108,FXProd!$B$2:$F$310,1,)</f>
        <v>idx1_AlternateAllegeTrade</v>
      </c>
      <c r="F108" s="10" t="str">
        <f t="shared" si="10"/>
        <v>OK</v>
      </c>
      <c r="G108" s="10" t="s">
        <v>8</v>
      </c>
      <c r="H108" s="10" t="str">
        <f>VLOOKUP(D108,FXProd!$B$2:$F$310,2,)</f>
        <v>unique</v>
      </c>
      <c r="I108" s="10" t="str">
        <f t="shared" si="11"/>
        <v>OK</v>
      </c>
      <c r="J108" s="10" t="s">
        <v>9</v>
      </c>
      <c r="K108" s="10" t="str">
        <f>VLOOKUP(D108,FXProd!$B$2:$F$310,3,)</f>
        <v xml:space="preserve"> clustered </v>
      </c>
      <c r="L108" s="10" t="str">
        <f t="shared" si="12"/>
        <v>OK</v>
      </c>
      <c r="M108" s="10">
        <v>2</v>
      </c>
      <c r="N108" s="10">
        <f>VLOOKUP(D108,FXProd!$B$2:$F$310,4,)</f>
        <v>2</v>
      </c>
      <c r="O108" s="10" t="str">
        <f t="shared" si="13"/>
        <v>OK</v>
      </c>
      <c r="P108" s="10" t="s">
        <v>20</v>
      </c>
      <c r="Q108" s="10" t="str">
        <f>VLOOKUP(D108,FXProd!$B$2:$F$310,5,)</f>
        <v>Id asc,AllegeTradeId asc</v>
      </c>
      <c r="R108" s="10" t="str">
        <f t="shared" si="14"/>
        <v>OK</v>
      </c>
      <c r="S108" s="10" t="str">
        <f t="shared" si="15"/>
        <v>TRUE</v>
      </c>
      <c r="T108" s="10" t="str">
        <f t="shared" si="16"/>
        <v>TRUE</v>
      </c>
      <c r="U108" s="10" t="str">
        <f t="shared" si="17"/>
        <v>Yes</v>
      </c>
    </row>
    <row r="109" spans="1:21">
      <c r="A109" s="10" t="s">
        <v>37</v>
      </c>
      <c r="B109" s="10" t="str">
        <f>IF(ISERROR(MATCH(A109, FXProd!$A$2:$A$297,0)),"",A109)</f>
        <v>srf_main.AlternateTradeRole</v>
      </c>
      <c r="C109" s="10" t="str">
        <f t="shared" si="9"/>
        <v>OK</v>
      </c>
      <c r="D109" s="10" t="s">
        <v>38</v>
      </c>
      <c r="E109" s="10" t="str">
        <f>VLOOKUP(D109,FXProd!$B$2:$F$310,1,)</f>
        <v>idx1_AlternateTradeRole</v>
      </c>
      <c r="F109" s="10" t="str">
        <f t="shared" si="10"/>
        <v>OK</v>
      </c>
      <c r="G109" s="10" t="s">
        <v>8</v>
      </c>
      <c r="H109" s="10" t="str">
        <f>VLOOKUP(D109,FXProd!$B$2:$F$310,2,)</f>
        <v>unique</v>
      </c>
      <c r="I109" s="10" t="str">
        <f t="shared" si="11"/>
        <v>OK</v>
      </c>
      <c r="J109" s="10" t="s">
        <v>9</v>
      </c>
      <c r="K109" s="10" t="str">
        <f>VLOOKUP(D109,FXProd!$B$2:$F$310,3,)</f>
        <v xml:space="preserve"> clustered </v>
      </c>
      <c r="L109" s="10" t="str">
        <f t="shared" si="12"/>
        <v>OK</v>
      </c>
      <c r="M109" s="10">
        <v>2</v>
      </c>
      <c r="N109" s="10">
        <f>VLOOKUP(D109,FXProd!$B$2:$F$310,4,)</f>
        <v>2</v>
      </c>
      <c r="O109" s="10" t="str">
        <f t="shared" si="13"/>
        <v>OK</v>
      </c>
      <c r="P109" s="10" t="s">
        <v>20</v>
      </c>
      <c r="Q109" s="10" t="str">
        <f>VLOOKUP(D109,FXProd!$B$2:$F$310,5,)</f>
        <v>Id asc,AllegeTradeId asc</v>
      </c>
      <c r="R109" s="10" t="str">
        <f t="shared" si="14"/>
        <v>OK</v>
      </c>
      <c r="S109" s="10" t="str">
        <f t="shared" si="15"/>
        <v>TRUE</v>
      </c>
      <c r="T109" s="10" t="str">
        <f t="shared" si="16"/>
        <v>TRUE</v>
      </c>
      <c r="U109" s="10" t="str">
        <f t="shared" si="17"/>
        <v>Yes</v>
      </c>
    </row>
    <row r="110" spans="1:21">
      <c r="A110" s="10" t="s">
        <v>60</v>
      </c>
      <c r="B110" s="10" t="str">
        <f>IF(ISERROR(MATCH(A110, FXProd!$A$2:$A$297,0)),"",A110)</f>
        <v>srf_main.BCPValAgg</v>
      </c>
      <c r="C110" s="10" t="str">
        <f t="shared" si="9"/>
        <v>OK</v>
      </c>
      <c r="D110" s="10" t="s">
        <v>63</v>
      </c>
      <c r="E110" s="10" t="e">
        <f>VLOOKUP(D110,FXProd!$B$2:$F$310,1,)</f>
        <v>#N/A</v>
      </c>
      <c r="F110" s="10" t="e">
        <f t="shared" si="10"/>
        <v>#N/A</v>
      </c>
      <c r="G110" s="10" t="s">
        <v>13</v>
      </c>
      <c r="H110" s="10" t="e">
        <f>VLOOKUP(D110,FXProd!$B$2:$F$310,2,)</f>
        <v>#N/A</v>
      </c>
      <c r="I110" s="10" t="e">
        <f t="shared" si="11"/>
        <v>#N/A</v>
      </c>
      <c r="J110" s="10" t="s">
        <v>14</v>
      </c>
      <c r="K110" s="10" t="e">
        <f>VLOOKUP(D110,FXProd!$B$2:$F$310,3,)</f>
        <v>#N/A</v>
      </c>
      <c r="L110" s="10" t="e">
        <f t="shared" si="12"/>
        <v>#N/A</v>
      </c>
      <c r="M110" s="10">
        <v>2</v>
      </c>
      <c r="N110" s="10" t="e">
        <f>VLOOKUP(D110,FXProd!$B$2:$F$310,4,)</f>
        <v>#N/A</v>
      </c>
      <c r="O110" s="10" t="e">
        <f t="shared" si="13"/>
        <v>#N/A</v>
      </c>
      <c r="P110" s="10" t="s">
        <v>64</v>
      </c>
      <c r="Q110" s="10" t="e">
        <f>VLOOKUP(D110,FXProd!$B$2:$F$310,5,)</f>
        <v>#N/A</v>
      </c>
      <c r="R110" s="10" t="e">
        <f t="shared" si="14"/>
        <v>#N/A</v>
      </c>
      <c r="S110" s="10" t="e">
        <f t="shared" si="15"/>
        <v>#N/A</v>
      </c>
      <c r="T110" s="10" t="e">
        <f t="shared" si="16"/>
        <v>#N/A</v>
      </c>
      <c r="U110" s="10" t="e">
        <f t="shared" si="17"/>
        <v>#N/A</v>
      </c>
    </row>
    <row r="111" spans="1:21">
      <c r="A111" s="10" t="s">
        <v>505</v>
      </c>
      <c r="B111" s="10" t="str">
        <f>IF(ISERROR(MATCH(A111, FXProd!$A$2:$A$297,0)),"",A111)</f>
        <v>srf_main.Trade</v>
      </c>
      <c r="C111" s="10" t="str">
        <f t="shared" si="9"/>
        <v>OK</v>
      </c>
      <c r="D111" s="10" t="s">
        <v>512</v>
      </c>
      <c r="E111" s="10" t="str">
        <f>VLOOKUP(D111,FXProd!$B$2:$F$310,1,)</f>
        <v>Idx1_Book_GUI</v>
      </c>
      <c r="F111" s="10" t="str">
        <f t="shared" si="10"/>
        <v>OK</v>
      </c>
      <c r="G111" s="10" t="s">
        <v>13</v>
      </c>
      <c r="H111" s="10" t="str">
        <f>VLOOKUP(D111,FXProd!$B$2:$F$310,2,)</f>
        <v>nonunique</v>
      </c>
      <c r="I111" s="10" t="str">
        <f t="shared" si="11"/>
        <v>OK</v>
      </c>
      <c r="J111" s="10" t="s">
        <v>14</v>
      </c>
      <c r="K111" s="10" t="str">
        <f>VLOOKUP(D111,FXProd!$B$2:$F$310,3,)</f>
        <v xml:space="preserve"> nonclustered </v>
      </c>
      <c r="L111" s="10" t="str">
        <f t="shared" si="12"/>
        <v>OK</v>
      </c>
      <c r="M111" s="10">
        <v>1</v>
      </c>
      <c r="N111" s="10">
        <f>VLOOKUP(D111,FXProd!$B$2:$F$310,4,)</f>
        <v>1</v>
      </c>
      <c r="O111" s="10" t="str">
        <f t="shared" si="13"/>
        <v>OK</v>
      </c>
      <c r="P111" s="10" t="s">
        <v>513</v>
      </c>
      <c r="Q111" s="10" t="str">
        <f>VLOOKUP(D111,FXProd!$B$2:$F$310,5,)</f>
        <v>Book asc INCLUDE (Affiliation,CtyUCI,ExecutionDateTime,isLargeTrade,LegalEntityUCI,ProductType,Publisher,TradeDate,TradeId,Trader,UPI,USI,UTI)</v>
      </c>
      <c r="R111" s="10" t="str">
        <f t="shared" si="14"/>
        <v>OK</v>
      </c>
      <c r="S111" s="10" t="str">
        <f t="shared" si="15"/>
        <v>TRUE</v>
      </c>
      <c r="T111" s="10" t="str">
        <f t="shared" si="16"/>
        <v>TRUE</v>
      </c>
      <c r="U111" s="10" t="str">
        <f t="shared" si="17"/>
        <v>Yes</v>
      </c>
    </row>
    <row r="112" spans="1:21">
      <c r="A112" s="10" t="s">
        <v>74</v>
      </c>
      <c r="B112" s="10" t="str">
        <f>IF(ISERROR(MATCH(A112, FXProd!$A$2:$A$297,0)),"",A112)</f>
        <v>srf_main.CCPValuationStage</v>
      </c>
      <c r="C112" s="10" t="str">
        <f t="shared" si="9"/>
        <v>OK</v>
      </c>
      <c r="D112" s="10" t="s">
        <v>75</v>
      </c>
      <c r="E112" s="10" t="str">
        <f>VLOOKUP(D112,FXProd!$B$2:$F$310,1,)</f>
        <v>idx1_CCPValuationStage</v>
      </c>
      <c r="F112" s="10" t="str">
        <f t="shared" si="10"/>
        <v>OK</v>
      </c>
      <c r="G112" s="10" t="s">
        <v>13</v>
      </c>
      <c r="H112" s="10" t="str">
        <f>VLOOKUP(D112,FXProd!$B$2:$F$310,2,)</f>
        <v>nonunique</v>
      </c>
      <c r="I112" s="10" t="str">
        <f t="shared" si="11"/>
        <v>OK</v>
      </c>
      <c r="J112" s="10" t="s">
        <v>14</v>
      </c>
      <c r="K112" s="10" t="str">
        <f>VLOOKUP(D112,FXProd!$B$2:$F$310,3,)</f>
        <v xml:space="preserve"> nonclustered </v>
      </c>
      <c r="L112" s="10" t="str">
        <f t="shared" si="12"/>
        <v>OK</v>
      </c>
      <c r="M112" s="10">
        <v>2</v>
      </c>
      <c r="N112" s="10">
        <f>VLOOKUP(D112,FXProd!$B$2:$F$310,4,)</f>
        <v>2</v>
      </c>
      <c r="O112" s="10" t="str">
        <f t="shared" si="13"/>
        <v>OK</v>
      </c>
      <c r="P112" s="10" t="s">
        <v>76</v>
      </c>
      <c r="Q112" s="10" t="str">
        <f>VLOOKUP(D112,FXProd!$B$2:$F$310,5,)</f>
        <v>COBDate asc,CcpTradeRef asc</v>
      </c>
      <c r="R112" s="10" t="str">
        <f t="shared" si="14"/>
        <v>OK</v>
      </c>
      <c r="S112" s="10" t="str">
        <f t="shared" si="15"/>
        <v>TRUE</v>
      </c>
      <c r="T112" s="10" t="str">
        <f t="shared" si="16"/>
        <v>TRUE</v>
      </c>
      <c r="U112" s="10" t="str">
        <f t="shared" si="17"/>
        <v>Yes</v>
      </c>
    </row>
    <row r="113" spans="1:21">
      <c r="A113" s="10" t="s">
        <v>81</v>
      </c>
      <c r="B113" s="10" t="str">
        <f>IF(ISERROR(MATCH(A113, FXProd!$A$2:$A$297,0)),"",A113)</f>
        <v>srf_main.CollateralLinkStage</v>
      </c>
      <c r="C113" s="10" t="str">
        <f t="shared" si="9"/>
        <v>OK</v>
      </c>
      <c r="D113" s="10" t="s">
        <v>86</v>
      </c>
      <c r="E113" s="10" t="str">
        <f>VLOOKUP(D113,FXProd!$B$2:$F$310,1,)</f>
        <v>IDX1_CollateralLinkStage</v>
      </c>
      <c r="F113" s="10" t="str">
        <f t="shared" si="10"/>
        <v>OK</v>
      </c>
      <c r="G113" s="10" t="s">
        <v>13</v>
      </c>
      <c r="H113" s="10" t="str">
        <f>VLOOKUP(D113,FXProd!$B$2:$F$310,2,)</f>
        <v>nonunique</v>
      </c>
      <c r="I113" s="10" t="str">
        <f t="shared" si="11"/>
        <v>OK</v>
      </c>
      <c r="J113" s="10" t="s">
        <v>14</v>
      </c>
      <c r="K113" s="10" t="str">
        <f>VLOOKUP(D113,FXProd!$B$2:$F$310,3,)</f>
        <v xml:space="preserve"> nonclustered </v>
      </c>
      <c r="L113" s="10" t="str">
        <f t="shared" si="12"/>
        <v>OK</v>
      </c>
      <c r="M113" s="10">
        <v>1</v>
      </c>
      <c r="N113" s="10">
        <f>VLOOKUP(D113,FXProd!$B$2:$F$310,4,)</f>
        <v>1</v>
      </c>
      <c r="O113" s="10" t="str">
        <f t="shared" si="13"/>
        <v>OK</v>
      </c>
      <c r="P113" s="10" t="s">
        <v>87</v>
      </c>
      <c r="Q113" s="10" t="str">
        <f>VLOOKUP(D113,FXProd!$B$2:$F$310,5,)</f>
        <v>COBDate asc INCLUDE (InternalTradeReference)</v>
      </c>
      <c r="R113" s="10" t="str">
        <f t="shared" si="14"/>
        <v>OK</v>
      </c>
      <c r="S113" s="10" t="str">
        <f t="shared" si="15"/>
        <v>TRUE</v>
      </c>
      <c r="T113" s="10" t="str">
        <f t="shared" si="16"/>
        <v>TRUE</v>
      </c>
      <c r="U113" s="10" t="str">
        <f t="shared" si="17"/>
        <v>Yes</v>
      </c>
    </row>
    <row r="114" spans="1:21">
      <c r="A114" s="10" t="s">
        <v>94</v>
      </c>
      <c r="B114" s="10" t="str">
        <f>IF(ISERROR(MATCH(A114, FXProd!$A$2:$A$297,0)),"",A114)</f>
        <v>srf_main.CollateralValueStage</v>
      </c>
      <c r="C114" s="10" t="str">
        <f t="shared" si="9"/>
        <v>OK</v>
      </c>
      <c r="D114" s="10" t="s">
        <v>95</v>
      </c>
      <c r="E114" s="10" t="str">
        <f>VLOOKUP(D114,FXProd!$B$2:$F$310,1,)</f>
        <v>IDX1_CollateralValueStage</v>
      </c>
      <c r="F114" s="10" t="str">
        <f t="shared" si="10"/>
        <v>OK</v>
      </c>
      <c r="G114" s="10" t="s">
        <v>13</v>
      </c>
      <c r="H114" s="10" t="str">
        <f>VLOOKUP(D114,FXProd!$B$2:$F$310,2,)</f>
        <v>nonunique</v>
      </c>
      <c r="I114" s="10" t="str">
        <f t="shared" si="11"/>
        <v>OK</v>
      </c>
      <c r="J114" s="10" t="s">
        <v>14</v>
      </c>
      <c r="K114" s="10" t="str">
        <f>VLOOKUP(D114,FXProd!$B$2:$F$310,3,)</f>
        <v xml:space="preserve"> nonclustered </v>
      </c>
      <c r="L114" s="10" t="str">
        <f t="shared" si="12"/>
        <v>OK</v>
      </c>
      <c r="M114" s="10">
        <v>1</v>
      </c>
      <c r="N114" s="10">
        <f>VLOOKUP(D114,FXProd!$B$2:$F$310,4,)</f>
        <v>1</v>
      </c>
      <c r="O114" s="10" t="str">
        <f t="shared" si="13"/>
        <v>OK</v>
      </c>
      <c r="P114" s="10" t="s">
        <v>96</v>
      </c>
      <c r="Q114" s="10" t="str">
        <f>VLOOKUP(D114,FXProd!$B$2:$F$310,5,)</f>
        <v>PortfolioCode asc</v>
      </c>
      <c r="R114" s="10" t="str">
        <f t="shared" si="14"/>
        <v>OK</v>
      </c>
      <c r="S114" s="10" t="str">
        <f t="shared" si="15"/>
        <v>TRUE</v>
      </c>
      <c r="T114" s="10" t="str">
        <f t="shared" si="16"/>
        <v>TRUE</v>
      </c>
      <c r="U114" s="10" t="str">
        <f t="shared" si="17"/>
        <v>Yes</v>
      </c>
    </row>
    <row r="115" spans="1:21">
      <c r="A115" s="10" t="s">
        <v>119</v>
      </c>
      <c r="B115" s="10" t="str">
        <f>IF(ISERROR(MATCH(A115, FXProd!$A$2:$A$297,0)),"",A115)</f>
        <v>srf_main.CollEagleDetailsMain</v>
      </c>
      <c r="C115" s="10" t="str">
        <f t="shared" si="9"/>
        <v>OK</v>
      </c>
      <c r="D115" s="10" t="s">
        <v>129</v>
      </c>
      <c r="E115" s="10" t="str">
        <f>VLOOKUP(D115,FXProd!$B$2:$F$310,1,)</f>
        <v>idx1_CollEagleDetailsMain</v>
      </c>
      <c r="F115" s="10" t="str">
        <f t="shared" si="10"/>
        <v>OK</v>
      </c>
      <c r="G115" s="10" t="s">
        <v>13</v>
      </c>
      <c r="H115" s="10" t="str">
        <f>VLOOKUP(D115,FXProd!$B$2:$F$310,2,)</f>
        <v>nonunique</v>
      </c>
      <c r="I115" s="10" t="str">
        <f t="shared" si="11"/>
        <v>OK</v>
      </c>
      <c r="J115" s="10" t="s">
        <v>14</v>
      </c>
      <c r="K115" s="10" t="str">
        <f>VLOOKUP(D115,FXProd!$B$2:$F$310,3,)</f>
        <v xml:space="preserve"> nonclustered </v>
      </c>
      <c r="L115" s="10" t="str">
        <f t="shared" si="12"/>
        <v>OK</v>
      </c>
      <c r="M115" s="10">
        <v>3</v>
      </c>
      <c r="N115" s="10">
        <f>VLOOKUP(D115,FXProd!$B$2:$F$310,4,)</f>
        <v>3</v>
      </c>
      <c r="O115" s="10" t="str">
        <f t="shared" si="13"/>
        <v>OK</v>
      </c>
      <c r="P115" s="10" t="s">
        <v>130</v>
      </c>
      <c r="Q115" s="10" t="str">
        <f>VLOOKUP(D115,FXProd!$B$2:$F$310,5,)</f>
        <v>FeedUnitId asc,PrincipalSDSId asc,ArrangementId asc INCLUDE (SecuredPartyFlag,Id)</v>
      </c>
      <c r="R115" s="10" t="str">
        <f t="shared" si="14"/>
        <v>OK</v>
      </c>
      <c r="S115" s="10" t="str">
        <f t="shared" si="15"/>
        <v>TRUE</v>
      </c>
      <c r="T115" s="10" t="str">
        <f t="shared" si="16"/>
        <v>TRUE</v>
      </c>
      <c r="U115" s="10" t="str">
        <f t="shared" si="17"/>
        <v>Yes</v>
      </c>
    </row>
    <row r="116" spans="1:21">
      <c r="A116" s="10" t="s">
        <v>141</v>
      </c>
      <c r="B116" s="10" t="str">
        <f>IF(ISERROR(MATCH(A116, FXProd!$A$2:$A$297,0)),"",A116)</f>
        <v>srf_main.CollPrincipalPartyDetails</v>
      </c>
      <c r="C116" s="10" t="str">
        <f t="shared" si="9"/>
        <v>OK</v>
      </c>
      <c r="D116" s="10" t="s">
        <v>144</v>
      </c>
      <c r="E116" s="10" t="str">
        <f>VLOOKUP(D116,FXProd!$B$2:$F$310,1,)</f>
        <v>idx1_CollPrincipalPartyDetails</v>
      </c>
      <c r="F116" s="10" t="str">
        <f t="shared" si="10"/>
        <v>OK</v>
      </c>
      <c r="G116" s="10" t="s">
        <v>13</v>
      </c>
      <c r="H116" s="10" t="str">
        <f>VLOOKUP(D116,FXProd!$B$2:$F$310,2,)</f>
        <v>nonunique</v>
      </c>
      <c r="I116" s="10" t="str">
        <f t="shared" si="11"/>
        <v>OK</v>
      </c>
      <c r="J116" s="10" t="s">
        <v>14</v>
      </c>
      <c r="K116" s="10" t="str">
        <f>VLOOKUP(D116,FXProd!$B$2:$F$310,3,)</f>
        <v xml:space="preserve"> nonclustered </v>
      </c>
      <c r="L116" s="10" t="str">
        <f t="shared" si="12"/>
        <v>OK</v>
      </c>
      <c r="M116" s="10">
        <v>2</v>
      </c>
      <c r="N116" s="10">
        <f>VLOOKUP(D116,FXProd!$B$2:$F$310,4,)</f>
        <v>2</v>
      </c>
      <c r="O116" s="10" t="str">
        <f t="shared" si="13"/>
        <v>OK</v>
      </c>
      <c r="P116" s="10" t="s">
        <v>106</v>
      </c>
      <c r="Q116" s="10" t="str">
        <f>VLOOKUP(D116,FXProd!$B$2:$F$310,5,)</f>
        <v>FeedUnitId asc,SDSId asc INCLUDE (ArrangementId)</v>
      </c>
      <c r="R116" s="10" t="str">
        <f t="shared" si="14"/>
        <v>OK</v>
      </c>
      <c r="S116" s="10" t="str">
        <f t="shared" si="15"/>
        <v>TRUE</v>
      </c>
      <c r="T116" s="10" t="str">
        <f t="shared" si="16"/>
        <v>TRUE</v>
      </c>
      <c r="U116" s="10" t="str">
        <f t="shared" si="17"/>
        <v>Yes</v>
      </c>
    </row>
    <row r="117" spans="1:21">
      <c r="A117" s="10" t="s">
        <v>153</v>
      </c>
      <c r="B117" s="10" t="str">
        <f>IF(ISERROR(MATCH(A117, FXProd!$A$2:$A$297,0)),"",A117)</f>
        <v>srf_main.ControlCheckMaskedSDSId</v>
      </c>
      <c r="C117" s="10" t="str">
        <f t="shared" si="9"/>
        <v>OK</v>
      </c>
      <c r="D117" s="10" t="s">
        <v>154</v>
      </c>
      <c r="E117" s="10" t="str">
        <f>VLOOKUP(D117,FXProd!$B$2:$F$310,1,)</f>
        <v>idx1_ControlCheckMaskedSDSId</v>
      </c>
      <c r="F117" s="10" t="str">
        <f t="shared" si="10"/>
        <v>OK</v>
      </c>
      <c r="G117" s="10" t="s">
        <v>13</v>
      </c>
      <c r="H117" s="10" t="str">
        <f>VLOOKUP(D117,FXProd!$B$2:$F$310,2,)</f>
        <v>nonunique</v>
      </c>
      <c r="I117" s="10" t="str">
        <f t="shared" si="11"/>
        <v>OK</v>
      </c>
      <c r="J117" s="10" t="s">
        <v>14</v>
      </c>
      <c r="K117" s="10" t="str">
        <f>VLOOKUP(D117,FXProd!$B$2:$F$310,3,)</f>
        <v xml:space="preserve"> nonclustered </v>
      </c>
      <c r="L117" s="10" t="str">
        <f t="shared" si="12"/>
        <v>OK</v>
      </c>
      <c r="M117" s="10">
        <v>1</v>
      </c>
      <c r="N117" s="10">
        <f>VLOOKUP(D117,FXProd!$B$2:$F$310,4,)</f>
        <v>1</v>
      </c>
      <c r="O117" s="10" t="str">
        <f t="shared" si="13"/>
        <v>OK</v>
      </c>
      <c r="P117" s="10" t="s">
        <v>155</v>
      </c>
      <c r="Q117" s="10" t="str">
        <f>VLOOKUP(D117,FXProd!$B$2:$F$310,5,)</f>
        <v>SDSId asc</v>
      </c>
      <c r="R117" s="10" t="str">
        <f t="shared" si="14"/>
        <v>OK</v>
      </c>
      <c r="S117" s="10" t="str">
        <f t="shared" si="15"/>
        <v>TRUE</v>
      </c>
      <c r="T117" s="10" t="str">
        <f t="shared" si="16"/>
        <v>TRUE</v>
      </c>
      <c r="U117" s="10" t="str">
        <f t="shared" si="17"/>
        <v>Yes</v>
      </c>
    </row>
    <row r="118" spans="1:21">
      <c r="A118" s="10" t="s">
        <v>156</v>
      </c>
      <c r="B118" s="10" t="str">
        <f>IF(ISERROR(MATCH(A118, FXProd!$A$2:$A$297,0)),"",A118)</f>
        <v>srf_main.CounterParty</v>
      </c>
      <c r="C118" s="10" t="str">
        <f t="shared" si="9"/>
        <v>OK</v>
      </c>
      <c r="D118" s="10" t="s">
        <v>163</v>
      </c>
      <c r="E118" s="10" t="str">
        <f>VLOOKUP(D118,FXProd!$B$2:$F$310,1,)</f>
        <v>idx1_CounterParty</v>
      </c>
      <c r="F118" s="10" t="str">
        <f t="shared" si="10"/>
        <v>OK</v>
      </c>
      <c r="G118" s="10" t="s">
        <v>8</v>
      </c>
      <c r="H118" s="10" t="str">
        <f>VLOOKUP(D118,FXProd!$B$2:$F$310,2,)</f>
        <v>unique</v>
      </c>
      <c r="I118" s="10" t="str">
        <f t="shared" si="11"/>
        <v>OK</v>
      </c>
      <c r="J118" s="10" t="s">
        <v>9</v>
      </c>
      <c r="K118" s="10" t="str">
        <f>VLOOKUP(D118,FXProd!$B$2:$F$310,3,)</f>
        <v xml:space="preserve"> clustered </v>
      </c>
      <c r="L118" s="10" t="str">
        <f t="shared" si="12"/>
        <v>OK</v>
      </c>
      <c r="M118" s="10">
        <v>1</v>
      </c>
      <c r="N118" s="10">
        <f>VLOOKUP(D118,FXProd!$B$2:$F$310,4,)</f>
        <v>1</v>
      </c>
      <c r="O118" s="10" t="str">
        <f t="shared" si="13"/>
        <v>OK</v>
      </c>
      <c r="P118" s="10" t="s">
        <v>164</v>
      </c>
      <c r="Q118" s="10" t="str">
        <f>VLOOKUP(D118,FXProd!$B$2:$F$310,5,)</f>
        <v>id asc</v>
      </c>
      <c r="R118" s="10" t="str">
        <f t="shared" si="14"/>
        <v>OK</v>
      </c>
      <c r="S118" s="10" t="str">
        <f t="shared" si="15"/>
        <v>TRUE</v>
      </c>
      <c r="T118" s="10" t="str">
        <f t="shared" si="16"/>
        <v>TRUE</v>
      </c>
      <c r="U118" s="10" t="str">
        <f t="shared" si="17"/>
        <v>Yes</v>
      </c>
    </row>
    <row r="119" spans="1:21">
      <c r="A119" s="10" t="s">
        <v>165</v>
      </c>
      <c r="B119" s="10" t="str">
        <f>IF(ISERROR(MATCH(A119, FXProd!$A$2:$A$297,0)),"",A119)</f>
        <v>srf_main.CounterPartyHierarchy</v>
      </c>
      <c r="C119" s="10" t="str">
        <f t="shared" si="9"/>
        <v>OK</v>
      </c>
      <c r="D119" s="10" t="s">
        <v>166</v>
      </c>
      <c r="E119" s="10" t="str">
        <f>VLOOKUP(D119,FXProd!$B$2:$F$310,1,)</f>
        <v>idx1_CounterPartyHierarchy</v>
      </c>
      <c r="F119" s="10" t="str">
        <f t="shared" si="10"/>
        <v>OK</v>
      </c>
      <c r="G119" s="10" t="s">
        <v>8</v>
      </c>
      <c r="H119" s="10" t="str">
        <f>VLOOKUP(D119,FXProd!$B$2:$F$310,2,)</f>
        <v>unique</v>
      </c>
      <c r="I119" s="10" t="str">
        <f t="shared" si="11"/>
        <v>OK</v>
      </c>
      <c r="J119" s="10" t="s">
        <v>14</v>
      </c>
      <c r="K119" s="10" t="str">
        <f>VLOOKUP(D119,FXProd!$B$2:$F$310,3,)</f>
        <v xml:space="preserve"> nonclustered </v>
      </c>
      <c r="L119" s="10" t="str">
        <f t="shared" si="12"/>
        <v>OK</v>
      </c>
      <c r="M119" s="10">
        <v>2</v>
      </c>
      <c r="N119" s="10">
        <f>VLOOKUP(D119,FXProd!$B$2:$F$310,4,)</f>
        <v>2</v>
      </c>
      <c r="O119" s="10" t="str">
        <f t="shared" si="13"/>
        <v>OK</v>
      </c>
      <c r="P119" s="10" t="s">
        <v>167</v>
      </c>
      <c r="Q119" s="10" t="str">
        <f>VLOOKUP(D119,FXProd!$B$2:$F$310,5,)</f>
        <v>id asc,level asc</v>
      </c>
      <c r="R119" s="10" t="str">
        <f t="shared" si="14"/>
        <v>OK</v>
      </c>
      <c r="S119" s="10" t="str">
        <f t="shared" si="15"/>
        <v>TRUE</v>
      </c>
      <c r="T119" s="10" t="str">
        <f t="shared" si="16"/>
        <v>TRUE</v>
      </c>
      <c r="U119" s="10" t="str">
        <f t="shared" si="17"/>
        <v>Yes</v>
      </c>
    </row>
    <row r="120" spans="1:21">
      <c r="A120" s="10" t="s">
        <v>171</v>
      </c>
      <c r="B120" s="10" t="str">
        <f>IF(ISERROR(MATCH(A120, FXProd!$A$2:$A$297,0)),"",A120)</f>
        <v>srf_main.CounterpartyTypeCode</v>
      </c>
      <c r="C120" s="10" t="str">
        <f t="shared" si="9"/>
        <v>OK</v>
      </c>
      <c r="D120" s="10" t="s">
        <v>172</v>
      </c>
      <c r="E120" s="10" t="str">
        <f>VLOOKUP(D120,FXProd!$B$2:$F$310,1,)</f>
        <v>idx1_CounterpartyTypeCode</v>
      </c>
      <c r="F120" s="10" t="str">
        <f t="shared" si="10"/>
        <v>OK</v>
      </c>
      <c r="G120" s="10" t="s">
        <v>13</v>
      </c>
      <c r="H120" s="10" t="str">
        <f>VLOOKUP(D120,FXProd!$B$2:$F$310,2,)</f>
        <v>nonunique</v>
      </c>
      <c r="I120" s="10" t="str">
        <f t="shared" si="11"/>
        <v>OK</v>
      </c>
      <c r="J120" s="10" t="s">
        <v>14</v>
      </c>
      <c r="K120" s="10" t="str">
        <f>VLOOKUP(D120,FXProd!$B$2:$F$310,3,)</f>
        <v xml:space="preserve"> nonclustered </v>
      </c>
      <c r="L120" s="10" t="str">
        <f t="shared" si="12"/>
        <v>OK</v>
      </c>
      <c r="M120" s="10">
        <v>2</v>
      </c>
      <c r="N120" s="10">
        <f>VLOOKUP(D120,FXProd!$B$2:$F$310,4,)</f>
        <v>2</v>
      </c>
      <c r="O120" s="10" t="str">
        <f t="shared" si="13"/>
        <v>OK</v>
      </c>
      <c r="P120" s="10" t="s">
        <v>173</v>
      </c>
      <c r="Q120" s="10" t="str">
        <f>VLOOKUP(D120,FXProd!$B$2:$F$310,5,)</f>
        <v>USPersonFlag asc,CategoryCode asc INCLUDE (TypeCode)</v>
      </c>
      <c r="R120" s="10" t="str">
        <f t="shared" si="14"/>
        <v>OK</v>
      </c>
      <c r="S120" s="10" t="str">
        <f t="shared" si="15"/>
        <v>TRUE</v>
      </c>
      <c r="T120" s="10" t="str">
        <f t="shared" si="16"/>
        <v>TRUE</v>
      </c>
      <c r="U120" s="10" t="str">
        <f t="shared" si="17"/>
        <v>Yes</v>
      </c>
    </row>
    <row r="121" spans="1:21">
      <c r="A121" s="10" t="s">
        <v>174</v>
      </c>
      <c r="B121" s="10" t="str">
        <f>IF(ISERROR(MATCH(A121, FXProd!$A$2:$A$297,0)),"",A121)</f>
        <v>srf_main.CounterPartyWaiver</v>
      </c>
      <c r="C121" s="10" t="str">
        <f t="shared" si="9"/>
        <v>OK</v>
      </c>
      <c r="D121" s="10" t="s">
        <v>175</v>
      </c>
      <c r="E121" s="10" t="str">
        <f>VLOOKUP(D121,FXProd!$B$2:$F$310,1,)</f>
        <v>idx1_CounterPartyWaiver</v>
      </c>
      <c r="F121" s="10" t="str">
        <f t="shared" si="10"/>
        <v>OK</v>
      </c>
      <c r="G121" s="10" t="s">
        <v>13</v>
      </c>
      <c r="H121" s="10" t="str">
        <f>VLOOKUP(D121,FXProd!$B$2:$F$310,2,)</f>
        <v>nonunique</v>
      </c>
      <c r="I121" s="10" t="str">
        <f t="shared" si="11"/>
        <v>OK</v>
      </c>
      <c r="J121" s="10" t="s">
        <v>14</v>
      </c>
      <c r="K121" s="10" t="str">
        <f>VLOOKUP(D121,FXProd!$B$2:$F$310,3,)</f>
        <v xml:space="preserve"> nonclustered </v>
      </c>
      <c r="L121" s="10" t="str">
        <f t="shared" si="12"/>
        <v>OK</v>
      </c>
      <c r="M121" s="10">
        <v>4</v>
      </c>
      <c r="N121" s="10">
        <f>VLOOKUP(D121,FXProd!$B$2:$F$310,4,)</f>
        <v>4</v>
      </c>
      <c r="O121" s="10" t="str">
        <f t="shared" si="13"/>
        <v>OK</v>
      </c>
      <c r="P121" s="10" t="s">
        <v>176</v>
      </c>
      <c r="Q121" s="10" t="str">
        <f>VLOOKUP(D121,FXProd!$B$2:$F$310,5,)</f>
        <v>INCLUSION asc,DTCCAssetClass asc,EffectiveToDate asc,CtySdsId asc</v>
      </c>
      <c r="R121" s="10" t="str">
        <f t="shared" si="14"/>
        <v>OK</v>
      </c>
      <c r="S121" s="10" t="str">
        <f t="shared" si="15"/>
        <v>TRUE</v>
      </c>
      <c r="T121" s="10" t="str">
        <f t="shared" si="16"/>
        <v>TRUE</v>
      </c>
      <c r="U121" s="10" t="str">
        <f t="shared" si="17"/>
        <v>Yes</v>
      </c>
    </row>
    <row r="122" spans="1:21">
      <c r="A122" s="10" t="s">
        <v>189</v>
      </c>
      <c r="B122" s="10" t="str">
        <f>IF(ISERROR(MATCH(A122, FXProd!$A$2:$A$297,0)),"",A122)</f>
        <v>srf_main.DataSecrecyMaster</v>
      </c>
      <c r="C122" s="10" t="str">
        <f t="shared" si="9"/>
        <v>OK</v>
      </c>
      <c r="D122" s="10" t="s">
        <v>190</v>
      </c>
      <c r="E122" s="10" t="str">
        <f>VLOOKUP(D122,FXProd!$B$2:$F$310,1,)</f>
        <v>idx1_DataSecrecyMaster</v>
      </c>
      <c r="F122" s="10" t="str">
        <f t="shared" si="10"/>
        <v>OK</v>
      </c>
      <c r="G122" s="10" t="s">
        <v>13</v>
      </c>
      <c r="H122" s="10" t="str">
        <f>VLOOKUP(D122,FXProd!$B$2:$F$310,2,)</f>
        <v>nonunique</v>
      </c>
      <c r="I122" s="10" t="str">
        <f t="shared" si="11"/>
        <v>OK</v>
      </c>
      <c r="J122" s="10" t="s">
        <v>14</v>
      </c>
      <c r="K122" s="10" t="str">
        <f>VLOOKUP(D122,FXProd!$B$2:$F$310,3,)</f>
        <v xml:space="preserve"> nonclustered </v>
      </c>
      <c r="L122" s="10" t="str">
        <f t="shared" si="12"/>
        <v>OK</v>
      </c>
      <c r="M122" s="10">
        <v>2</v>
      </c>
      <c r="N122" s="10">
        <f>VLOOKUP(D122,FXProd!$B$2:$F$310,4,)</f>
        <v>2</v>
      </c>
      <c r="O122" s="10" t="str">
        <f t="shared" si="13"/>
        <v>OK</v>
      </c>
      <c r="P122" s="10" t="s">
        <v>191</v>
      </c>
      <c r="Q122" s="10" t="str">
        <f>VLOOKUP(D122,FXProd!$B$2:$F$310,5,)</f>
        <v>Status asc,SecretCPartyID asc INCLUDE (DisclosedCPartyID)</v>
      </c>
      <c r="R122" s="10" t="str">
        <f t="shared" si="14"/>
        <v>OK</v>
      </c>
      <c r="S122" s="10" t="str">
        <f t="shared" si="15"/>
        <v>TRUE</v>
      </c>
      <c r="T122" s="10" t="str">
        <f t="shared" si="16"/>
        <v>TRUE</v>
      </c>
      <c r="U122" s="10" t="str">
        <f t="shared" si="17"/>
        <v>Yes</v>
      </c>
    </row>
    <row r="123" spans="1:21">
      <c r="A123" s="10" t="s">
        <v>203</v>
      </c>
      <c r="B123" s="10" t="str">
        <f>IF(ISERROR(MATCH(A123, FXProd!$A$2:$A$297,0)),"",A123)</f>
        <v>srf_main.EMIRMultiManagerAccount</v>
      </c>
      <c r="C123" s="10" t="str">
        <f t="shared" si="9"/>
        <v>OK</v>
      </c>
      <c r="D123" s="10" t="s">
        <v>204</v>
      </c>
      <c r="E123" s="10" t="e">
        <f>VLOOKUP(D123,FXProd!$B$2:$F$310,1,)</f>
        <v>#N/A</v>
      </c>
      <c r="F123" s="10" t="e">
        <f t="shared" si="10"/>
        <v>#N/A</v>
      </c>
      <c r="G123" s="10" t="s">
        <v>13</v>
      </c>
      <c r="H123" s="10" t="e">
        <f>VLOOKUP(D123,FXProd!$B$2:$F$310,2,)</f>
        <v>#N/A</v>
      </c>
      <c r="I123" s="10" t="e">
        <f t="shared" si="11"/>
        <v>#N/A</v>
      </c>
      <c r="J123" s="10" t="s">
        <v>9</v>
      </c>
      <c r="K123" s="10" t="e">
        <f>VLOOKUP(D123,FXProd!$B$2:$F$310,3,)</f>
        <v>#N/A</v>
      </c>
      <c r="L123" s="10" t="e">
        <f t="shared" si="12"/>
        <v>#N/A</v>
      </c>
      <c r="M123" s="10">
        <v>1</v>
      </c>
      <c r="N123" s="10" t="e">
        <f>VLOOKUP(D123,FXProd!$B$2:$F$310,4,)</f>
        <v>#N/A</v>
      </c>
      <c r="O123" s="10" t="e">
        <f t="shared" si="13"/>
        <v>#N/A</v>
      </c>
      <c r="P123" s="10" t="s">
        <v>205</v>
      </c>
      <c r="Q123" s="10" t="e">
        <f>VLOOKUP(D123,FXProd!$B$2:$F$310,5,)</f>
        <v>#N/A</v>
      </c>
      <c r="R123" s="10" t="e">
        <f t="shared" si="14"/>
        <v>#N/A</v>
      </c>
      <c r="S123" s="10" t="e">
        <f t="shared" si="15"/>
        <v>#N/A</v>
      </c>
      <c r="T123" s="10" t="e">
        <f t="shared" si="16"/>
        <v>#N/A</v>
      </c>
      <c r="U123" s="10" t="e">
        <f t="shared" si="17"/>
        <v>#N/A</v>
      </c>
    </row>
    <row r="124" spans="1:21">
      <c r="A124" s="10" t="s">
        <v>207</v>
      </c>
      <c r="B124" s="10" t="str">
        <f>IF(ISERROR(MATCH(A124, FXProd!$A$2:$A$297,0)),"",A124)</f>
        <v>srf_main.EODComment</v>
      </c>
      <c r="C124" s="10" t="str">
        <f t="shared" si="9"/>
        <v>OK</v>
      </c>
      <c r="D124" s="10" t="s">
        <v>210</v>
      </c>
      <c r="E124" s="10" t="str">
        <f>VLOOKUP(D124,FXProd!$B$2:$F$310,1,)</f>
        <v>idx1_EODComment</v>
      </c>
      <c r="F124" s="10" t="str">
        <f t="shared" si="10"/>
        <v>OK</v>
      </c>
      <c r="G124" s="10" t="s">
        <v>13</v>
      </c>
      <c r="H124" s="10" t="str">
        <f>VLOOKUP(D124,FXProd!$B$2:$F$310,2,)</f>
        <v>nonunique</v>
      </c>
      <c r="I124" s="10" t="str">
        <f t="shared" si="11"/>
        <v>OK</v>
      </c>
      <c r="J124" s="10" t="s">
        <v>14</v>
      </c>
      <c r="K124" s="10" t="str">
        <f>VLOOKUP(D124,FXProd!$B$2:$F$310,3,)</f>
        <v xml:space="preserve"> nonclustered </v>
      </c>
      <c r="L124" s="10" t="str">
        <f t="shared" si="12"/>
        <v>OK</v>
      </c>
      <c r="M124" s="10">
        <v>1</v>
      </c>
      <c r="N124" s="10">
        <f>VLOOKUP(D124,FXProd!$B$2:$F$310,4,)</f>
        <v>1</v>
      </c>
      <c r="O124" s="10" t="str">
        <f t="shared" si="13"/>
        <v>OK</v>
      </c>
      <c r="P124" s="10" t="s">
        <v>211</v>
      </c>
      <c r="Q124" s="10" t="str">
        <f>VLOOKUP(D124,FXProd!$B$2:$F$310,5,)</f>
        <v>CommentType asc INCLUDE (Comments)</v>
      </c>
      <c r="R124" s="10" t="str">
        <f t="shared" si="14"/>
        <v>OK</v>
      </c>
      <c r="S124" s="10" t="str">
        <f t="shared" si="15"/>
        <v>TRUE</v>
      </c>
      <c r="T124" s="10" t="str">
        <f t="shared" si="16"/>
        <v>TRUE</v>
      </c>
      <c r="U124" s="10" t="str">
        <f t="shared" si="17"/>
        <v>Yes</v>
      </c>
    </row>
    <row r="125" spans="1:21">
      <c r="A125" s="10" t="s">
        <v>222</v>
      </c>
      <c r="B125" s="10" t="str">
        <f>IF(ISERROR(MATCH(A125, FXProd!$A$2:$A$297,0)),"",A125)</f>
        <v>srf_main.EODTrade</v>
      </c>
      <c r="C125" s="10" t="str">
        <f t="shared" si="9"/>
        <v>OK</v>
      </c>
      <c r="D125" s="10" t="s">
        <v>231</v>
      </c>
      <c r="E125" s="10" t="str">
        <f>VLOOKUP(D125,FXProd!$B$2:$F$310,1,)</f>
        <v>idx1_EODTrade</v>
      </c>
      <c r="F125" s="10" t="str">
        <f t="shared" si="10"/>
        <v>OK</v>
      </c>
      <c r="G125" s="10" t="s">
        <v>13</v>
      </c>
      <c r="H125" s="10" t="str">
        <f>VLOOKUP(D125,FXProd!$B$2:$F$310,2,)</f>
        <v>nonunique</v>
      </c>
      <c r="I125" s="10" t="str">
        <f t="shared" si="11"/>
        <v>OK</v>
      </c>
      <c r="J125" s="10" t="s">
        <v>14</v>
      </c>
      <c r="K125" s="10" t="str">
        <f>VLOOKUP(D125,FXProd!$B$2:$F$310,3,)</f>
        <v xml:space="preserve"> nonclustered </v>
      </c>
      <c r="L125" s="10" t="str">
        <f t="shared" si="12"/>
        <v>OK</v>
      </c>
      <c r="M125" s="10">
        <v>1</v>
      </c>
      <c r="N125" s="10">
        <f>VLOOKUP(D125,FXProd!$B$2:$F$310,4,)</f>
        <v>1</v>
      </c>
      <c r="O125" s="10" t="str">
        <f t="shared" si="13"/>
        <v>OK</v>
      </c>
      <c r="P125" s="10" t="s">
        <v>70</v>
      </c>
      <c r="Q125" s="10" t="str">
        <f>VLOOKUP(D125,FXProd!$B$2:$F$310,5,)</f>
        <v>Book asc</v>
      </c>
      <c r="R125" s="10" t="str">
        <f t="shared" si="14"/>
        <v>OK</v>
      </c>
      <c r="S125" s="10" t="str">
        <f t="shared" si="15"/>
        <v>TRUE</v>
      </c>
      <c r="T125" s="10" t="str">
        <f t="shared" si="16"/>
        <v>TRUE</v>
      </c>
      <c r="U125" s="10" t="str">
        <f t="shared" si="17"/>
        <v>Yes</v>
      </c>
    </row>
    <row r="126" spans="1:21">
      <c r="A126" s="10" t="s">
        <v>253</v>
      </c>
      <c r="B126" s="10" t="str">
        <f>IF(ISERROR(MATCH(A126, FXProd!$A$2:$A$297,0)),"",A126)</f>
        <v>srf_main.EODTradeJurisdiction</v>
      </c>
      <c r="C126" s="10" t="str">
        <f t="shared" si="9"/>
        <v>OK</v>
      </c>
      <c r="D126" s="10" t="s">
        <v>260</v>
      </c>
      <c r="E126" s="10" t="str">
        <f>VLOOKUP(D126,FXProd!$B$2:$F$310,1,)</f>
        <v>idx1_EODTradeJurisdiction</v>
      </c>
      <c r="F126" s="10" t="str">
        <f t="shared" si="10"/>
        <v>OK</v>
      </c>
      <c r="G126" s="10" t="s">
        <v>8</v>
      </c>
      <c r="H126" s="10" t="str">
        <f>VLOOKUP(D126,FXProd!$B$2:$F$310,2,)</f>
        <v>unique</v>
      </c>
      <c r="I126" s="10" t="str">
        <f t="shared" si="11"/>
        <v>OK</v>
      </c>
      <c r="J126" s="10" t="s">
        <v>9</v>
      </c>
      <c r="K126" s="10" t="str">
        <f>VLOOKUP(D126,FXProd!$B$2:$F$310,3,)</f>
        <v xml:space="preserve"> clustered </v>
      </c>
      <c r="L126" s="10" t="str">
        <f t="shared" si="12"/>
        <v>OK</v>
      </c>
      <c r="M126" s="10">
        <v>2</v>
      </c>
      <c r="N126" s="10">
        <f>VLOOKUP(D126,FXProd!$B$2:$F$310,4,)</f>
        <v>2</v>
      </c>
      <c r="O126" s="10" t="str">
        <f t="shared" si="13"/>
        <v>OK</v>
      </c>
      <c r="P126" s="10" t="s">
        <v>261</v>
      </c>
      <c r="Q126" s="10" t="str">
        <f>VLOOKUP(D126,FXProd!$B$2:$F$310,5,)</f>
        <v>EODTradeJurisdictionId asc,EODTradeStageId asc</v>
      </c>
      <c r="R126" s="10" t="str">
        <f t="shared" si="14"/>
        <v>OK</v>
      </c>
      <c r="S126" s="10" t="str">
        <f t="shared" si="15"/>
        <v>TRUE</v>
      </c>
      <c r="T126" s="10" t="str">
        <f t="shared" si="16"/>
        <v>TRUE</v>
      </c>
      <c r="U126" s="10" t="str">
        <f t="shared" si="17"/>
        <v>Yes</v>
      </c>
    </row>
    <row r="127" spans="1:21">
      <c r="A127" s="10" t="s">
        <v>262</v>
      </c>
      <c r="B127" s="10" t="str">
        <f>IF(ISERROR(MATCH(A127, FXProd!$A$2:$A$297,0)),"",A127)</f>
        <v/>
      </c>
      <c r="C127" s="10" t="str">
        <f t="shared" si="9"/>
        <v>NOTOK</v>
      </c>
      <c r="D127" s="10" t="s">
        <v>267</v>
      </c>
      <c r="E127" s="10" t="e">
        <f>VLOOKUP(D127,FXProd!$B$2:$F$310,1,)</f>
        <v>#N/A</v>
      </c>
      <c r="F127" s="10" t="e">
        <f t="shared" si="10"/>
        <v>#N/A</v>
      </c>
      <c r="G127" s="10" t="s">
        <v>13</v>
      </c>
      <c r="H127" s="10" t="e">
        <f>VLOOKUP(D127,FXProd!$B$2:$F$310,2,)</f>
        <v>#N/A</v>
      </c>
      <c r="I127" s="10" t="e">
        <f t="shared" si="11"/>
        <v>#N/A</v>
      </c>
      <c r="J127" s="10" t="s">
        <v>14</v>
      </c>
      <c r="K127" s="10" t="e">
        <f>VLOOKUP(D127,FXProd!$B$2:$F$310,3,)</f>
        <v>#N/A</v>
      </c>
      <c r="L127" s="10" t="e">
        <f t="shared" si="12"/>
        <v>#N/A</v>
      </c>
      <c r="M127" s="10">
        <v>3</v>
      </c>
      <c r="N127" s="10" t="e">
        <f>VLOOKUP(D127,FXProd!$B$2:$F$310,4,)</f>
        <v>#N/A</v>
      </c>
      <c r="O127" s="10" t="e">
        <f t="shared" si="13"/>
        <v>#N/A</v>
      </c>
      <c r="P127" s="10" t="s">
        <v>268</v>
      </c>
      <c r="Q127" s="10" t="e">
        <f>VLOOKUP(D127,FXProd!$B$2:$F$310,5,)</f>
        <v>#N/A</v>
      </c>
      <c r="R127" s="10" t="e">
        <f t="shared" si="14"/>
        <v>#N/A</v>
      </c>
      <c r="S127" s="10" t="e">
        <f t="shared" si="15"/>
        <v>#N/A</v>
      </c>
      <c r="T127" s="10" t="e">
        <f t="shared" si="16"/>
        <v>#N/A</v>
      </c>
      <c r="U127" s="10" t="e">
        <f t="shared" si="17"/>
        <v>#N/A</v>
      </c>
    </row>
    <row r="128" spans="1:21">
      <c r="A128" s="10" t="s">
        <v>284</v>
      </c>
      <c r="B128" s="10" t="str">
        <f>IF(ISERROR(MATCH(A128, FXProd!$A$2:$A$297,0)),"",A128)</f>
        <v>srf_main.EODValuationFeedData</v>
      </c>
      <c r="C128" s="10" t="str">
        <f t="shared" si="9"/>
        <v>OK</v>
      </c>
      <c r="D128" s="10" t="s">
        <v>290</v>
      </c>
      <c r="E128" s="10" t="str">
        <f>VLOOKUP(D128,FXProd!$B$2:$F$310,1,)</f>
        <v>idx1_EODValuationFeedData</v>
      </c>
      <c r="F128" s="10" t="str">
        <f t="shared" si="10"/>
        <v>OK</v>
      </c>
      <c r="G128" s="10" t="s">
        <v>13</v>
      </c>
      <c r="H128" s="10" t="str">
        <f>VLOOKUP(D128,FXProd!$B$2:$F$310,2,)</f>
        <v>nonunique</v>
      </c>
      <c r="I128" s="10" t="str">
        <f t="shared" si="11"/>
        <v>OK</v>
      </c>
      <c r="J128" s="10" t="s">
        <v>14</v>
      </c>
      <c r="K128" s="10" t="str">
        <f>VLOOKUP(D128,FXProd!$B$2:$F$310,3,)</f>
        <v xml:space="preserve"> nonclustered </v>
      </c>
      <c r="L128" s="10" t="str">
        <f t="shared" si="12"/>
        <v>OK</v>
      </c>
      <c r="M128" s="10">
        <v>1</v>
      </c>
      <c r="N128" s="10">
        <f>VLOOKUP(D128,FXProd!$B$2:$F$310,4,)</f>
        <v>1</v>
      </c>
      <c r="O128" s="10" t="str">
        <f t="shared" si="13"/>
        <v>OK</v>
      </c>
      <c r="P128" s="10" t="s">
        <v>194</v>
      </c>
      <c r="Q128" s="10" t="str">
        <f>VLOOKUP(D128,FXProd!$B$2:$F$310,5,)</f>
        <v>FeedFileFragmentId asc</v>
      </c>
      <c r="R128" s="10" t="str">
        <f t="shared" si="14"/>
        <v>OK</v>
      </c>
      <c r="S128" s="10" t="str">
        <f t="shared" si="15"/>
        <v>TRUE</v>
      </c>
      <c r="T128" s="10" t="str">
        <f t="shared" si="16"/>
        <v>TRUE</v>
      </c>
      <c r="U128" s="10" t="str">
        <f t="shared" si="17"/>
        <v>Yes</v>
      </c>
    </row>
    <row r="129" spans="1:21">
      <c r="A129" s="10" t="s">
        <v>291</v>
      </c>
      <c r="B129" s="10" t="str">
        <f>IF(ISERROR(MATCH(A129, FXProd!$A$2:$A$297,0)),"",A129)</f>
        <v>srf_main.ErrorWorkFlow</v>
      </c>
      <c r="C129" s="10" t="str">
        <f t="shared" si="9"/>
        <v>OK</v>
      </c>
      <c r="D129" s="10" t="s">
        <v>307</v>
      </c>
      <c r="E129" s="10" t="str">
        <f>VLOOKUP(D129,FXProd!$B$2:$F$310,1,)</f>
        <v>idx1_ErrorWorkFlow</v>
      </c>
      <c r="F129" s="10" t="str">
        <f t="shared" si="10"/>
        <v>OK</v>
      </c>
      <c r="G129" s="10" t="s">
        <v>13</v>
      </c>
      <c r="H129" s="10" t="str">
        <f>VLOOKUP(D129,FXProd!$B$2:$F$310,2,)</f>
        <v>nonunique</v>
      </c>
      <c r="I129" s="10" t="str">
        <f t="shared" si="11"/>
        <v>OK</v>
      </c>
      <c r="J129" s="10" t="s">
        <v>14</v>
      </c>
      <c r="K129" s="10" t="str">
        <f>VLOOKUP(D129,FXProd!$B$2:$F$310,3,)</f>
        <v xml:space="preserve"> nonclustered </v>
      </c>
      <c r="L129" s="10" t="str">
        <f t="shared" si="12"/>
        <v>OK</v>
      </c>
      <c r="M129" s="10">
        <v>3</v>
      </c>
      <c r="N129" s="10">
        <f>VLOOKUP(D129,FXProd!$B$2:$F$310,4,)</f>
        <v>3</v>
      </c>
      <c r="O129" s="10" t="str">
        <f t="shared" si="13"/>
        <v>OK</v>
      </c>
      <c r="P129" s="10" t="s">
        <v>308</v>
      </c>
      <c r="Q129" s="10" t="str">
        <f>VLOOKUP(D129,FXProd!$B$2:$F$310,5,)</f>
        <v>ApplicationName asc,ErrorCategory asc,WorkflowErrorCategory asc INCLUDE (ErrorWorkflowID,TradeMessageID,Jurisdiction)</v>
      </c>
      <c r="R129" s="10" t="str">
        <f t="shared" si="14"/>
        <v>OK</v>
      </c>
      <c r="S129" s="10" t="str">
        <f t="shared" si="15"/>
        <v>TRUE</v>
      </c>
      <c r="T129" s="10" t="str">
        <f t="shared" si="16"/>
        <v>TRUE</v>
      </c>
      <c r="U129" s="10" t="str">
        <f t="shared" si="17"/>
        <v>Yes</v>
      </c>
    </row>
    <row r="130" spans="1:21">
      <c r="A130" s="10" t="s">
        <v>320</v>
      </c>
      <c r="B130" s="10" t="str">
        <f>IF(ISERROR(MATCH(A130, FXProd!$A$2:$A$297,0)),"",A130)</f>
        <v>srf_main.FeedActivity</v>
      </c>
      <c r="C130" s="10" t="str">
        <f t="shared" si="9"/>
        <v>OK</v>
      </c>
      <c r="D130" s="10" t="s">
        <v>323</v>
      </c>
      <c r="E130" s="10" t="str">
        <f>VLOOKUP(D130,FXProd!$B$2:$F$310,1,)</f>
        <v>idx1_FeedActivity</v>
      </c>
      <c r="F130" s="10" t="str">
        <f t="shared" si="10"/>
        <v>OK</v>
      </c>
      <c r="G130" s="10" t="s">
        <v>13</v>
      </c>
      <c r="H130" s="10" t="str">
        <f>VLOOKUP(D130,FXProd!$B$2:$F$310,2,)</f>
        <v>nonunique</v>
      </c>
      <c r="I130" s="10" t="str">
        <f t="shared" si="11"/>
        <v>OK</v>
      </c>
      <c r="J130" s="10" t="s">
        <v>14</v>
      </c>
      <c r="K130" s="10" t="str">
        <f>VLOOKUP(D130,FXProd!$B$2:$F$310,3,)</f>
        <v xml:space="preserve"> nonclustered </v>
      </c>
      <c r="L130" s="10" t="str">
        <f t="shared" si="12"/>
        <v>OK</v>
      </c>
      <c r="M130" s="10">
        <v>1</v>
      </c>
      <c r="N130" s="10">
        <f>VLOOKUP(D130,FXProd!$B$2:$F$310,4,)</f>
        <v>1</v>
      </c>
      <c r="O130" s="10" t="str">
        <f t="shared" si="13"/>
        <v>OK</v>
      </c>
      <c r="P130" s="10" t="s">
        <v>324</v>
      </c>
      <c r="Q130" s="10" t="str">
        <f>VLOOKUP(D130,FXProd!$B$2:$F$310,5,)</f>
        <v>COBDate asc INCLUDE (Id,PublisherSystem,FeedType,PublisherSystemLoc,FeedIdVersion,Status,State,FeedStatus,ExpectedFeedId,AssetClass)</v>
      </c>
      <c r="R130" s="10" t="str">
        <f t="shared" si="14"/>
        <v>OK</v>
      </c>
      <c r="S130" s="10" t="str">
        <f t="shared" si="15"/>
        <v>TRUE</v>
      </c>
      <c r="T130" s="10" t="str">
        <f t="shared" si="16"/>
        <v>TRUE</v>
      </c>
      <c r="U130" s="10" t="str">
        <f t="shared" si="17"/>
        <v>Yes</v>
      </c>
    </row>
    <row r="131" spans="1:21">
      <c r="A131" s="10" t="s">
        <v>334</v>
      </c>
      <c r="B131" s="10" t="str">
        <f>IF(ISERROR(MATCH(A131, FXProd!$A$2:$A$297,0)),"",A131)</f>
        <v>srf_main.FeedFileFragment</v>
      </c>
      <c r="C131" s="10" t="str">
        <f t="shared" ref="C131:C194" si="18">IF(A131=B131,"OK","NOTOK")</f>
        <v>OK</v>
      </c>
      <c r="D131" s="10" t="s">
        <v>339</v>
      </c>
      <c r="E131" s="10" t="str">
        <f>VLOOKUP(D131,FXProd!$B$2:$F$310,1,)</f>
        <v>idx1_FeedFileFragment</v>
      </c>
      <c r="F131" s="10" t="str">
        <f t="shared" ref="F131:F194" si="19">IF(D131=E131,"OK","NOTOK")</f>
        <v>OK</v>
      </c>
      <c r="G131" s="10" t="s">
        <v>13</v>
      </c>
      <c r="H131" s="10" t="str">
        <f>VLOOKUP(D131,FXProd!$B$2:$F$310,2,)</f>
        <v>nonunique</v>
      </c>
      <c r="I131" s="10" t="str">
        <f t="shared" ref="I131:I194" si="20">IF(G131=H131,"OK","NOTOK")</f>
        <v>OK</v>
      </c>
      <c r="J131" s="10" t="s">
        <v>14</v>
      </c>
      <c r="K131" s="10" t="str">
        <f>VLOOKUP(D131,FXProd!$B$2:$F$310,3,)</f>
        <v xml:space="preserve"> nonclustered </v>
      </c>
      <c r="L131" s="10" t="str">
        <f t="shared" ref="L131:L194" si="21">IF(J131=K131,"OK","NOTOK")</f>
        <v>OK</v>
      </c>
      <c r="M131" s="10">
        <v>2</v>
      </c>
      <c r="N131" s="10">
        <f>VLOOKUP(D131,FXProd!$B$2:$F$310,4,)</f>
        <v>2</v>
      </c>
      <c r="O131" s="10" t="str">
        <f t="shared" ref="O131:O194" si="22">IF(M131=N131,"OK","NOTOK")</f>
        <v>OK</v>
      </c>
      <c r="P131" s="10" t="s">
        <v>340</v>
      </c>
      <c r="Q131" s="10" t="str">
        <f>VLOOKUP(D131,FXProd!$B$2:$F$310,5,)</f>
        <v>BCFeedUnitId asc,TradeType asc INCLUDE (FragmentStatus)</v>
      </c>
      <c r="R131" s="10" t="str">
        <f t="shared" ref="R131:R194" si="23">IF(P131=Q131,"OK","NOTOK")</f>
        <v>OK</v>
      </c>
      <c r="S131" s="10" t="str">
        <f t="shared" ref="S131:S194" si="24">IF(AND(C131="OK", F131="OK",I131="OK"),"TRUE", "FALSE" )</f>
        <v>TRUE</v>
      </c>
      <c r="T131" s="10" t="str">
        <f t="shared" ref="T131:T194" si="25">IF(AND(L131="OK", O131="OK",R131="OK"),"TRUE", "FALSE" )</f>
        <v>TRUE</v>
      </c>
      <c r="U131" s="10" t="str">
        <f t="shared" ref="U131:U194" si="26">IF(OR(S131="False", T131="False"),"No", "Yes")</f>
        <v>Yes</v>
      </c>
    </row>
    <row r="132" spans="1:21">
      <c r="A132" s="10" t="s">
        <v>352</v>
      </c>
      <c r="B132" s="10" t="str">
        <f>IF(ISERROR(MATCH(A132, FXProd!$A$2:$A$297,0)),"",A132)</f>
        <v>srf_main.FirewallBooks</v>
      </c>
      <c r="C132" s="10" t="str">
        <f t="shared" si="18"/>
        <v>OK</v>
      </c>
      <c r="D132" s="10" t="s">
        <v>354</v>
      </c>
      <c r="E132" s="10" t="str">
        <f>VLOOKUP(D132,FXProd!$B$2:$F$310,1,)</f>
        <v>idx1_FirewallBooks</v>
      </c>
      <c r="F132" s="10" t="str">
        <f t="shared" si="19"/>
        <v>OK</v>
      </c>
      <c r="G132" s="10" t="s">
        <v>13</v>
      </c>
      <c r="H132" s="10" t="str">
        <f>VLOOKUP(D132,FXProd!$B$2:$F$310,2,)</f>
        <v>nonunique</v>
      </c>
      <c r="I132" s="10" t="str">
        <f t="shared" si="20"/>
        <v>OK</v>
      </c>
      <c r="J132" s="10" t="s">
        <v>14</v>
      </c>
      <c r="K132" s="10" t="str">
        <f>VLOOKUP(D132,FXProd!$B$2:$F$310,3,)</f>
        <v xml:space="preserve"> nonclustered </v>
      </c>
      <c r="L132" s="10" t="str">
        <f t="shared" si="21"/>
        <v>OK</v>
      </c>
      <c r="M132" s="10">
        <v>1</v>
      </c>
      <c r="N132" s="10">
        <f>VLOOKUP(D132,FXProd!$B$2:$F$310,4,)</f>
        <v>1</v>
      </c>
      <c r="O132" s="10" t="str">
        <f t="shared" si="22"/>
        <v>OK</v>
      </c>
      <c r="P132" s="10" t="s">
        <v>355</v>
      </c>
      <c r="Q132" s="10" t="str">
        <f>VLOOKUP(D132,FXProd!$B$2:$F$310,5,)</f>
        <v>FirewallId asc INCLUDE (Book)</v>
      </c>
      <c r="R132" s="10" t="str">
        <f t="shared" si="23"/>
        <v>OK</v>
      </c>
      <c r="S132" s="10" t="str">
        <f t="shared" si="24"/>
        <v>TRUE</v>
      </c>
      <c r="T132" s="10" t="str">
        <f t="shared" si="25"/>
        <v>TRUE</v>
      </c>
      <c r="U132" s="10" t="str">
        <f t="shared" si="26"/>
        <v>Yes</v>
      </c>
    </row>
    <row r="133" spans="1:21">
      <c r="A133" s="10" t="s">
        <v>360</v>
      </c>
      <c r="B133" s="10" t="str">
        <f>IF(ISERROR(MATCH(A133, FXProd!$A$2:$A$297,0)),"",A133)</f>
        <v>srf_main.FragmentJurisdiction</v>
      </c>
      <c r="C133" s="10" t="str">
        <f t="shared" si="18"/>
        <v>OK</v>
      </c>
      <c r="D133" s="10" t="s">
        <v>361</v>
      </c>
      <c r="E133" s="10" t="str">
        <f>VLOOKUP(D133,FXProd!$B$2:$F$310,1,)</f>
        <v>idx1_FragmentJurisdiction</v>
      </c>
      <c r="F133" s="10" t="str">
        <f t="shared" si="19"/>
        <v>OK</v>
      </c>
      <c r="G133" s="10" t="s">
        <v>8</v>
      </c>
      <c r="H133" s="10" t="str">
        <f>VLOOKUP(D133,FXProd!$B$2:$F$310,2,)</f>
        <v>unique</v>
      </c>
      <c r="I133" s="10" t="str">
        <f t="shared" si="20"/>
        <v>OK</v>
      </c>
      <c r="J133" s="10" t="s">
        <v>9</v>
      </c>
      <c r="K133" s="10" t="str">
        <f>VLOOKUP(D133,FXProd!$B$2:$F$310,3,)</f>
        <v xml:space="preserve"> clustered </v>
      </c>
      <c r="L133" s="10" t="str">
        <f t="shared" si="21"/>
        <v>OK</v>
      </c>
      <c r="M133" s="10">
        <v>2</v>
      </c>
      <c r="N133" s="10">
        <f>VLOOKUP(D133,FXProd!$B$2:$F$310,4,)</f>
        <v>2</v>
      </c>
      <c r="O133" s="10" t="str">
        <f t="shared" si="22"/>
        <v>OK</v>
      </c>
      <c r="P133" s="10" t="s">
        <v>362</v>
      </c>
      <c r="Q133" s="10" t="str">
        <f>VLOOKUP(D133,FXProd!$B$2:$F$310,5,)</f>
        <v>FragmentJurisdictionId asc,FeedFileFragmentId asc</v>
      </c>
      <c r="R133" s="10" t="str">
        <f t="shared" si="23"/>
        <v>OK</v>
      </c>
      <c r="S133" s="10" t="str">
        <f t="shared" si="24"/>
        <v>TRUE</v>
      </c>
      <c r="T133" s="10" t="str">
        <f t="shared" si="25"/>
        <v>TRUE</v>
      </c>
      <c r="U133" s="10" t="str">
        <f t="shared" si="26"/>
        <v>Yes</v>
      </c>
    </row>
    <row r="134" spans="1:21">
      <c r="A134" s="10" t="s">
        <v>378</v>
      </c>
      <c r="B134" s="10" t="str">
        <f>IF(ISERROR(MATCH(A134, FXProd!$A$2:$A$297,0)),"",A134)</f>
        <v/>
      </c>
      <c r="C134" s="10" t="str">
        <f t="shared" si="18"/>
        <v>NOTOK</v>
      </c>
      <c r="D134" s="10" t="s">
        <v>379</v>
      </c>
      <c r="E134" s="10" t="e">
        <f>VLOOKUP(D134,FXProd!$B$2:$F$310,1,)</f>
        <v>#N/A</v>
      </c>
      <c r="F134" s="10" t="e">
        <f t="shared" si="19"/>
        <v>#N/A</v>
      </c>
      <c r="G134" s="10" t="s">
        <v>8</v>
      </c>
      <c r="H134" s="10" t="e">
        <f>VLOOKUP(D134,FXProd!$B$2:$F$310,2,)</f>
        <v>#N/A</v>
      </c>
      <c r="I134" s="10" t="e">
        <f t="shared" si="20"/>
        <v>#N/A</v>
      </c>
      <c r="J134" s="10" t="s">
        <v>9</v>
      </c>
      <c r="K134" s="10" t="e">
        <f>VLOOKUP(D134,FXProd!$B$2:$F$310,3,)</f>
        <v>#N/A</v>
      </c>
      <c r="L134" s="10" t="e">
        <f t="shared" si="21"/>
        <v>#N/A</v>
      </c>
      <c r="M134" s="10">
        <v>1</v>
      </c>
      <c r="N134" s="10" t="e">
        <f>VLOOKUP(D134,FXProd!$B$2:$F$310,4,)</f>
        <v>#N/A</v>
      </c>
      <c r="O134" s="10" t="e">
        <f t="shared" si="22"/>
        <v>#N/A</v>
      </c>
      <c r="P134" s="10" t="s">
        <v>380</v>
      </c>
      <c r="Q134" s="10" t="e">
        <f>VLOOKUP(D134,FXProd!$B$2:$F$310,5,)</f>
        <v>#N/A</v>
      </c>
      <c r="R134" s="10" t="e">
        <f t="shared" si="23"/>
        <v>#N/A</v>
      </c>
      <c r="S134" s="10" t="e">
        <f t="shared" si="24"/>
        <v>#N/A</v>
      </c>
      <c r="T134" s="10" t="e">
        <f t="shared" si="25"/>
        <v>#N/A</v>
      </c>
      <c r="U134" s="10" t="e">
        <f t="shared" si="26"/>
        <v>#N/A</v>
      </c>
    </row>
    <row r="135" spans="1:21">
      <c r="A135" s="10" t="s">
        <v>383</v>
      </c>
      <c r="B135" s="10" t="str">
        <f>IF(ISERROR(MATCH(A135, FXProd!$A$2:$A$297,0)),"",A135)</f>
        <v/>
      </c>
      <c r="C135" s="10" t="str">
        <f t="shared" si="18"/>
        <v>NOTOK</v>
      </c>
      <c r="D135" s="10" t="s">
        <v>387</v>
      </c>
      <c r="E135" s="10" t="e">
        <f>VLOOKUP(D135,FXProd!$B$2:$F$310,1,)</f>
        <v>#N/A</v>
      </c>
      <c r="F135" s="10" t="e">
        <f t="shared" si="19"/>
        <v>#N/A</v>
      </c>
      <c r="G135" s="10" t="s">
        <v>13</v>
      </c>
      <c r="H135" s="10" t="e">
        <f>VLOOKUP(D135,FXProd!$B$2:$F$310,2,)</f>
        <v>#N/A</v>
      </c>
      <c r="I135" s="10" t="e">
        <f t="shared" si="20"/>
        <v>#N/A</v>
      </c>
      <c r="J135" s="10" t="s">
        <v>9</v>
      </c>
      <c r="K135" s="10" t="e">
        <f>VLOOKUP(D135,FXProd!$B$2:$F$310,3,)</f>
        <v>#N/A</v>
      </c>
      <c r="L135" s="10" t="e">
        <f t="shared" si="21"/>
        <v>#N/A</v>
      </c>
      <c r="M135" s="10">
        <v>2</v>
      </c>
      <c r="N135" s="10" t="e">
        <f>VLOOKUP(D135,FXProd!$B$2:$F$310,4,)</f>
        <v>#N/A</v>
      </c>
      <c r="O135" s="10" t="e">
        <f t="shared" si="22"/>
        <v>#N/A</v>
      </c>
      <c r="P135" s="10" t="s">
        <v>388</v>
      </c>
      <c r="Q135" s="10" t="e">
        <f>VLOOKUP(D135,FXProd!$B$2:$F$310,5,)</f>
        <v>#N/A</v>
      </c>
      <c r="R135" s="10" t="e">
        <f t="shared" si="23"/>
        <v>#N/A</v>
      </c>
      <c r="S135" s="10" t="e">
        <f t="shared" si="24"/>
        <v>#N/A</v>
      </c>
      <c r="T135" s="10" t="e">
        <f t="shared" si="25"/>
        <v>#N/A</v>
      </c>
      <c r="U135" s="10" t="e">
        <f t="shared" si="26"/>
        <v>#N/A</v>
      </c>
    </row>
    <row r="136" spans="1:21">
      <c r="A136" s="10" t="s">
        <v>393</v>
      </c>
      <c r="B136" s="10" t="str">
        <f>IF(ISERROR(MATCH(A136, FXProd!$A$2:$A$297,0)),"",A136)</f>
        <v>srf_main.InterEntitySuppressedTrades</v>
      </c>
      <c r="C136" s="10" t="str">
        <f t="shared" si="18"/>
        <v>OK</v>
      </c>
      <c r="D136" s="10" t="s">
        <v>396</v>
      </c>
      <c r="E136" s="10" t="str">
        <f>VLOOKUP(D136,FXProd!$B$2:$F$310,1,)</f>
        <v>IDX1_InterEntitySuppressedTrades</v>
      </c>
      <c r="F136" s="10" t="str">
        <f t="shared" si="19"/>
        <v>OK</v>
      </c>
      <c r="G136" s="10" t="s">
        <v>13</v>
      </c>
      <c r="H136" s="10" t="str">
        <f>VLOOKUP(D136,FXProd!$B$2:$F$310,2,)</f>
        <v>nonunique</v>
      </c>
      <c r="I136" s="10" t="str">
        <f t="shared" si="20"/>
        <v>OK</v>
      </c>
      <c r="J136" s="10" t="s">
        <v>14</v>
      </c>
      <c r="K136" s="10" t="str">
        <f>VLOOKUP(D136,FXProd!$B$2:$F$310,3,)</f>
        <v xml:space="preserve"> nonclustered </v>
      </c>
      <c r="L136" s="10" t="str">
        <f t="shared" si="21"/>
        <v>OK</v>
      </c>
      <c r="M136" s="10">
        <v>2</v>
      </c>
      <c r="N136" s="10">
        <f>VLOOKUP(D136,FXProd!$B$2:$F$310,4,)</f>
        <v>2</v>
      </c>
      <c r="O136" s="10" t="str">
        <f t="shared" si="22"/>
        <v>OK</v>
      </c>
      <c r="P136" s="10" t="s">
        <v>397</v>
      </c>
      <c r="Q136" s="10" t="str">
        <f>VLOOKUP(D136,FXProd!$B$2:$F$310,5,)</f>
        <v>PublisherTradeId asc,TradeIdType asc</v>
      </c>
      <c r="R136" s="10" t="str">
        <f t="shared" si="23"/>
        <v>OK</v>
      </c>
      <c r="S136" s="10" t="str">
        <f t="shared" si="24"/>
        <v>TRUE</v>
      </c>
      <c r="T136" s="10" t="str">
        <f t="shared" si="25"/>
        <v>TRUE</v>
      </c>
      <c r="U136" s="10" t="str">
        <f t="shared" si="26"/>
        <v>Yes</v>
      </c>
    </row>
    <row r="137" spans="1:21">
      <c r="A137" s="10" t="s">
        <v>398</v>
      </c>
      <c r="B137" s="10" t="str">
        <f>IF(ISERROR(MATCH(A137, FXProd!$A$2:$A$297,0)),"",A137)</f>
        <v>srf_main.ISOCountry</v>
      </c>
      <c r="C137" s="10" t="str">
        <f t="shared" si="18"/>
        <v>OK</v>
      </c>
      <c r="D137" s="10" t="s">
        <v>401</v>
      </c>
      <c r="E137" s="10" t="str">
        <f>VLOOKUP(D137,FXProd!$B$2:$F$310,1,)</f>
        <v>idx1_ISOCountry</v>
      </c>
      <c r="F137" s="10" t="str">
        <f t="shared" si="19"/>
        <v>OK</v>
      </c>
      <c r="G137" s="10" t="s">
        <v>13</v>
      </c>
      <c r="H137" s="10" t="str">
        <f>VLOOKUP(D137,FXProd!$B$2:$F$310,2,)</f>
        <v>nonunique</v>
      </c>
      <c r="I137" s="10" t="str">
        <f t="shared" si="20"/>
        <v>OK</v>
      </c>
      <c r="J137" s="10" t="s">
        <v>14</v>
      </c>
      <c r="K137" s="10" t="str">
        <f>VLOOKUP(D137,FXProd!$B$2:$F$310,3,)</f>
        <v xml:space="preserve"> nonclustered </v>
      </c>
      <c r="L137" s="10" t="str">
        <f t="shared" si="21"/>
        <v>OK</v>
      </c>
      <c r="M137" s="10">
        <v>1</v>
      </c>
      <c r="N137" s="10">
        <f>VLOOKUP(D137,FXProd!$B$2:$F$310,4,)</f>
        <v>1</v>
      </c>
      <c r="O137" s="10" t="str">
        <f t="shared" si="22"/>
        <v>OK</v>
      </c>
      <c r="P137" s="10" t="s">
        <v>402</v>
      </c>
      <c r="Q137" s="10" t="str">
        <f>VLOOKUP(D137,FXProd!$B$2:$F$310,5,)</f>
        <v>ISOCountryCode asc INCLUDE (isEEA)</v>
      </c>
      <c r="R137" s="10" t="str">
        <f t="shared" si="23"/>
        <v>OK</v>
      </c>
      <c r="S137" s="10" t="str">
        <f t="shared" si="24"/>
        <v>TRUE</v>
      </c>
      <c r="T137" s="10" t="str">
        <f t="shared" si="25"/>
        <v>TRUE</v>
      </c>
      <c r="U137" s="10" t="str">
        <f t="shared" si="26"/>
        <v>Yes</v>
      </c>
    </row>
    <row r="138" spans="1:21">
      <c r="A138" s="10" t="s">
        <v>403</v>
      </c>
      <c r="B138" s="10" t="str">
        <f>IF(ISERROR(MATCH(A138, FXProd!$A$2:$A$297,0)),"",A138)</f>
        <v>srf_main.JuridictionProducts</v>
      </c>
      <c r="C138" s="10" t="str">
        <f t="shared" si="18"/>
        <v>OK</v>
      </c>
      <c r="D138" s="10" t="s">
        <v>407</v>
      </c>
      <c r="E138" s="10" t="e">
        <f>VLOOKUP(D138,FXProd!$B$2:$F$310,1,)</f>
        <v>#N/A</v>
      </c>
      <c r="F138" s="10" t="e">
        <f t="shared" si="19"/>
        <v>#N/A</v>
      </c>
      <c r="G138" s="10" t="s">
        <v>13</v>
      </c>
      <c r="H138" s="10" t="e">
        <f>VLOOKUP(D138,FXProd!$B$2:$F$310,2,)</f>
        <v>#N/A</v>
      </c>
      <c r="I138" s="10" t="e">
        <f t="shared" si="20"/>
        <v>#N/A</v>
      </c>
      <c r="J138" s="10" t="s">
        <v>9</v>
      </c>
      <c r="K138" s="10" t="e">
        <f>VLOOKUP(D138,FXProd!$B$2:$F$310,3,)</f>
        <v>#N/A</v>
      </c>
      <c r="L138" s="10" t="e">
        <f t="shared" si="21"/>
        <v>#N/A</v>
      </c>
      <c r="M138" s="10">
        <v>4</v>
      </c>
      <c r="N138" s="10" t="e">
        <f>VLOOKUP(D138,FXProd!$B$2:$F$310,4,)</f>
        <v>#N/A</v>
      </c>
      <c r="O138" s="10" t="e">
        <f t="shared" si="22"/>
        <v>#N/A</v>
      </c>
      <c r="P138" s="10" t="s">
        <v>408</v>
      </c>
      <c r="Q138" s="10" t="e">
        <f>VLOOKUP(D138,FXProd!$B$2:$F$310,5,)</f>
        <v>#N/A</v>
      </c>
      <c r="R138" s="10" t="e">
        <f t="shared" si="23"/>
        <v>#N/A</v>
      </c>
      <c r="S138" s="10" t="e">
        <f t="shared" si="24"/>
        <v>#N/A</v>
      </c>
      <c r="T138" s="10" t="e">
        <f t="shared" si="25"/>
        <v>#N/A</v>
      </c>
      <c r="U138" s="10" t="e">
        <f t="shared" si="26"/>
        <v>#N/A</v>
      </c>
    </row>
    <row r="139" spans="1:21">
      <c r="A139" s="10" t="s">
        <v>420</v>
      </c>
      <c r="B139" s="10" t="str">
        <f>IF(ISERROR(MATCH(A139, FXProd!$A$2:$A$297,0)),"",A139)</f>
        <v>srf_main.MessageType</v>
      </c>
      <c r="C139" s="10" t="str">
        <f t="shared" si="18"/>
        <v>OK</v>
      </c>
      <c r="D139" s="10" t="s">
        <v>423</v>
      </c>
      <c r="E139" s="10" t="str">
        <f>VLOOKUP(D139,FXProd!$B$2:$F$310,1,)</f>
        <v>idx1_MessageType</v>
      </c>
      <c r="F139" s="10" t="str">
        <f t="shared" si="19"/>
        <v>OK</v>
      </c>
      <c r="G139" s="10" t="s">
        <v>8</v>
      </c>
      <c r="H139" s="10" t="str">
        <f>VLOOKUP(D139,FXProd!$B$2:$F$310,2,)</f>
        <v>unique</v>
      </c>
      <c r="I139" s="10" t="str">
        <f t="shared" si="20"/>
        <v>OK</v>
      </c>
      <c r="J139" s="10" t="s">
        <v>14</v>
      </c>
      <c r="K139" s="10" t="str">
        <f>VLOOKUP(D139,FXProd!$B$2:$F$310,3,)</f>
        <v xml:space="preserve"> nonclustered </v>
      </c>
      <c r="L139" s="10" t="str">
        <f t="shared" si="21"/>
        <v>OK</v>
      </c>
      <c r="M139" s="10">
        <v>1</v>
      </c>
      <c r="N139" s="10">
        <f>VLOOKUP(D139,FXProd!$B$2:$F$310,4,)</f>
        <v>1</v>
      </c>
      <c r="O139" s="10" t="str">
        <f t="shared" si="22"/>
        <v>OK</v>
      </c>
      <c r="P139" s="10" t="s">
        <v>424</v>
      </c>
      <c r="Q139" s="10" t="str">
        <f>VLOOKUP(D139,FXProd!$B$2:$F$310,5,)</f>
        <v>MsgType asc</v>
      </c>
      <c r="R139" s="10" t="str">
        <f t="shared" si="23"/>
        <v>OK</v>
      </c>
      <c r="S139" s="10" t="str">
        <f t="shared" si="24"/>
        <v>TRUE</v>
      </c>
      <c r="T139" s="10" t="str">
        <f t="shared" si="25"/>
        <v>TRUE</v>
      </c>
      <c r="U139" s="10" t="str">
        <f t="shared" si="26"/>
        <v>Yes</v>
      </c>
    </row>
    <row r="140" spans="1:21">
      <c r="A140" s="10" t="s">
        <v>482</v>
      </c>
      <c r="B140" s="10" t="str">
        <f>IF(ISERROR(MATCH(A140, FXProd!$A$2:$A$297,0)),"",A140)</f>
        <v>srf_main.SRFSystemParam</v>
      </c>
      <c r="C140" s="10" t="str">
        <f t="shared" si="18"/>
        <v>OK</v>
      </c>
      <c r="D140" s="10" t="s">
        <v>493</v>
      </c>
      <c r="E140" s="10" t="str">
        <f>VLOOKUP(D140,FXProd!$B$2:$F$310,1,)</f>
        <v>idx1_SRFSystemParam</v>
      </c>
      <c r="F140" s="10" t="str">
        <f t="shared" si="19"/>
        <v>OK</v>
      </c>
      <c r="G140" s="10" t="s">
        <v>13</v>
      </c>
      <c r="H140" s="10" t="str">
        <f>VLOOKUP(D140,FXProd!$B$2:$F$310,2,)</f>
        <v>nonunique</v>
      </c>
      <c r="I140" s="10" t="str">
        <f t="shared" si="20"/>
        <v>OK</v>
      </c>
      <c r="J140" s="10" t="s">
        <v>14</v>
      </c>
      <c r="K140" s="10" t="str">
        <f>VLOOKUP(D140,FXProd!$B$2:$F$310,3,)</f>
        <v xml:space="preserve"> nonclustered </v>
      </c>
      <c r="L140" s="10" t="str">
        <f t="shared" si="21"/>
        <v>OK</v>
      </c>
      <c r="M140" s="10">
        <v>3</v>
      </c>
      <c r="N140" s="10">
        <f>VLOOKUP(D140,FXProd!$B$2:$F$310,4,)</f>
        <v>3</v>
      </c>
      <c r="O140" s="10" t="str">
        <f t="shared" si="22"/>
        <v>OK</v>
      </c>
      <c r="P140" s="10" t="s">
        <v>494</v>
      </c>
      <c r="Q140" s="10" t="str">
        <f>VLOOKUP(D140,FXProd!$B$2:$F$310,5,)</f>
        <v>GroupId asc,GroupLevel asc,ParamId asc INCLUDE (ParamIdInt)</v>
      </c>
      <c r="R140" s="10" t="str">
        <f t="shared" si="23"/>
        <v>OK</v>
      </c>
      <c r="S140" s="10" t="str">
        <f t="shared" si="24"/>
        <v>TRUE</v>
      </c>
      <c r="T140" s="10" t="str">
        <f t="shared" si="25"/>
        <v>TRUE</v>
      </c>
      <c r="U140" s="10" t="str">
        <f t="shared" si="26"/>
        <v>Yes</v>
      </c>
    </row>
    <row r="141" spans="1:21">
      <c r="A141" s="10" t="s">
        <v>505</v>
      </c>
      <c r="B141" s="10" t="str">
        <f>IF(ISERROR(MATCH(A141, FXProd!$A$2:$A$297,0)),"",A141)</f>
        <v>srf_main.Trade</v>
      </c>
      <c r="C141" s="10" t="str">
        <f t="shared" si="18"/>
        <v>OK</v>
      </c>
      <c r="D141" s="10" t="s">
        <v>516</v>
      </c>
      <c r="E141" s="10" t="str">
        <f>VLOOKUP(D141,FXProd!$B$2:$F$310,1,)</f>
        <v>idx1_Trade</v>
      </c>
      <c r="F141" s="10" t="str">
        <f t="shared" si="19"/>
        <v>OK</v>
      </c>
      <c r="G141" s="10" t="s">
        <v>13</v>
      </c>
      <c r="H141" s="10" t="str">
        <f>VLOOKUP(D141,FXProd!$B$2:$F$310,2,)</f>
        <v>nonunique</v>
      </c>
      <c r="I141" s="10" t="str">
        <f t="shared" si="20"/>
        <v>OK</v>
      </c>
      <c r="J141" s="10" t="s">
        <v>14</v>
      </c>
      <c r="K141" s="10" t="str">
        <f>VLOOKUP(D141,FXProd!$B$2:$F$310,3,)</f>
        <v xml:space="preserve"> nonclustered </v>
      </c>
      <c r="L141" s="10" t="str">
        <f t="shared" si="21"/>
        <v>OK</v>
      </c>
      <c r="M141" s="10">
        <v>2</v>
      </c>
      <c r="N141" s="10">
        <f>VLOOKUP(D141,FXProd!$B$2:$F$310,4,)</f>
        <v>2</v>
      </c>
      <c r="O141" s="10" t="str">
        <f t="shared" si="22"/>
        <v>OK</v>
      </c>
      <c r="P141" s="10" t="s">
        <v>517</v>
      </c>
      <c r="Q141" s="10" t="str">
        <f>VLOOKUP(D141,FXProd!$B$2:$F$310,5,)</f>
        <v>USI asc,PublisherTradeId asc INCLUDE (TradeId)</v>
      </c>
      <c r="R141" s="10" t="str">
        <f t="shared" si="23"/>
        <v>OK</v>
      </c>
      <c r="S141" s="10" t="str">
        <f t="shared" si="24"/>
        <v>TRUE</v>
      </c>
      <c r="T141" s="10" t="str">
        <f t="shared" si="25"/>
        <v>TRUE</v>
      </c>
      <c r="U141" s="10" t="str">
        <f t="shared" si="26"/>
        <v>Yes</v>
      </c>
    </row>
    <row r="142" spans="1:21">
      <c r="A142" s="10" t="s">
        <v>528</v>
      </c>
      <c r="B142" s="10" t="str">
        <f>IF(ISERROR(MATCH(A142, FXProd!$A$2:$A$297,0)),"",A142)</f>
        <v>srf_main.TradeMessage</v>
      </c>
      <c r="C142" s="10" t="str">
        <f t="shared" si="18"/>
        <v>OK</v>
      </c>
      <c r="D142" s="10" t="s">
        <v>529</v>
      </c>
      <c r="E142" s="10" t="str">
        <f>VLOOKUP(D142,FXProd!$B$2:$F$310,1,)</f>
        <v>idx1_TradeMessage</v>
      </c>
      <c r="F142" s="10" t="str">
        <f t="shared" si="19"/>
        <v>OK</v>
      </c>
      <c r="G142" s="10" t="s">
        <v>13</v>
      </c>
      <c r="H142" s="10" t="str">
        <f>VLOOKUP(D142,FXProd!$B$2:$F$310,2,)</f>
        <v>nonunique</v>
      </c>
      <c r="I142" s="10" t="str">
        <f t="shared" si="20"/>
        <v>OK</v>
      </c>
      <c r="J142" s="10" t="s">
        <v>14</v>
      </c>
      <c r="K142" s="10" t="str">
        <f>VLOOKUP(D142,FXProd!$B$2:$F$310,3,)</f>
        <v xml:space="preserve"> nonclustered </v>
      </c>
      <c r="L142" s="10" t="str">
        <f t="shared" si="21"/>
        <v>OK</v>
      </c>
      <c r="M142" s="10">
        <v>2</v>
      </c>
      <c r="N142" s="10">
        <f>VLOOKUP(D142,FXProd!$B$2:$F$310,4,)</f>
        <v>2</v>
      </c>
      <c r="O142" s="10" t="str">
        <f t="shared" si="22"/>
        <v>OK</v>
      </c>
      <c r="P142" s="10" t="s">
        <v>530</v>
      </c>
      <c r="Q142" s="10" t="str">
        <f>VLOOKUP(D142,FXProd!$B$2:$F$310,5,)</f>
        <v>GTRMsgStatus asc,SubmissionDateTime asc</v>
      </c>
      <c r="R142" s="10" t="str">
        <f t="shared" si="23"/>
        <v>OK</v>
      </c>
      <c r="S142" s="10" t="str">
        <f t="shared" si="24"/>
        <v>TRUE</v>
      </c>
      <c r="T142" s="10" t="str">
        <f t="shared" si="25"/>
        <v>TRUE</v>
      </c>
      <c r="U142" s="10" t="str">
        <f t="shared" si="26"/>
        <v>Yes</v>
      </c>
    </row>
    <row r="143" spans="1:21">
      <c r="A143" s="10" t="s">
        <v>546</v>
      </c>
      <c r="B143" s="10" t="str">
        <f>IF(ISERROR(MATCH(A143, FXProd!$A$2:$A$297,0)),"",A143)</f>
        <v>srf_main.TradeMessageAllege</v>
      </c>
      <c r="C143" s="10" t="str">
        <f t="shared" si="18"/>
        <v>OK</v>
      </c>
      <c r="D143" s="10" t="s">
        <v>547</v>
      </c>
      <c r="E143" s="10" t="str">
        <f>VLOOKUP(D143,FXProd!$B$2:$F$310,1,)</f>
        <v>idx1_TradeMessageAllege</v>
      </c>
      <c r="F143" s="10" t="str">
        <f t="shared" si="19"/>
        <v>OK</v>
      </c>
      <c r="G143" s="10" t="s">
        <v>13</v>
      </c>
      <c r="H143" s="10" t="str">
        <f>VLOOKUP(D143,FXProd!$B$2:$F$310,2,)</f>
        <v>nonunique</v>
      </c>
      <c r="I143" s="10" t="str">
        <f t="shared" si="20"/>
        <v>OK</v>
      </c>
      <c r="J143" s="10" t="s">
        <v>9</v>
      </c>
      <c r="K143" s="10" t="str">
        <f>VLOOKUP(D143,FXProd!$B$2:$F$310,3,)</f>
        <v xml:space="preserve"> clustered </v>
      </c>
      <c r="L143" s="10" t="str">
        <f t="shared" si="21"/>
        <v>OK</v>
      </c>
      <c r="M143" s="10">
        <v>2</v>
      </c>
      <c r="N143" s="10">
        <f>VLOOKUP(D143,FXProd!$B$2:$F$310,4,)</f>
        <v>2</v>
      </c>
      <c r="O143" s="10" t="str">
        <f t="shared" si="22"/>
        <v>OK</v>
      </c>
      <c r="P143" s="10" t="s">
        <v>548</v>
      </c>
      <c r="Q143" s="10" t="str">
        <f>VLOOKUP(D143,FXProd!$B$2:$F$310,5,)</f>
        <v>Id asc,TradeMessageId asc</v>
      </c>
      <c r="R143" s="10" t="str">
        <f t="shared" si="23"/>
        <v>OK</v>
      </c>
      <c r="S143" s="10" t="str">
        <f t="shared" si="24"/>
        <v>TRUE</v>
      </c>
      <c r="T143" s="10" t="str">
        <f t="shared" si="25"/>
        <v>TRUE</v>
      </c>
      <c r="U143" s="10" t="str">
        <f t="shared" si="26"/>
        <v>Yes</v>
      </c>
    </row>
    <row r="144" spans="1:21">
      <c r="A144" s="10" t="s">
        <v>560</v>
      </c>
      <c r="B144" s="10" t="str">
        <f>IF(ISERROR(MATCH(A144, FXProd!$A$2:$A$297,0)),"",A144)</f>
        <v>srf_main.TradeMessageRptJurisdiction</v>
      </c>
      <c r="C144" s="10" t="str">
        <f t="shared" si="18"/>
        <v>OK</v>
      </c>
      <c r="D144" s="10" t="s">
        <v>563</v>
      </c>
      <c r="E144" s="10" t="str">
        <f>VLOOKUP(D144,FXProd!$B$2:$F$310,1,)</f>
        <v>idx1_TradeMessageRptJurisdiction</v>
      </c>
      <c r="F144" s="10" t="str">
        <f t="shared" si="19"/>
        <v>OK</v>
      </c>
      <c r="G144" s="10" t="s">
        <v>13</v>
      </c>
      <c r="H144" s="10" t="str">
        <f>VLOOKUP(D144,FXProd!$B$2:$F$310,2,)</f>
        <v>nonunique</v>
      </c>
      <c r="I144" s="10" t="str">
        <f t="shared" si="20"/>
        <v>OK</v>
      </c>
      <c r="J144" s="10" t="s">
        <v>14</v>
      </c>
      <c r="K144" s="10" t="str">
        <f>VLOOKUP(D144,FXProd!$B$2:$F$310,3,)</f>
        <v xml:space="preserve"> nonclustered </v>
      </c>
      <c r="L144" s="10" t="str">
        <f t="shared" si="21"/>
        <v>OK</v>
      </c>
      <c r="M144" s="10">
        <v>1</v>
      </c>
      <c r="N144" s="10">
        <f>VLOOKUP(D144,FXProd!$B$2:$F$310,4,)</f>
        <v>1</v>
      </c>
      <c r="O144" s="10" t="str">
        <f t="shared" si="22"/>
        <v>OK</v>
      </c>
      <c r="P144" s="10" t="s">
        <v>564</v>
      </c>
      <c r="Q144" s="10" t="str">
        <f>VLOOKUP(D144,FXProd!$B$2:$F$310,5,)</f>
        <v>SRFMsgStatus asc</v>
      </c>
      <c r="R144" s="10" t="str">
        <f t="shared" si="23"/>
        <v>OK</v>
      </c>
      <c r="S144" s="10" t="str">
        <f t="shared" si="24"/>
        <v>TRUE</v>
      </c>
      <c r="T144" s="10" t="str">
        <f t="shared" si="25"/>
        <v>TRUE</v>
      </c>
      <c r="U144" s="10" t="str">
        <f t="shared" si="26"/>
        <v>Yes</v>
      </c>
    </row>
    <row r="145" spans="1:21">
      <c r="A145" s="10" t="s">
        <v>574</v>
      </c>
      <c r="B145" s="10" t="str">
        <f>IF(ISERROR(MATCH(A145, FXProd!$A$2:$A$297,0)),"",A145)</f>
        <v>srf_main.TradeMessageRptJurisdictionActivity</v>
      </c>
      <c r="C145" s="10" t="str">
        <f t="shared" si="18"/>
        <v>OK</v>
      </c>
      <c r="D145" s="10" t="s">
        <v>577</v>
      </c>
      <c r="E145" s="10" t="str">
        <f>VLOOKUP(D145,FXProd!$B$2:$F$310,1,)</f>
        <v>idx1_TradeMessageRptJurisdictionActivity</v>
      </c>
      <c r="F145" s="10" t="str">
        <f t="shared" si="19"/>
        <v>OK</v>
      </c>
      <c r="G145" s="10" t="s">
        <v>13</v>
      </c>
      <c r="H145" s="10" t="str">
        <f>VLOOKUP(D145,FXProd!$B$2:$F$310,2,)</f>
        <v>nonunique</v>
      </c>
      <c r="I145" s="10" t="str">
        <f t="shared" si="20"/>
        <v>OK</v>
      </c>
      <c r="J145" s="10" t="s">
        <v>14</v>
      </c>
      <c r="K145" s="10" t="str">
        <f>VLOOKUP(D145,FXProd!$B$2:$F$310,3,)</f>
        <v xml:space="preserve"> nonclustered </v>
      </c>
      <c r="L145" s="10" t="str">
        <f t="shared" si="21"/>
        <v>OK</v>
      </c>
      <c r="M145" s="10">
        <v>1</v>
      </c>
      <c r="N145" s="10">
        <f>VLOOKUP(D145,FXProd!$B$2:$F$310,4,)</f>
        <v>1</v>
      </c>
      <c r="O145" s="10" t="str">
        <f t="shared" si="22"/>
        <v>OK</v>
      </c>
      <c r="P145" s="10" t="s">
        <v>573</v>
      </c>
      <c r="Q145" s="10" t="str">
        <f>VLOOKUP(D145,FXProd!$B$2:$F$310,5,)</f>
        <v>TmjId asc</v>
      </c>
      <c r="R145" s="10" t="str">
        <f t="shared" si="23"/>
        <v>OK</v>
      </c>
      <c r="S145" s="10" t="str">
        <f t="shared" si="24"/>
        <v>TRUE</v>
      </c>
      <c r="T145" s="10" t="str">
        <f t="shared" si="25"/>
        <v>TRUE</v>
      </c>
      <c r="U145" s="10" t="str">
        <f t="shared" si="26"/>
        <v>Yes</v>
      </c>
    </row>
    <row r="146" spans="1:21">
      <c r="A146" s="10" t="s">
        <v>578</v>
      </c>
      <c r="B146" s="10" t="str">
        <f>IF(ISERROR(MATCH(A146, FXProd!$A$2:$A$297,0)),"",A146)</f>
        <v>srf_main.TradeMessageRptJurisdictionPayload</v>
      </c>
      <c r="C146" s="10" t="str">
        <f t="shared" si="18"/>
        <v>OK</v>
      </c>
      <c r="D146" s="10" t="s">
        <v>580</v>
      </c>
      <c r="E146" s="10" t="str">
        <f>VLOOKUP(D146,FXProd!$B$2:$F$310,1,)</f>
        <v>idx1_TradeMessageRptJurisdictionPayload</v>
      </c>
      <c r="F146" s="10" t="str">
        <f t="shared" si="19"/>
        <v>OK</v>
      </c>
      <c r="G146" s="10" t="s">
        <v>13</v>
      </c>
      <c r="H146" s="10" t="str">
        <f>VLOOKUP(D146,FXProd!$B$2:$F$310,2,)</f>
        <v>nonunique</v>
      </c>
      <c r="I146" s="10" t="str">
        <f t="shared" si="20"/>
        <v>OK</v>
      </c>
      <c r="J146" s="10" t="s">
        <v>14</v>
      </c>
      <c r="K146" s="10" t="str">
        <f>VLOOKUP(D146,FXProd!$B$2:$F$310,3,)</f>
        <v xml:space="preserve"> nonclustered </v>
      </c>
      <c r="L146" s="10" t="str">
        <f t="shared" si="21"/>
        <v>OK</v>
      </c>
      <c r="M146" s="10">
        <v>1</v>
      </c>
      <c r="N146" s="10">
        <f>VLOOKUP(D146,FXProd!$B$2:$F$310,4,)</f>
        <v>1</v>
      </c>
      <c r="O146" s="10" t="str">
        <f t="shared" si="22"/>
        <v>OK</v>
      </c>
      <c r="P146" s="10" t="s">
        <v>573</v>
      </c>
      <c r="Q146" s="10" t="str">
        <f>VLOOKUP(D146,FXProd!$B$2:$F$310,5,)</f>
        <v>TmjId asc</v>
      </c>
      <c r="R146" s="10" t="str">
        <f t="shared" si="23"/>
        <v>OK</v>
      </c>
      <c r="S146" s="10" t="str">
        <f t="shared" si="24"/>
        <v>TRUE</v>
      </c>
      <c r="T146" s="10" t="str">
        <f t="shared" si="25"/>
        <v>TRUE</v>
      </c>
      <c r="U146" s="10" t="str">
        <f t="shared" si="26"/>
        <v>Yes</v>
      </c>
    </row>
    <row r="147" spans="1:21">
      <c r="A147" s="10" t="s">
        <v>581</v>
      </c>
      <c r="B147" s="10" t="str">
        <f>IF(ISERROR(MATCH(A147, FXProd!$A$2:$A$297,0)),"",A147)</f>
        <v>srf_main.TradeMessageTrident</v>
      </c>
      <c r="C147" s="10" t="str">
        <f t="shared" si="18"/>
        <v>OK</v>
      </c>
      <c r="D147" s="10" t="s">
        <v>582</v>
      </c>
      <c r="E147" s="10" t="str">
        <f>VLOOKUP(D147,FXProd!$B$2:$F$310,1,)</f>
        <v>idx1_TradeMessageTrident</v>
      </c>
      <c r="F147" s="10" t="str">
        <f t="shared" si="19"/>
        <v>OK</v>
      </c>
      <c r="G147" s="10" t="s">
        <v>13</v>
      </c>
      <c r="H147" s="10" t="str">
        <f>VLOOKUP(D147,FXProd!$B$2:$F$310,2,)</f>
        <v>nonunique</v>
      </c>
      <c r="I147" s="10" t="str">
        <f t="shared" si="20"/>
        <v>OK</v>
      </c>
      <c r="J147" s="10" t="s">
        <v>14</v>
      </c>
      <c r="K147" s="10" t="str">
        <f>VLOOKUP(D147,FXProd!$B$2:$F$310,3,)</f>
        <v xml:space="preserve"> nonclustered </v>
      </c>
      <c r="L147" s="10" t="str">
        <f t="shared" si="21"/>
        <v>OK</v>
      </c>
      <c r="M147" s="10">
        <v>2</v>
      </c>
      <c r="N147" s="10">
        <f>VLOOKUP(D147,FXProd!$B$2:$F$310,4,)</f>
        <v>2</v>
      </c>
      <c r="O147" s="10" t="str">
        <f t="shared" si="22"/>
        <v>OK</v>
      </c>
      <c r="P147" s="10" t="s">
        <v>583</v>
      </c>
      <c r="Q147" s="10" t="str">
        <f>VLOOKUP(D147,FXProd!$B$2:$F$310,5,)</f>
        <v>PublisherTradeId asc,PublisherTradeVersion asc</v>
      </c>
      <c r="R147" s="10" t="str">
        <f t="shared" si="23"/>
        <v>OK</v>
      </c>
      <c r="S147" s="10" t="str">
        <f t="shared" si="24"/>
        <v>TRUE</v>
      </c>
      <c r="T147" s="10" t="str">
        <f t="shared" si="25"/>
        <v>TRUE</v>
      </c>
      <c r="U147" s="10" t="str">
        <f t="shared" si="26"/>
        <v>Yes</v>
      </c>
    </row>
    <row r="148" spans="1:21">
      <c r="A148" s="10" t="s">
        <v>585</v>
      </c>
      <c r="B148" s="10" t="str">
        <f>IF(ISERROR(MATCH(A148, FXProd!$A$2:$A$297,0)),"",A148)</f>
        <v>srf_main.TradeRptJurisdiction</v>
      </c>
      <c r="C148" s="10" t="str">
        <f t="shared" si="18"/>
        <v>OK</v>
      </c>
      <c r="D148" s="10" t="s">
        <v>588</v>
      </c>
      <c r="E148" s="10" t="str">
        <f>VLOOKUP(D148,FXProd!$B$2:$F$310,1,)</f>
        <v>idx1_TradeRptJurisdiction</v>
      </c>
      <c r="F148" s="10" t="str">
        <f t="shared" si="19"/>
        <v>OK</v>
      </c>
      <c r="G148" s="10" t="s">
        <v>13</v>
      </c>
      <c r="H148" s="10" t="str">
        <f>VLOOKUP(D148,FXProd!$B$2:$F$310,2,)</f>
        <v>nonunique</v>
      </c>
      <c r="I148" s="10" t="str">
        <f t="shared" si="20"/>
        <v>OK</v>
      </c>
      <c r="J148" s="10" t="s">
        <v>14</v>
      </c>
      <c r="K148" s="10" t="str">
        <f>VLOOKUP(D148,FXProd!$B$2:$F$310,3,)</f>
        <v xml:space="preserve"> nonclustered </v>
      </c>
      <c r="L148" s="10" t="str">
        <f t="shared" si="21"/>
        <v>OK</v>
      </c>
      <c r="M148" s="10">
        <v>2</v>
      </c>
      <c r="N148" s="10">
        <f>VLOOKUP(D148,FXProd!$B$2:$F$310,4,)</f>
        <v>2</v>
      </c>
      <c r="O148" s="10" t="str">
        <f t="shared" si="22"/>
        <v>OK</v>
      </c>
      <c r="P148" s="10" t="s">
        <v>589</v>
      </c>
      <c r="Q148" s="10" t="str">
        <f>VLOOKUP(D148,FXProd!$B$2:$F$310,5,)</f>
        <v>TradeId asc,Jurisdiction asc</v>
      </c>
      <c r="R148" s="10" t="str">
        <f t="shared" si="23"/>
        <v>OK</v>
      </c>
      <c r="S148" s="10" t="str">
        <f t="shared" si="24"/>
        <v>TRUE</v>
      </c>
      <c r="T148" s="10" t="str">
        <f t="shared" si="25"/>
        <v>TRUE</v>
      </c>
      <c r="U148" s="10" t="str">
        <f t="shared" si="26"/>
        <v>Yes</v>
      </c>
    </row>
    <row r="149" spans="1:21">
      <c r="A149" s="10" t="s">
        <v>590</v>
      </c>
      <c r="B149" s="10" t="str">
        <f>IF(ISERROR(MATCH(A149, FXProd!$A$2:$A$297,0)),"",A149)</f>
        <v>srf_main.TridentConfirmationDetails</v>
      </c>
      <c r="C149" s="10" t="str">
        <f t="shared" si="18"/>
        <v>OK</v>
      </c>
      <c r="D149" s="10" t="s">
        <v>591</v>
      </c>
      <c r="E149" s="10" t="str">
        <f>VLOOKUP(D149,FXProd!$B$2:$F$310,1,)</f>
        <v>idx1_TridentConfirmationDetails</v>
      </c>
      <c r="F149" s="10" t="str">
        <f t="shared" si="19"/>
        <v>OK</v>
      </c>
      <c r="G149" s="10" t="s">
        <v>13</v>
      </c>
      <c r="H149" s="10" t="str">
        <f>VLOOKUP(D149,FXProd!$B$2:$F$310,2,)</f>
        <v>nonunique</v>
      </c>
      <c r="I149" s="10" t="str">
        <f t="shared" si="20"/>
        <v>OK</v>
      </c>
      <c r="J149" s="10" t="s">
        <v>9</v>
      </c>
      <c r="K149" s="10" t="str">
        <f>VLOOKUP(D149,FXProd!$B$2:$F$310,3,)</f>
        <v xml:space="preserve"> clustered </v>
      </c>
      <c r="L149" s="10" t="str">
        <f t="shared" si="21"/>
        <v>OK</v>
      </c>
      <c r="M149" s="10">
        <v>1</v>
      </c>
      <c r="N149" s="10">
        <f>VLOOKUP(D149,FXProd!$B$2:$F$310,4,)</f>
        <v>1</v>
      </c>
      <c r="O149" s="10" t="str">
        <f t="shared" si="22"/>
        <v>OK</v>
      </c>
      <c r="P149" s="10" t="s">
        <v>36</v>
      </c>
      <c r="Q149" s="10" t="str">
        <f>VLOOKUP(D149,FXProd!$B$2:$F$310,5,)</f>
        <v>TradeId asc</v>
      </c>
      <c r="R149" s="10" t="str">
        <f t="shared" si="23"/>
        <v>OK</v>
      </c>
      <c r="S149" s="10" t="str">
        <f t="shared" si="24"/>
        <v>TRUE</v>
      </c>
      <c r="T149" s="10" t="str">
        <f t="shared" si="25"/>
        <v>TRUE</v>
      </c>
      <c r="U149" s="10" t="str">
        <f t="shared" si="26"/>
        <v>Yes</v>
      </c>
    </row>
    <row r="150" spans="1:21">
      <c r="A150" s="10" t="s">
        <v>592</v>
      </c>
      <c r="B150" s="10" t="str">
        <f>IF(ISERROR(MATCH(A150, FXProd!$A$2:$A$297,0)),"",A150)</f>
        <v>srf_main.TRJurisdiction</v>
      </c>
      <c r="C150" s="10" t="str">
        <f t="shared" si="18"/>
        <v>OK</v>
      </c>
      <c r="D150" s="10" t="s">
        <v>595</v>
      </c>
      <c r="E150" s="10" t="str">
        <f>VLOOKUP(D150,FXProd!$B$2:$F$310,1,)</f>
        <v>idx1_TRJurisdiction</v>
      </c>
      <c r="F150" s="10" t="str">
        <f t="shared" si="19"/>
        <v>OK</v>
      </c>
      <c r="G150" s="10" t="s">
        <v>13</v>
      </c>
      <c r="H150" s="10" t="str">
        <f>VLOOKUP(D150,FXProd!$B$2:$F$310,2,)</f>
        <v>nonunique</v>
      </c>
      <c r="I150" s="10" t="str">
        <f t="shared" si="20"/>
        <v>OK</v>
      </c>
      <c r="J150" s="10" t="s">
        <v>9</v>
      </c>
      <c r="K150" s="10" t="str">
        <f>VLOOKUP(D150,FXProd!$B$2:$F$310,3,)</f>
        <v xml:space="preserve"> clustered </v>
      </c>
      <c r="L150" s="10" t="str">
        <f t="shared" si="21"/>
        <v>OK</v>
      </c>
      <c r="M150" s="10">
        <v>2</v>
      </c>
      <c r="N150" s="10">
        <f>VLOOKUP(D150,FXProd!$B$2:$F$310,4,)</f>
        <v>2</v>
      </c>
      <c r="O150" s="10" t="str">
        <f t="shared" si="22"/>
        <v>OK</v>
      </c>
      <c r="P150" s="10" t="s">
        <v>596</v>
      </c>
      <c r="Q150" s="10" t="str">
        <f>VLOOKUP(D150,FXProd!$B$2:$F$310,5,)</f>
        <v>Jurisdiction asc,MessageTypeId asc</v>
      </c>
      <c r="R150" s="10" t="str">
        <f t="shared" si="23"/>
        <v>OK</v>
      </c>
      <c r="S150" s="10" t="str">
        <f t="shared" si="24"/>
        <v>TRUE</v>
      </c>
      <c r="T150" s="10" t="str">
        <f t="shared" si="25"/>
        <v>TRUE</v>
      </c>
      <c r="U150" s="10" t="str">
        <f t="shared" si="26"/>
        <v>Yes</v>
      </c>
    </row>
    <row r="151" spans="1:21">
      <c r="A151" s="10" t="s">
        <v>599</v>
      </c>
      <c r="B151" s="10" t="str">
        <f>IF(ISERROR(MATCH(A151, FXProd!$A$2:$A$297,0)),"",A151)</f>
        <v>srf_main.USPersonClientCatMatrix</v>
      </c>
      <c r="C151" s="10" t="str">
        <f t="shared" si="18"/>
        <v>OK</v>
      </c>
      <c r="D151" s="10" t="s">
        <v>600</v>
      </c>
      <c r="E151" s="10" t="str">
        <f>VLOOKUP(D151,FXProd!$B$2:$F$310,1,)</f>
        <v>idx1_USPersonClientCatMatrix</v>
      </c>
      <c r="F151" s="10" t="str">
        <f t="shared" si="19"/>
        <v>OK</v>
      </c>
      <c r="G151" s="10" t="s">
        <v>13</v>
      </c>
      <c r="H151" s="10" t="str">
        <f>VLOOKUP(D151,FXProd!$B$2:$F$310,2,)</f>
        <v>nonunique</v>
      </c>
      <c r="I151" s="10" t="str">
        <f t="shared" si="20"/>
        <v>OK</v>
      </c>
      <c r="J151" s="10" t="s">
        <v>9</v>
      </c>
      <c r="K151" s="10" t="str">
        <f>VLOOKUP(D151,FXProd!$B$2:$F$310,3,)</f>
        <v xml:space="preserve"> clustered </v>
      </c>
      <c r="L151" s="10" t="str">
        <f t="shared" si="21"/>
        <v>OK</v>
      </c>
      <c r="M151" s="10">
        <v>4</v>
      </c>
      <c r="N151" s="10">
        <f>VLOOKUP(D151,FXProd!$B$2:$F$310,4,)</f>
        <v>4</v>
      </c>
      <c r="O151" s="10" t="str">
        <f t="shared" si="22"/>
        <v>OK</v>
      </c>
      <c r="P151" s="10" t="s">
        <v>601</v>
      </c>
      <c r="Q151" s="10" t="str">
        <f>VLOOKUP(D151,FXProd!$B$2:$F$310,5,)</f>
        <v>categoryCode_Barclays asc,Party1USPersonFlag asc,categoryCode_Cty asc,Party2USPersonFlag asc</v>
      </c>
      <c r="R151" s="10" t="str">
        <f t="shared" si="23"/>
        <v>OK</v>
      </c>
      <c r="S151" s="10" t="str">
        <f t="shared" si="24"/>
        <v>TRUE</v>
      </c>
      <c r="T151" s="10" t="str">
        <f t="shared" si="25"/>
        <v>TRUE</v>
      </c>
      <c r="U151" s="10" t="str">
        <f t="shared" si="26"/>
        <v>Yes</v>
      </c>
    </row>
    <row r="152" spans="1:21">
      <c r="A152" s="10" t="s">
        <v>604</v>
      </c>
      <c r="B152" s="10" t="str">
        <f>IF(ISERROR(MATCH(A152, FXProd!$A$2:$A$297,0)),"",A152)</f>
        <v/>
      </c>
      <c r="C152" s="10" t="str">
        <f t="shared" si="18"/>
        <v>NOTOK</v>
      </c>
      <c r="D152" s="10" t="s">
        <v>605</v>
      </c>
      <c r="E152" s="10" t="str">
        <f>VLOOKUP(D152,FXProd!$B$2:$F$310,1,)</f>
        <v>idx1_ValuationOverrideLookup</v>
      </c>
      <c r="F152" s="10" t="str">
        <f t="shared" si="19"/>
        <v>OK</v>
      </c>
      <c r="G152" s="10" t="s">
        <v>8</v>
      </c>
      <c r="H152" s="10" t="str">
        <f>VLOOKUP(D152,FXProd!$B$2:$F$310,2,)</f>
        <v>unique</v>
      </c>
      <c r="I152" s="10" t="str">
        <f t="shared" si="20"/>
        <v>OK</v>
      </c>
      <c r="J152" s="10" t="s">
        <v>14</v>
      </c>
      <c r="K152" s="10" t="str">
        <f>VLOOKUP(D152,FXProd!$B$2:$F$310,3,)</f>
        <v xml:space="preserve"> nonclustered </v>
      </c>
      <c r="L152" s="10" t="str">
        <f t="shared" si="21"/>
        <v>OK</v>
      </c>
      <c r="M152" s="10">
        <v>1</v>
      </c>
      <c r="N152" s="10">
        <f>VLOOKUP(D152,FXProd!$B$2:$F$310,4,)</f>
        <v>1</v>
      </c>
      <c r="O152" s="10" t="str">
        <f t="shared" si="22"/>
        <v>OK</v>
      </c>
      <c r="P152" s="10" t="s">
        <v>606</v>
      </c>
      <c r="Q152" s="10" t="str">
        <f>VLOOKUP(D152,FXProd!$B$2:$F$310,5,)</f>
        <v>ValuationOverrideLookupId asc</v>
      </c>
      <c r="R152" s="10" t="str">
        <f t="shared" si="23"/>
        <v>OK</v>
      </c>
      <c r="S152" s="10" t="str">
        <f t="shared" si="24"/>
        <v>FALSE</v>
      </c>
      <c r="T152" s="10" t="str">
        <f t="shared" si="25"/>
        <v>TRUE</v>
      </c>
      <c r="U152" s="10" t="str">
        <f t="shared" si="26"/>
        <v>No</v>
      </c>
    </row>
    <row r="153" spans="1:21">
      <c r="A153" s="10" t="s">
        <v>609</v>
      </c>
      <c r="B153" s="10" t="str">
        <f>IF(ISERROR(MATCH(A153, FXProd!$A$2:$A$297,0)),"",A153)</f>
        <v/>
      </c>
      <c r="C153" s="10" t="str">
        <f t="shared" si="18"/>
        <v>NOTOK</v>
      </c>
      <c r="D153" s="10" t="s">
        <v>610</v>
      </c>
      <c r="E153" s="10" t="str">
        <f>VLOOKUP(D153,FXProd!$B$2:$F$310,1,)</f>
        <v>idx1_ValuationOverrideTradeStage</v>
      </c>
      <c r="F153" s="10" t="str">
        <f t="shared" si="19"/>
        <v>OK</v>
      </c>
      <c r="G153" s="10" t="s">
        <v>8</v>
      </c>
      <c r="H153" s="10" t="str">
        <f>VLOOKUP(D153,FXProd!$B$2:$F$310,2,)</f>
        <v>unique</v>
      </c>
      <c r="I153" s="10" t="str">
        <f t="shared" si="20"/>
        <v>OK</v>
      </c>
      <c r="J153" s="10" t="s">
        <v>14</v>
      </c>
      <c r="K153" s="10" t="str">
        <f>VLOOKUP(D153,FXProd!$B$2:$F$310,3,)</f>
        <v xml:space="preserve"> nonclustered </v>
      </c>
      <c r="L153" s="10" t="str">
        <f t="shared" si="21"/>
        <v>OK</v>
      </c>
      <c r="M153" s="10">
        <v>1</v>
      </c>
      <c r="N153" s="10">
        <f>VLOOKUP(D153,FXProd!$B$2:$F$310,4,)</f>
        <v>1</v>
      </c>
      <c r="O153" s="10" t="str">
        <f t="shared" si="22"/>
        <v>OK</v>
      </c>
      <c r="P153" s="10" t="s">
        <v>611</v>
      </c>
      <c r="Q153" s="10" t="str">
        <f>VLOOKUP(D153,FXProd!$B$2:$F$310,5,)</f>
        <v>ValuationOverrideTradeStageId asc</v>
      </c>
      <c r="R153" s="10" t="str">
        <f t="shared" si="23"/>
        <v>OK</v>
      </c>
      <c r="S153" s="10" t="str">
        <f t="shared" si="24"/>
        <v>FALSE</v>
      </c>
      <c r="T153" s="10" t="str">
        <f t="shared" si="25"/>
        <v>TRUE</v>
      </c>
      <c r="U153" s="10" t="str">
        <f t="shared" si="26"/>
        <v>No</v>
      </c>
    </row>
    <row r="154" spans="1:21">
      <c r="A154" s="10" t="s">
        <v>81</v>
      </c>
      <c r="B154" s="10" t="str">
        <f>IF(ISERROR(MATCH(A154, FXProd!$A$2:$A$297,0)),"",A154)</f>
        <v>srf_main.CollateralLinkStage</v>
      </c>
      <c r="C154" s="10" t="str">
        <f t="shared" si="18"/>
        <v>OK</v>
      </c>
      <c r="D154" s="10" t="s">
        <v>82</v>
      </c>
      <c r="E154" s="10" t="str">
        <f>VLOOKUP(D154,FXProd!$B$2:$F$310,1,)</f>
        <v>IDX2_CollateralLinkStage</v>
      </c>
      <c r="F154" s="10" t="str">
        <f t="shared" si="19"/>
        <v>OK</v>
      </c>
      <c r="G154" s="10" t="s">
        <v>13</v>
      </c>
      <c r="H154" s="10" t="str">
        <f>VLOOKUP(D154,FXProd!$B$2:$F$310,2,)</f>
        <v>nonunique</v>
      </c>
      <c r="I154" s="10" t="str">
        <f t="shared" si="20"/>
        <v>OK</v>
      </c>
      <c r="J154" s="10" t="s">
        <v>14</v>
      </c>
      <c r="K154" s="10" t="str">
        <f>VLOOKUP(D154,FXProd!$B$2:$F$310,3,)</f>
        <v xml:space="preserve"> nonclustered </v>
      </c>
      <c r="L154" s="10" t="str">
        <f t="shared" si="21"/>
        <v>OK</v>
      </c>
      <c r="M154" s="10">
        <v>3</v>
      </c>
      <c r="N154" s="10">
        <f>VLOOKUP(D154,FXProd!$B$2:$F$310,4,)</f>
        <v>3</v>
      </c>
      <c r="O154" s="10" t="str">
        <f t="shared" si="22"/>
        <v>OK</v>
      </c>
      <c r="P154" s="10" t="s">
        <v>83</v>
      </c>
      <c r="Q154" s="10" t="str">
        <f>VLOOKUP(D154,FXProd!$B$2:$F$310,5,)</f>
        <v>IsNewTrade asc,PortfolioCode asc,COBDate asc</v>
      </c>
      <c r="R154" s="10" t="str">
        <f t="shared" si="23"/>
        <v>OK</v>
      </c>
      <c r="S154" s="10" t="str">
        <f t="shared" si="24"/>
        <v>TRUE</v>
      </c>
      <c r="T154" s="10" t="str">
        <f t="shared" si="25"/>
        <v>TRUE</v>
      </c>
      <c r="U154" s="10" t="str">
        <f t="shared" si="26"/>
        <v>Yes</v>
      </c>
    </row>
    <row r="155" spans="1:21">
      <c r="A155" s="10" t="s">
        <v>94</v>
      </c>
      <c r="B155" s="10" t="str">
        <f>IF(ISERROR(MATCH(A155, FXProd!$A$2:$A$297,0)),"",A155)</f>
        <v>srf_main.CollateralValueStage</v>
      </c>
      <c r="C155" s="10" t="str">
        <f t="shared" si="18"/>
        <v>OK</v>
      </c>
      <c r="D155" s="10" t="s">
        <v>99</v>
      </c>
      <c r="E155" s="10" t="str">
        <f>VLOOKUP(D155,FXProd!$B$2:$F$310,1,)</f>
        <v>IDX2_CollateralValueStage</v>
      </c>
      <c r="F155" s="10" t="str">
        <f t="shared" si="19"/>
        <v>OK</v>
      </c>
      <c r="G155" s="10" t="s">
        <v>13</v>
      </c>
      <c r="H155" s="10" t="str">
        <f>VLOOKUP(D155,FXProd!$B$2:$F$310,2,)</f>
        <v>nonunique</v>
      </c>
      <c r="I155" s="10" t="str">
        <f t="shared" si="20"/>
        <v>OK</v>
      </c>
      <c r="J155" s="10" t="s">
        <v>14</v>
      </c>
      <c r="K155" s="10" t="str">
        <f>VLOOKUP(D155,FXProd!$B$2:$F$310,3,)</f>
        <v xml:space="preserve"> nonclustered </v>
      </c>
      <c r="L155" s="10" t="str">
        <f t="shared" si="21"/>
        <v>OK</v>
      </c>
      <c r="M155" s="10">
        <v>2</v>
      </c>
      <c r="N155" s="10">
        <f>VLOOKUP(D155,FXProd!$B$2:$F$310,4,)</f>
        <v>2</v>
      </c>
      <c r="O155" s="10" t="str">
        <f t="shared" si="22"/>
        <v>OK</v>
      </c>
      <c r="P155" s="10" t="s">
        <v>100</v>
      </c>
      <c r="Q155" s="10" t="str">
        <f>VLOOKUP(D155,FXProd!$B$2:$F$310,5,)</f>
        <v>PortfolioCode asc,COBDate asc</v>
      </c>
      <c r="R155" s="10" t="str">
        <f t="shared" si="23"/>
        <v>OK</v>
      </c>
      <c r="S155" s="10" t="str">
        <f t="shared" si="24"/>
        <v>TRUE</v>
      </c>
      <c r="T155" s="10" t="str">
        <f t="shared" si="25"/>
        <v>TRUE</v>
      </c>
      <c r="U155" s="10" t="str">
        <f t="shared" si="26"/>
        <v>Yes</v>
      </c>
    </row>
    <row r="156" spans="1:21">
      <c r="A156" s="10" t="s">
        <v>119</v>
      </c>
      <c r="B156" s="10" t="str">
        <f>IF(ISERROR(MATCH(A156, FXProd!$A$2:$A$297,0)),"",A156)</f>
        <v>srf_main.CollEagleDetailsMain</v>
      </c>
      <c r="C156" s="10" t="str">
        <f t="shared" si="18"/>
        <v>OK</v>
      </c>
      <c r="D156" s="10" t="s">
        <v>127</v>
      </c>
      <c r="E156" s="10" t="str">
        <f>VLOOKUP(D156,FXProd!$B$2:$F$310,1,)</f>
        <v>idx2_CollEagleDetailsMain</v>
      </c>
      <c r="F156" s="10" t="str">
        <f t="shared" si="19"/>
        <v>OK</v>
      </c>
      <c r="G156" s="10" t="s">
        <v>13</v>
      </c>
      <c r="H156" s="10" t="str">
        <f>VLOOKUP(D156,FXProd!$B$2:$F$310,2,)</f>
        <v>nonunique</v>
      </c>
      <c r="I156" s="10" t="str">
        <f t="shared" si="20"/>
        <v>OK</v>
      </c>
      <c r="J156" s="10" t="s">
        <v>14</v>
      </c>
      <c r="K156" s="10" t="str">
        <f>VLOOKUP(D156,FXProd!$B$2:$F$310,3,)</f>
        <v xml:space="preserve"> nonclustered </v>
      </c>
      <c r="L156" s="10" t="str">
        <f t="shared" si="21"/>
        <v>OK</v>
      </c>
      <c r="M156" s="10">
        <v>3</v>
      </c>
      <c r="N156" s="10">
        <f>VLOOKUP(D156,FXProd!$B$2:$F$310,4,)</f>
        <v>3</v>
      </c>
      <c r="O156" s="10" t="str">
        <f t="shared" si="22"/>
        <v>OK</v>
      </c>
      <c r="P156" s="10" t="s">
        <v>128</v>
      </c>
      <c r="Q156" s="10" t="str">
        <f>VLOOKUP(D156,FXProd!$B$2:$F$310,5,)</f>
        <v>FeedUnitId asc,CtySDSId asc,ArrangementId asc</v>
      </c>
      <c r="R156" s="10" t="str">
        <f t="shared" si="23"/>
        <v>OK</v>
      </c>
      <c r="S156" s="10" t="str">
        <f t="shared" si="24"/>
        <v>TRUE</v>
      </c>
      <c r="T156" s="10" t="str">
        <f t="shared" si="25"/>
        <v>TRUE</v>
      </c>
      <c r="U156" s="10" t="str">
        <f t="shared" si="26"/>
        <v>Yes</v>
      </c>
    </row>
    <row r="157" spans="1:21">
      <c r="A157" s="10" t="s">
        <v>156</v>
      </c>
      <c r="B157" s="10" t="str">
        <f>IF(ISERROR(MATCH(A157, FXProd!$A$2:$A$297,0)),"",A157)</f>
        <v>srf_main.CounterParty</v>
      </c>
      <c r="C157" s="10" t="str">
        <f t="shared" si="18"/>
        <v>OK</v>
      </c>
      <c r="D157" s="10" t="s">
        <v>159</v>
      </c>
      <c r="E157" s="10" t="str">
        <f>VLOOKUP(D157,FXProd!$B$2:$F$310,1,)</f>
        <v>idx2_CounterParty</v>
      </c>
      <c r="F157" s="10" t="str">
        <f t="shared" si="19"/>
        <v>OK</v>
      </c>
      <c r="G157" s="10" t="s">
        <v>13</v>
      </c>
      <c r="H157" s="10" t="str">
        <f>VLOOKUP(D157,FXProd!$B$2:$F$310,2,)</f>
        <v>nonunique</v>
      </c>
      <c r="I157" s="10" t="str">
        <f t="shared" si="20"/>
        <v>OK</v>
      </c>
      <c r="J157" s="10" t="s">
        <v>14</v>
      </c>
      <c r="K157" s="10" t="str">
        <f>VLOOKUP(D157,FXProd!$B$2:$F$310,3,)</f>
        <v xml:space="preserve"> nonclustered </v>
      </c>
      <c r="L157" s="10" t="str">
        <f t="shared" si="21"/>
        <v>OK</v>
      </c>
      <c r="M157" s="10">
        <v>1</v>
      </c>
      <c r="N157" s="10">
        <f>VLOOKUP(D157,FXProd!$B$2:$F$310,4,)</f>
        <v>1</v>
      </c>
      <c r="O157" s="10" t="str">
        <f t="shared" si="22"/>
        <v>OK</v>
      </c>
      <c r="P157" s="10" t="s">
        <v>160</v>
      </c>
      <c r="Q157" s="10" t="str">
        <f>VLOOKUP(D157,FXProd!$B$2:$F$310,5,)</f>
        <v>parentcpartyid asc</v>
      </c>
      <c r="R157" s="10" t="str">
        <f t="shared" si="23"/>
        <v>OK</v>
      </c>
      <c r="S157" s="10" t="str">
        <f t="shared" si="24"/>
        <v>TRUE</v>
      </c>
      <c r="T157" s="10" t="str">
        <f t="shared" si="25"/>
        <v>TRUE</v>
      </c>
      <c r="U157" s="10" t="str">
        <f t="shared" si="26"/>
        <v>Yes</v>
      </c>
    </row>
    <row r="158" spans="1:21">
      <c r="A158" s="10" t="s">
        <v>165</v>
      </c>
      <c r="B158" s="10" t="str">
        <f>IF(ISERROR(MATCH(A158, FXProd!$A$2:$A$297,0)),"",A158)</f>
        <v>srf_main.CounterPartyHierarchy</v>
      </c>
      <c r="C158" s="10" t="str">
        <f t="shared" si="18"/>
        <v>OK</v>
      </c>
      <c r="D158" s="10" t="s">
        <v>168</v>
      </c>
      <c r="E158" s="10" t="str">
        <f>VLOOKUP(D158,FXProd!$B$2:$F$310,1,)</f>
        <v>idx2_CounterPartyHierarchy</v>
      </c>
      <c r="F158" s="10" t="str">
        <f t="shared" si="19"/>
        <v>OK</v>
      </c>
      <c r="G158" s="10" t="s">
        <v>13</v>
      </c>
      <c r="H158" s="10" t="str">
        <f>VLOOKUP(D158,FXProd!$B$2:$F$310,2,)</f>
        <v>nonunique</v>
      </c>
      <c r="I158" s="10" t="str">
        <f t="shared" si="20"/>
        <v>OK</v>
      </c>
      <c r="J158" s="10" t="s">
        <v>14</v>
      </c>
      <c r="K158" s="10" t="str">
        <f>VLOOKUP(D158,FXProd!$B$2:$F$310,3,)</f>
        <v xml:space="preserve"> nonclustered </v>
      </c>
      <c r="L158" s="10" t="str">
        <f t="shared" si="21"/>
        <v>OK</v>
      </c>
      <c r="M158" s="10">
        <v>1</v>
      </c>
      <c r="N158" s="10">
        <f>VLOOKUP(D158,FXProd!$B$2:$F$310,4,)</f>
        <v>1</v>
      </c>
      <c r="O158" s="10" t="str">
        <f t="shared" si="22"/>
        <v>OK</v>
      </c>
      <c r="P158" s="10" t="s">
        <v>169</v>
      </c>
      <c r="Q158" s="10" t="str">
        <f>VLOOKUP(D158,FXProd!$B$2:$F$310,5,)</f>
        <v>parentid asc INCLUDE (id)</v>
      </c>
      <c r="R158" s="10" t="str">
        <f t="shared" si="23"/>
        <v>OK</v>
      </c>
      <c r="S158" s="10" t="str">
        <f t="shared" si="24"/>
        <v>TRUE</v>
      </c>
      <c r="T158" s="10" t="str">
        <f t="shared" si="25"/>
        <v>TRUE</v>
      </c>
      <c r="U158" s="10" t="str">
        <f t="shared" si="26"/>
        <v>Yes</v>
      </c>
    </row>
    <row r="159" spans="1:21">
      <c r="A159" s="10" t="s">
        <v>207</v>
      </c>
      <c r="B159" s="10" t="str">
        <f>IF(ISERROR(MATCH(A159, FXProd!$A$2:$A$297,0)),"",A159)</f>
        <v>srf_main.EODComment</v>
      </c>
      <c r="C159" s="10" t="str">
        <f t="shared" si="18"/>
        <v>OK</v>
      </c>
      <c r="D159" s="10" t="s">
        <v>208</v>
      </c>
      <c r="E159" s="10" t="str">
        <f>VLOOKUP(D159,FXProd!$B$2:$F$310,1,)</f>
        <v>idx2_EODComment</v>
      </c>
      <c r="F159" s="10" t="str">
        <f t="shared" si="19"/>
        <v>OK</v>
      </c>
      <c r="G159" s="10" t="s">
        <v>13</v>
      </c>
      <c r="H159" s="10" t="str">
        <f>VLOOKUP(D159,FXProd!$B$2:$F$310,2,)</f>
        <v>nonunique</v>
      </c>
      <c r="I159" s="10" t="str">
        <f t="shared" si="20"/>
        <v>OK</v>
      </c>
      <c r="J159" s="10" t="s">
        <v>14</v>
      </c>
      <c r="K159" s="10" t="str">
        <f>VLOOKUP(D159,FXProd!$B$2:$F$310,3,)</f>
        <v xml:space="preserve"> nonclustered </v>
      </c>
      <c r="L159" s="10" t="str">
        <f t="shared" si="21"/>
        <v>OK</v>
      </c>
      <c r="M159" s="10">
        <v>2</v>
      </c>
      <c r="N159" s="10">
        <f>VLOOKUP(D159,FXProd!$B$2:$F$310,4,)</f>
        <v>2</v>
      </c>
      <c r="O159" s="10" t="str">
        <f t="shared" si="22"/>
        <v>OK</v>
      </c>
      <c r="P159" s="10" t="s">
        <v>209</v>
      </c>
      <c r="Q159" s="10" t="str">
        <f>VLOOKUP(D159,FXProd!$B$2:$F$310,5,)</f>
        <v>CommentCode asc,CommentType asc INCLUDE (CommentId)</v>
      </c>
      <c r="R159" s="10" t="str">
        <f t="shared" si="23"/>
        <v>OK</v>
      </c>
      <c r="S159" s="10" t="str">
        <f t="shared" si="24"/>
        <v>TRUE</v>
      </c>
      <c r="T159" s="10" t="str">
        <f t="shared" si="25"/>
        <v>TRUE</v>
      </c>
      <c r="U159" s="10" t="str">
        <f t="shared" si="26"/>
        <v>Yes</v>
      </c>
    </row>
    <row r="160" spans="1:21">
      <c r="A160" s="10" t="s">
        <v>222</v>
      </c>
      <c r="B160" s="10" t="str">
        <f>IF(ISERROR(MATCH(A160, FXProd!$A$2:$A$297,0)),"",A160)</f>
        <v>srf_main.EODTrade</v>
      </c>
      <c r="C160" s="10" t="str">
        <f t="shared" si="18"/>
        <v>OK</v>
      </c>
      <c r="D160" s="10" t="s">
        <v>239</v>
      </c>
      <c r="E160" s="10" t="str">
        <f>VLOOKUP(D160,FXProd!$B$2:$F$310,1,)</f>
        <v>idx2_EODTrade</v>
      </c>
      <c r="F160" s="10" t="str">
        <f t="shared" si="19"/>
        <v>OK</v>
      </c>
      <c r="G160" s="10" t="s">
        <v>13</v>
      </c>
      <c r="H160" s="10" t="str">
        <f>VLOOKUP(D160,FXProd!$B$2:$F$310,2,)</f>
        <v>nonunique</v>
      </c>
      <c r="I160" s="10" t="str">
        <f t="shared" si="20"/>
        <v>OK</v>
      </c>
      <c r="J160" s="10" t="s">
        <v>14</v>
      </c>
      <c r="K160" s="10" t="str">
        <f>VLOOKUP(D160,FXProd!$B$2:$F$310,3,)</f>
        <v xml:space="preserve"> nonclustered </v>
      </c>
      <c r="L160" s="10" t="str">
        <f t="shared" si="21"/>
        <v>OK</v>
      </c>
      <c r="M160" s="10">
        <v>1</v>
      </c>
      <c r="N160" s="10">
        <f>VLOOKUP(D160,FXProd!$B$2:$F$310,4,)</f>
        <v>1</v>
      </c>
      <c r="O160" s="10" t="str">
        <f t="shared" si="22"/>
        <v>OK</v>
      </c>
      <c r="P160" s="10" t="s">
        <v>240</v>
      </c>
      <c r="Q160" s="10" t="str">
        <f>VLOOKUP(D160,FXProd!$B$2:$F$310,5,)</f>
        <v>TradeFeedFileFragmentId asc</v>
      </c>
      <c r="R160" s="10" t="str">
        <f t="shared" si="23"/>
        <v>OK</v>
      </c>
      <c r="S160" s="10" t="str">
        <f t="shared" si="24"/>
        <v>TRUE</v>
      </c>
      <c r="T160" s="10" t="str">
        <f t="shared" si="25"/>
        <v>TRUE</v>
      </c>
      <c r="U160" s="10" t="str">
        <f t="shared" si="26"/>
        <v>Yes</v>
      </c>
    </row>
    <row r="161" spans="1:21">
      <c r="A161" s="10" t="s">
        <v>253</v>
      </c>
      <c r="B161" s="10" t="str">
        <f>IF(ISERROR(MATCH(A161, FXProd!$A$2:$A$297,0)),"",A161)</f>
        <v>srf_main.EODTradeJurisdiction</v>
      </c>
      <c r="C161" s="10" t="str">
        <f t="shared" si="18"/>
        <v>OK</v>
      </c>
      <c r="D161" s="10" t="s">
        <v>256</v>
      </c>
      <c r="E161" s="10" t="str">
        <f>VLOOKUP(D161,FXProd!$B$2:$F$310,1,)</f>
        <v>idx2_EODTradeJurisdiction</v>
      </c>
      <c r="F161" s="10" t="str">
        <f t="shared" si="19"/>
        <v>OK</v>
      </c>
      <c r="G161" s="10" t="s">
        <v>8</v>
      </c>
      <c r="H161" s="10" t="str">
        <f>VLOOKUP(D161,FXProd!$B$2:$F$310,2,)</f>
        <v>unique</v>
      </c>
      <c r="I161" s="10" t="str">
        <f t="shared" si="20"/>
        <v>OK</v>
      </c>
      <c r="J161" s="10" t="s">
        <v>14</v>
      </c>
      <c r="K161" s="10" t="str">
        <f>VLOOKUP(D161,FXProd!$B$2:$F$310,3,)</f>
        <v xml:space="preserve"> nonclustered </v>
      </c>
      <c r="L161" s="10" t="str">
        <f t="shared" si="21"/>
        <v>OK</v>
      </c>
      <c r="M161" s="10">
        <v>3</v>
      </c>
      <c r="N161" s="10">
        <f>VLOOKUP(D161,FXProd!$B$2:$F$310,4,)</f>
        <v>3</v>
      </c>
      <c r="O161" s="10" t="str">
        <f t="shared" si="22"/>
        <v>OK</v>
      </c>
      <c r="P161" s="10" t="s">
        <v>257</v>
      </c>
      <c r="Q161" s="10" t="str">
        <f>VLOOKUP(D161,FXProd!$B$2:$F$310,5,)</f>
        <v>EODTradeStageId asc,Jurisdiction asc,MessageTypeId asc</v>
      </c>
      <c r="R161" s="10" t="str">
        <f t="shared" si="23"/>
        <v>OK</v>
      </c>
      <c r="S161" s="10" t="str">
        <f t="shared" si="24"/>
        <v>TRUE</v>
      </c>
      <c r="T161" s="10" t="str">
        <f t="shared" si="25"/>
        <v>TRUE</v>
      </c>
      <c r="U161" s="10" t="str">
        <f t="shared" si="26"/>
        <v>Yes</v>
      </c>
    </row>
    <row r="162" spans="1:21">
      <c r="A162" s="10" t="s">
        <v>262</v>
      </c>
      <c r="B162" s="10" t="str">
        <f>IF(ISERROR(MATCH(A162, FXProd!$A$2:$A$297,0)),"",A162)</f>
        <v/>
      </c>
      <c r="C162" s="10" t="str">
        <f t="shared" si="18"/>
        <v>NOTOK</v>
      </c>
      <c r="D162" s="10" t="s">
        <v>263</v>
      </c>
      <c r="E162" s="10" t="e">
        <f>VLOOKUP(D162,FXProd!$B$2:$F$310,1,)</f>
        <v>#N/A</v>
      </c>
      <c r="F162" s="10" t="e">
        <f t="shared" si="19"/>
        <v>#N/A</v>
      </c>
      <c r="G162" s="10" t="s">
        <v>13</v>
      </c>
      <c r="H162" s="10" t="e">
        <f>VLOOKUP(D162,FXProd!$B$2:$F$310,2,)</f>
        <v>#N/A</v>
      </c>
      <c r="I162" s="10" t="e">
        <f t="shared" si="20"/>
        <v>#N/A</v>
      </c>
      <c r="J162" s="10" t="s">
        <v>14</v>
      </c>
      <c r="K162" s="10" t="e">
        <f>VLOOKUP(D162,FXProd!$B$2:$F$310,3,)</f>
        <v>#N/A</v>
      </c>
      <c r="L162" s="10" t="e">
        <f t="shared" si="21"/>
        <v>#N/A</v>
      </c>
      <c r="M162" s="10">
        <v>3</v>
      </c>
      <c r="N162" s="10" t="e">
        <f>VLOOKUP(D162,FXProd!$B$2:$F$310,4,)</f>
        <v>#N/A</v>
      </c>
      <c r="O162" s="10" t="e">
        <f t="shared" si="22"/>
        <v>#N/A</v>
      </c>
      <c r="P162" s="10" t="s">
        <v>264</v>
      </c>
      <c r="Q162" s="10" t="e">
        <f>VLOOKUP(D162,FXProd!$B$2:$F$310,5,)</f>
        <v>#N/A</v>
      </c>
      <c r="R162" s="10" t="e">
        <f t="shared" si="23"/>
        <v>#N/A</v>
      </c>
      <c r="S162" s="10" t="e">
        <f t="shared" si="24"/>
        <v>#N/A</v>
      </c>
      <c r="T162" s="10" t="e">
        <f t="shared" si="25"/>
        <v>#N/A</v>
      </c>
      <c r="U162" s="10" t="e">
        <f t="shared" si="26"/>
        <v>#N/A</v>
      </c>
    </row>
    <row r="163" spans="1:21">
      <c r="A163" s="10" t="s">
        <v>291</v>
      </c>
      <c r="B163" s="10" t="str">
        <f>IF(ISERROR(MATCH(A163, FXProd!$A$2:$A$297,0)),"",A163)</f>
        <v>srf_main.ErrorWorkFlow</v>
      </c>
      <c r="C163" s="10" t="str">
        <f t="shared" si="18"/>
        <v>OK</v>
      </c>
      <c r="D163" s="10" t="s">
        <v>301</v>
      </c>
      <c r="E163" s="10" t="str">
        <f>VLOOKUP(D163,FXProd!$B$2:$F$310,1,)</f>
        <v>idx2_ErrorWorkFlow</v>
      </c>
      <c r="F163" s="10" t="str">
        <f t="shared" si="19"/>
        <v>OK</v>
      </c>
      <c r="G163" s="10" t="s">
        <v>13</v>
      </c>
      <c r="H163" s="10" t="str">
        <f>VLOOKUP(D163,FXProd!$B$2:$F$310,2,)</f>
        <v>nonunique</v>
      </c>
      <c r="I163" s="10" t="str">
        <f t="shared" si="20"/>
        <v>OK</v>
      </c>
      <c r="J163" s="10" t="s">
        <v>14</v>
      </c>
      <c r="K163" s="10" t="str">
        <f>VLOOKUP(D163,FXProd!$B$2:$F$310,3,)</f>
        <v xml:space="preserve"> nonclustered </v>
      </c>
      <c r="L163" s="10" t="str">
        <f t="shared" si="21"/>
        <v>OK</v>
      </c>
      <c r="M163" s="10">
        <v>4</v>
      </c>
      <c r="N163" s="10">
        <f>VLOOKUP(D163,FXProd!$B$2:$F$310,4,)</f>
        <v>4</v>
      </c>
      <c r="O163" s="10" t="str">
        <f t="shared" si="22"/>
        <v>OK</v>
      </c>
      <c r="P163" s="10" t="s">
        <v>302</v>
      </c>
      <c r="Q163" s="10" t="str">
        <f>VLOOKUP(D163,FXProd!$B$2:$F$310,5,)</f>
        <v>CreateDate asc,WorkflowErrorCategory asc,TradeId asc,TradeMessageID asc INCLUDE (ErrorWorkflowID,TradeVersion,MessageType,Jurisdiction)</v>
      </c>
      <c r="R163" s="10" t="str">
        <f t="shared" si="23"/>
        <v>OK</v>
      </c>
      <c r="S163" s="10" t="str">
        <f t="shared" si="24"/>
        <v>TRUE</v>
      </c>
      <c r="T163" s="10" t="str">
        <f t="shared" si="25"/>
        <v>TRUE</v>
      </c>
      <c r="U163" s="10" t="str">
        <f t="shared" si="26"/>
        <v>Yes</v>
      </c>
    </row>
    <row r="164" spans="1:21">
      <c r="A164" s="10" t="s">
        <v>383</v>
      </c>
      <c r="B164" s="10" t="str">
        <f>IF(ISERROR(MATCH(A164, FXProd!$A$2:$A$297,0)),"",A164)</f>
        <v/>
      </c>
      <c r="C164" s="10" t="str">
        <f t="shared" si="18"/>
        <v>NOTOK</v>
      </c>
      <c r="D164" s="10" t="s">
        <v>384</v>
      </c>
      <c r="E164" s="10" t="e">
        <f>VLOOKUP(D164,FXProd!$B$2:$F$310,1,)</f>
        <v>#N/A</v>
      </c>
      <c r="F164" s="10" t="e">
        <f t="shared" si="19"/>
        <v>#N/A</v>
      </c>
      <c r="G164" s="10" t="s">
        <v>8</v>
      </c>
      <c r="H164" s="10" t="e">
        <f>VLOOKUP(D164,FXProd!$B$2:$F$310,2,)</f>
        <v>#N/A</v>
      </c>
      <c r="I164" s="10" t="e">
        <f t="shared" si="20"/>
        <v>#N/A</v>
      </c>
      <c r="J164" s="10" t="s">
        <v>14</v>
      </c>
      <c r="K164" s="10" t="e">
        <f>VLOOKUP(D164,FXProd!$B$2:$F$310,3,)</f>
        <v>#N/A</v>
      </c>
      <c r="L164" s="10" t="e">
        <f t="shared" si="21"/>
        <v>#N/A</v>
      </c>
      <c r="M164" s="10">
        <v>1</v>
      </c>
      <c r="N164" s="10" t="e">
        <f>VLOOKUP(D164,FXProd!$B$2:$F$310,4,)</f>
        <v>#N/A</v>
      </c>
      <c r="O164" s="10" t="e">
        <f t="shared" si="22"/>
        <v>#N/A</v>
      </c>
      <c r="P164" s="10" t="s">
        <v>17</v>
      </c>
      <c r="Q164" s="10" t="e">
        <f>VLOOKUP(D164,FXProd!$B$2:$F$310,5,)</f>
        <v>#N/A</v>
      </c>
      <c r="R164" s="10" t="e">
        <f t="shared" si="23"/>
        <v>#N/A</v>
      </c>
      <c r="S164" s="10" t="e">
        <f t="shared" si="24"/>
        <v>#N/A</v>
      </c>
      <c r="T164" s="10" t="e">
        <f t="shared" si="25"/>
        <v>#N/A</v>
      </c>
      <c r="U164" s="10" t="e">
        <f t="shared" si="26"/>
        <v>#N/A</v>
      </c>
    </row>
    <row r="165" spans="1:21">
      <c r="A165" s="10" t="s">
        <v>482</v>
      </c>
      <c r="B165" s="10" t="str">
        <f>IF(ISERROR(MATCH(A165, FXProd!$A$2:$A$297,0)),"",A165)</f>
        <v>srf_main.SRFSystemParam</v>
      </c>
      <c r="C165" s="10" t="str">
        <f t="shared" si="18"/>
        <v>OK</v>
      </c>
      <c r="D165" s="10" t="s">
        <v>491</v>
      </c>
      <c r="E165" s="10" t="str">
        <f>VLOOKUP(D165,FXProd!$B$2:$F$310,1,)</f>
        <v>idx2_SRFSystemParam</v>
      </c>
      <c r="F165" s="10" t="str">
        <f t="shared" si="19"/>
        <v>OK</v>
      </c>
      <c r="G165" s="10" t="s">
        <v>13</v>
      </c>
      <c r="H165" s="10" t="str">
        <f>VLOOKUP(D165,FXProd!$B$2:$F$310,2,)</f>
        <v>nonunique</v>
      </c>
      <c r="I165" s="10" t="str">
        <f t="shared" si="20"/>
        <v>OK</v>
      </c>
      <c r="J165" s="10" t="s">
        <v>14</v>
      </c>
      <c r="K165" s="10" t="str">
        <f>VLOOKUP(D165,FXProd!$B$2:$F$310,3,)</f>
        <v xml:space="preserve"> nonclustered </v>
      </c>
      <c r="L165" s="10" t="str">
        <f t="shared" si="21"/>
        <v>OK</v>
      </c>
      <c r="M165" s="10">
        <v>3</v>
      </c>
      <c r="N165" s="10">
        <f>VLOOKUP(D165,FXProd!$B$2:$F$310,4,)</f>
        <v>3</v>
      </c>
      <c r="O165" s="10" t="str">
        <f t="shared" si="22"/>
        <v>OK</v>
      </c>
      <c r="P165" s="10" t="s">
        <v>492</v>
      </c>
      <c r="Q165" s="10" t="str">
        <f>VLOOKUP(D165,FXProd!$B$2:$F$310,5,)</f>
        <v>GroupId asc,GroupLevel asc,ParamIdInt asc INCLUDE (ParamId)</v>
      </c>
      <c r="R165" s="10" t="str">
        <f t="shared" si="23"/>
        <v>OK</v>
      </c>
      <c r="S165" s="10" t="str">
        <f t="shared" si="24"/>
        <v>TRUE</v>
      </c>
      <c r="T165" s="10" t="str">
        <f t="shared" si="25"/>
        <v>TRUE</v>
      </c>
      <c r="U165" s="10" t="str">
        <f t="shared" si="26"/>
        <v>Yes</v>
      </c>
    </row>
    <row r="166" spans="1:21">
      <c r="A166" s="10" t="s">
        <v>505</v>
      </c>
      <c r="B166" s="10" t="str">
        <f>IF(ISERROR(MATCH(A166, FXProd!$A$2:$A$297,0)),"",A166)</f>
        <v>srf_main.Trade</v>
      </c>
      <c r="C166" s="10" t="str">
        <f t="shared" si="18"/>
        <v>OK</v>
      </c>
      <c r="D166" s="10" t="s">
        <v>508</v>
      </c>
      <c r="E166" s="10" t="str">
        <f>VLOOKUP(D166,FXProd!$B$2:$F$310,1,)</f>
        <v>idx2_Trade</v>
      </c>
      <c r="F166" s="10" t="str">
        <f t="shared" si="19"/>
        <v>OK</v>
      </c>
      <c r="G166" s="10" t="s">
        <v>13</v>
      </c>
      <c r="H166" s="10" t="str">
        <f>VLOOKUP(D166,FXProd!$B$2:$F$310,2,)</f>
        <v>nonunique</v>
      </c>
      <c r="I166" s="10" t="str">
        <f t="shared" si="20"/>
        <v>OK</v>
      </c>
      <c r="J166" s="10" t="s">
        <v>14</v>
      </c>
      <c r="K166" s="10" t="str">
        <f>VLOOKUP(D166,FXProd!$B$2:$F$310,3,)</f>
        <v xml:space="preserve"> nonclustered </v>
      </c>
      <c r="L166" s="10" t="str">
        <f t="shared" si="21"/>
        <v>OK</v>
      </c>
      <c r="M166" s="10">
        <v>1</v>
      </c>
      <c r="N166" s="10">
        <f>VLOOKUP(D166,FXProd!$B$2:$F$310,4,)</f>
        <v>1</v>
      </c>
      <c r="O166" s="10" t="str">
        <f t="shared" si="22"/>
        <v>OK</v>
      </c>
      <c r="P166" s="10" t="s">
        <v>509</v>
      </c>
      <c r="Q166" s="10" t="str">
        <f>VLOOKUP(D166,FXProd!$B$2:$F$310,5,)</f>
        <v>ExecutionDateTime asc INCLUDE (TradeId)</v>
      </c>
      <c r="R166" s="10" t="str">
        <f t="shared" si="23"/>
        <v>OK</v>
      </c>
      <c r="S166" s="10" t="str">
        <f t="shared" si="24"/>
        <v>TRUE</v>
      </c>
      <c r="T166" s="10" t="str">
        <f t="shared" si="25"/>
        <v>TRUE</v>
      </c>
      <c r="U166" s="10" t="str">
        <f t="shared" si="26"/>
        <v>Yes</v>
      </c>
    </row>
    <row r="167" spans="1:21">
      <c r="A167" s="10" t="s">
        <v>528</v>
      </c>
      <c r="B167" s="10" t="str">
        <f>IF(ISERROR(MATCH(A167, FXProd!$A$2:$A$297,0)),"",A167)</f>
        <v>srf_main.TradeMessage</v>
      </c>
      <c r="C167" s="10" t="str">
        <f t="shared" si="18"/>
        <v>OK</v>
      </c>
      <c r="D167" s="10" t="s">
        <v>541</v>
      </c>
      <c r="E167" s="10" t="str">
        <f>VLOOKUP(D167,FXProd!$B$2:$F$310,1,)</f>
        <v>idx2_TradeMessage</v>
      </c>
      <c r="F167" s="10" t="str">
        <f t="shared" si="19"/>
        <v>OK</v>
      </c>
      <c r="G167" s="10" t="s">
        <v>8</v>
      </c>
      <c r="H167" s="10" t="str">
        <f>VLOOKUP(D167,FXProd!$B$2:$F$310,2,)</f>
        <v>unique</v>
      </c>
      <c r="I167" s="10" t="str">
        <f t="shared" si="20"/>
        <v>OK</v>
      </c>
      <c r="J167" s="10" t="s">
        <v>14</v>
      </c>
      <c r="K167" s="10" t="str">
        <f>VLOOKUP(D167,FXProd!$B$2:$F$310,3,)</f>
        <v xml:space="preserve"> nonclustered </v>
      </c>
      <c r="L167" s="10" t="str">
        <f t="shared" si="21"/>
        <v>OK</v>
      </c>
      <c r="M167" s="10">
        <v>2</v>
      </c>
      <c r="N167" s="10">
        <f>VLOOKUP(D167,FXProd!$B$2:$F$310,4,)</f>
        <v>2</v>
      </c>
      <c r="O167" s="10" t="str">
        <f t="shared" si="22"/>
        <v>OK</v>
      </c>
      <c r="P167" s="10" t="s">
        <v>542</v>
      </c>
      <c r="Q167" s="10" t="str">
        <f>VLOOKUP(D167,FXProd!$B$2:$F$310,5,)</f>
        <v>TradeId asc,TradeMessageId asc</v>
      </c>
      <c r="R167" s="10" t="str">
        <f t="shared" si="23"/>
        <v>OK</v>
      </c>
      <c r="S167" s="10" t="str">
        <f t="shared" si="24"/>
        <v>TRUE</v>
      </c>
      <c r="T167" s="10" t="str">
        <f t="shared" si="25"/>
        <v>TRUE</v>
      </c>
      <c r="U167" s="10" t="str">
        <f t="shared" si="26"/>
        <v>Yes</v>
      </c>
    </row>
    <row r="168" spans="1:21">
      <c r="A168" s="10" t="s">
        <v>546</v>
      </c>
      <c r="B168" s="10" t="str">
        <f>IF(ISERROR(MATCH(A168, FXProd!$A$2:$A$297,0)),"",A168)</f>
        <v>srf_main.TradeMessageAllege</v>
      </c>
      <c r="C168" s="10" t="str">
        <f t="shared" si="18"/>
        <v>OK</v>
      </c>
      <c r="D168" s="10" t="s">
        <v>550</v>
      </c>
      <c r="E168" s="10" t="str">
        <f>VLOOKUP(D168,FXProd!$B$2:$F$310,1,)</f>
        <v>idx2_TradeMessageAllege</v>
      </c>
      <c r="F168" s="10" t="str">
        <f t="shared" si="19"/>
        <v>OK</v>
      </c>
      <c r="G168" s="10" t="s">
        <v>13</v>
      </c>
      <c r="H168" s="10" t="str">
        <f>VLOOKUP(D168,FXProd!$B$2:$F$310,2,)</f>
        <v>nonunique</v>
      </c>
      <c r="I168" s="10" t="str">
        <f t="shared" si="20"/>
        <v>OK</v>
      </c>
      <c r="J168" s="10" t="s">
        <v>14</v>
      </c>
      <c r="K168" s="10" t="str">
        <f>VLOOKUP(D168,FXProd!$B$2:$F$310,3,)</f>
        <v xml:space="preserve"> nonclustered </v>
      </c>
      <c r="L168" s="10" t="str">
        <f t="shared" si="21"/>
        <v>OK</v>
      </c>
      <c r="M168" s="10">
        <v>1</v>
      </c>
      <c r="N168" s="10">
        <f>VLOOKUP(D168,FXProd!$B$2:$F$310,4,)</f>
        <v>1</v>
      </c>
      <c r="O168" s="10" t="str">
        <f t="shared" si="22"/>
        <v>OK</v>
      </c>
      <c r="P168" s="10" t="s">
        <v>551</v>
      </c>
      <c r="Q168" s="10" t="str">
        <f>VLOOKUP(D168,FXProd!$B$2:$F$310,5,)</f>
        <v>AllegeTradeId asc</v>
      </c>
      <c r="R168" s="10" t="str">
        <f t="shared" si="23"/>
        <v>OK</v>
      </c>
      <c r="S168" s="10" t="str">
        <f t="shared" si="24"/>
        <v>TRUE</v>
      </c>
      <c r="T168" s="10" t="str">
        <f t="shared" si="25"/>
        <v>TRUE</v>
      </c>
      <c r="U168" s="10" t="str">
        <f t="shared" si="26"/>
        <v>Yes</v>
      </c>
    </row>
    <row r="169" spans="1:21">
      <c r="A169" s="10" t="s">
        <v>560</v>
      </c>
      <c r="B169" s="10" t="str">
        <f>IF(ISERROR(MATCH(A169, FXProd!$A$2:$A$297,0)),"",A169)</f>
        <v>srf_main.TradeMessageRptJurisdiction</v>
      </c>
      <c r="C169" s="10" t="str">
        <f t="shared" si="18"/>
        <v>OK</v>
      </c>
      <c r="D169" s="10" t="s">
        <v>565</v>
      </c>
      <c r="E169" s="10" t="str">
        <f>VLOOKUP(D169,FXProd!$B$2:$F$310,1,)</f>
        <v>idx2_TradeMessageRptJurisdiction</v>
      </c>
      <c r="F169" s="10" t="str">
        <f t="shared" si="19"/>
        <v>OK</v>
      </c>
      <c r="G169" s="10" t="s">
        <v>13</v>
      </c>
      <c r="H169" s="10" t="str">
        <f>VLOOKUP(D169,FXProd!$B$2:$F$310,2,)</f>
        <v>nonunique</v>
      </c>
      <c r="I169" s="10" t="str">
        <f t="shared" si="20"/>
        <v>OK</v>
      </c>
      <c r="J169" s="10" t="s">
        <v>14</v>
      </c>
      <c r="K169" s="10" t="str">
        <f>VLOOKUP(D169,FXProd!$B$2:$F$310,3,)</f>
        <v xml:space="preserve"> nonclustered </v>
      </c>
      <c r="L169" s="10" t="str">
        <f t="shared" si="21"/>
        <v>OK</v>
      </c>
      <c r="M169" s="10">
        <v>1</v>
      </c>
      <c r="N169" s="10">
        <f>VLOOKUP(D169,FXProd!$B$2:$F$310,4,)</f>
        <v>1</v>
      </c>
      <c r="O169" s="10" t="str">
        <f t="shared" si="22"/>
        <v>OK</v>
      </c>
      <c r="P169" s="10" t="s">
        <v>566</v>
      </c>
      <c r="Q169" s="10" t="str">
        <f>VLOOKUP(D169,FXProd!$B$2:$F$310,5,)</f>
        <v>SRFMsgState asc</v>
      </c>
      <c r="R169" s="10" t="str">
        <f t="shared" si="23"/>
        <v>OK</v>
      </c>
      <c r="S169" s="10" t="str">
        <f t="shared" si="24"/>
        <v>TRUE</v>
      </c>
      <c r="T169" s="10" t="str">
        <f t="shared" si="25"/>
        <v>TRUE</v>
      </c>
      <c r="U169" s="10" t="str">
        <f t="shared" si="26"/>
        <v>Yes</v>
      </c>
    </row>
    <row r="170" spans="1:21">
      <c r="A170" s="10" t="s">
        <v>604</v>
      </c>
      <c r="B170" s="10" t="str">
        <f>IF(ISERROR(MATCH(A170, FXProd!$A$2:$A$297,0)),"",A170)</f>
        <v/>
      </c>
      <c r="C170" s="10" t="str">
        <f t="shared" si="18"/>
        <v>NOTOK</v>
      </c>
      <c r="D170" s="10" t="s">
        <v>607</v>
      </c>
      <c r="E170" s="10" t="str">
        <f>VLOOKUP(D170,FXProd!$B$2:$F$310,1,)</f>
        <v>idx2_ValuationOverrideLookup</v>
      </c>
      <c r="F170" s="10" t="str">
        <f t="shared" si="19"/>
        <v>OK</v>
      </c>
      <c r="G170" s="10" t="s">
        <v>13</v>
      </c>
      <c r="H170" s="10" t="str">
        <f>VLOOKUP(D170,FXProd!$B$2:$F$310,2,)</f>
        <v>nonunique</v>
      </c>
      <c r="I170" s="10" t="str">
        <f t="shared" si="20"/>
        <v>OK</v>
      </c>
      <c r="J170" s="10" t="s">
        <v>14</v>
      </c>
      <c r="K170" s="10" t="str">
        <f>VLOOKUP(D170,FXProd!$B$2:$F$310,3,)</f>
        <v xml:space="preserve"> nonclustered </v>
      </c>
      <c r="L170" s="10" t="str">
        <f t="shared" si="21"/>
        <v>OK</v>
      </c>
      <c r="M170" s="10">
        <v>2</v>
      </c>
      <c r="N170" s="10">
        <f>VLOOKUP(D170,FXProd!$B$2:$F$310,4,)</f>
        <v>2</v>
      </c>
      <c r="O170" s="10" t="str">
        <f t="shared" si="22"/>
        <v>OK</v>
      </c>
      <c r="P170" s="10" t="s">
        <v>608</v>
      </c>
      <c r="Q170" s="10" t="str">
        <f>VLOOKUP(D170,FXProd!$B$2:$F$310,5,)</f>
        <v>AssetClass asc,Feed asc INCLUDE (TradeIdType)</v>
      </c>
      <c r="R170" s="10" t="str">
        <f t="shared" si="23"/>
        <v>OK</v>
      </c>
      <c r="S170" s="10" t="str">
        <f t="shared" si="24"/>
        <v>FALSE</v>
      </c>
      <c r="T170" s="10" t="str">
        <f t="shared" si="25"/>
        <v>TRUE</v>
      </c>
      <c r="U170" s="10" t="str">
        <f t="shared" si="26"/>
        <v>No</v>
      </c>
    </row>
    <row r="171" spans="1:21">
      <c r="A171" s="10" t="s">
        <v>609</v>
      </c>
      <c r="B171" s="10" t="str">
        <f>IF(ISERROR(MATCH(A171, FXProd!$A$2:$A$297,0)),"",A171)</f>
        <v/>
      </c>
      <c r="C171" s="10" t="str">
        <f t="shared" si="18"/>
        <v>NOTOK</v>
      </c>
      <c r="D171" s="10" t="s">
        <v>612</v>
      </c>
      <c r="E171" s="10" t="str">
        <f>VLOOKUP(D171,FXProd!$B$2:$F$310,1,)</f>
        <v>idx2_ValuationOverrideTradeStage</v>
      </c>
      <c r="F171" s="10" t="str">
        <f t="shared" si="19"/>
        <v>OK</v>
      </c>
      <c r="G171" s="10" t="s">
        <v>13</v>
      </c>
      <c r="H171" s="10" t="str">
        <f>VLOOKUP(D171,FXProd!$B$2:$F$310,2,)</f>
        <v>nonunique</v>
      </c>
      <c r="I171" s="10" t="str">
        <f t="shared" si="20"/>
        <v>OK</v>
      </c>
      <c r="J171" s="10" t="s">
        <v>14</v>
      </c>
      <c r="K171" s="10" t="str">
        <f>VLOOKUP(D171,FXProd!$B$2:$F$310,3,)</f>
        <v xml:space="preserve"> nonclustered </v>
      </c>
      <c r="L171" s="10" t="str">
        <f t="shared" si="21"/>
        <v>OK</v>
      </c>
      <c r="M171" s="10">
        <v>1</v>
      </c>
      <c r="N171" s="10">
        <f>VLOOKUP(D171,FXProd!$B$2:$F$310,4,)</f>
        <v>1</v>
      </c>
      <c r="O171" s="10" t="str">
        <f t="shared" si="22"/>
        <v>OK</v>
      </c>
      <c r="P171" s="10" t="s">
        <v>613</v>
      </c>
      <c r="Q171" s="10" t="str">
        <f>VLOOKUP(D171,FXProd!$B$2:$F$310,5,)</f>
        <v>ExtractedCOBDate asc</v>
      </c>
      <c r="R171" s="10" t="str">
        <f t="shared" si="23"/>
        <v>OK</v>
      </c>
      <c r="S171" s="10" t="str">
        <f t="shared" si="24"/>
        <v>FALSE</v>
      </c>
      <c r="T171" s="10" t="str">
        <f t="shared" si="25"/>
        <v>TRUE</v>
      </c>
      <c r="U171" s="10" t="str">
        <f t="shared" si="26"/>
        <v>No</v>
      </c>
    </row>
    <row r="172" spans="1:21">
      <c r="A172" s="10" t="s">
        <v>119</v>
      </c>
      <c r="B172" s="10" t="str">
        <f>IF(ISERROR(MATCH(A172, FXProd!$A$2:$A$297,0)),"",A172)</f>
        <v>srf_main.CollEagleDetailsMain</v>
      </c>
      <c r="C172" s="10" t="str">
        <f t="shared" si="18"/>
        <v>OK</v>
      </c>
      <c r="D172" s="10" t="s">
        <v>125</v>
      </c>
      <c r="E172" s="10" t="str">
        <f>VLOOKUP(D172,FXProd!$B$2:$F$310,1,)</f>
        <v>idx3_CollEagleDetailsMain</v>
      </c>
      <c r="F172" s="10" t="str">
        <f t="shared" si="19"/>
        <v>OK</v>
      </c>
      <c r="G172" s="10" t="s">
        <v>13</v>
      </c>
      <c r="H172" s="10" t="str">
        <f>VLOOKUP(D172,FXProd!$B$2:$F$310,2,)</f>
        <v>nonunique</v>
      </c>
      <c r="I172" s="10" t="str">
        <f t="shared" si="20"/>
        <v>OK</v>
      </c>
      <c r="J172" s="10" t="s">
        <v>14</v>
      </c>
      <c r="K172" s="10" t="str">
        <f>VLOOKUP(D172,FXProd!$B$2:$F$310,3,)</f>
        <v xml:space="preserve"> nonclustered </v>
      </c>
      <c r="L172" s="10" t="str">
        <f t="shared" si="21"/>
        <v>OK</v>
      </c>
      <c r="M172" s="10">
        <v>2</v>
      </c>
      <c r="N172" s="10">
        <f>VLOOKUP(D172,FXProd!$B$2:$F$310,4,)</f>
        <v>2</v>
      </c>
      <c r="O172" s="10" t="str">
        <f t="shared" si="22"/>
        <v>OK</v>
      </c>
      <c r="P172" s="10" t="s">
        <v>126</v>
      </c>
      <c r="Q172" s="10" t="str">
        <f>VLOOKUP(D172,FXProd!$B$2:$F$310,5,)</f>
        <v>FeedUnitId asc,ArrangementId asc INCLUDE (SecuredPartyFlag,Id)</v>
      </c>
      <c r="R172" s="10" t="str">
        <f t="shared" si="23"/>
        <v>OK</v>
      </c>
      <c r="S172" s="10" t="str">
        <f t="shared" si="24"/>
        <v>TRUE</v>
      </c>
      <c r="T172" s="10" t="str">
        <f t="shared" si="25"/>
        <v>TRUE</v>
      </c>
      <c r="U172" s="10" t="str">
        <f t="shared" si="26"/>
        <v>Yes</v>
      </c>
    </row>
    <row r="173" spans="1:21">
      <c r="A173" s="10" t="s">
        <v>156</v>
      </c>
      <c r="B173" s="10" t="str">
        <f>IF(ISERROR(MATCH(A173, FXProd!$A$2:$A$297,0)),"",A173)</f>
        <v>srf_main.CounterParty</v>
      </c>
      <c r="C173" s="10" t="str">
        <f t="shared" si="18"/>
        <v>OK</v>
      </c>
      <c r="D173" s="10" t="s">
        <v>157</v>
      </c>
      <c r="E173" s="10" t="e">
        <f>VLOOKUP(D173,FXProd!$B$2:$F$310,1,)</f>
        <v>#N/A</v>
      </c>
      <c r="F173" s="10" t="e">
        <f t="shared" si="19"/>
        <v>#N/A</v>
      </c>
      <c r="G173" s="10" t="s">
        <v>13</v>
      </c>
      <c r="H173" s="10" t="e">
        <f>VLOOKUP(D173,FXProd!$B$2:$F$310,2,)</f>
        <v>#N/A</v>
      </c>
      <c r="I173" s="10" t="e">
        <f t="shared" si="20"/>
        <v>#N/A</v>
      </c>
      <c r="J173" s="10" t="s">
        <v>14</v>
      </c>
      <c r="K173" s="10" t="e">
        <f>VLOOKUP(D173,FXProd!$B$2:$F$310,3,)</f>
        <v>#N/A</v>
      </c>
      <c r="L173" s="10" t="e">
        <f t="shared" si="21"/>
        <v>#N/A</v>
      </c>
      <c r="M173" s="10">
        <v>1</v>
      </c>
      <c r="N173" s="10" t="e">
        <f>VLOOKUP(D173,FXProd!$B$2:$F$310,4,)</f>
        <v>#N/A</v>
      </c>
      <c r="O173" s="10" t="e">
        <f t="shared" si="22"/>
        <v>#N/A</v>
      </c>
      <c r="P173" s="10" t="s">
        <v>158</v>
      </c>
      <c r="Q173" s="10" t="e">
        <f>VLOOKUP(D173,FXProd!$B$2:$F$310,5,)</f>
        <v>#N/A</v>
      </c>
      <c r="R173" s="10" t="e">
        <f t="shared" si="23"/>
        <v>#N/A</v>
      </c>
      <c r="S173" s="10" t="e">
        <f t="shared" si="24"/>
        <v>#N/A</v>
      </c>
      <c r="T173" s="10" t="e">
        <f t="shared" si="25"/>
        <v>#N/A</v>
      </c>
      <c r="U173" s="10" t="e">
        <f t="shared" si="26"/>
        <v>#N/A</v>
      </c>
    </row>
    <row r="174" spans="1:21">
      <c r="A174" s="10" t="s">
        <v>222</v>
      </c>
      <c r="B174" s="10" t="str">
        <f>IF(ISERROR(MATCH(A174, FXProd!$A$2:$A$297,0)),"",A174)</f>
        <v>srf_main.EODTrade</v>
      </c>
      <c r="C174" s="10" t="str">
        <f t="shared" si="18"/>
        <v>OK</v>
      </c>
      <c r="D174" s="10" t="s">
        <v>229</v>
      </c>
      <c r="E174" s="10" t="str">
        <f>VLOOKUP(D174,FXProd!$B$2:$F$310,1,)</f>
        <v>idx3_EODTrade</v>
      </c>
      <c r="F174" s="10" t="str">
        <f t="shared" si="19"/>
        <v>OK</v>
      </c>
      <c r="G174" s="10" t="s">
        <v>13</v>
      </c>
      <c r="H174" s="10" t="str">
        <f>VLOOKUP(D174,FXProd!$B$2:$F$310,2,)</f>
        <v>nonunique</v>
      </c>
      <c r="I174" s="10" t="str">
        <f t="shared" si="20"/>
        <v>OK</v>
      </c>
      <c r="J174" s="10" t="s">
        <v>14</v>
      </c>
      <c r="K174" s="10" t="str">
        <f>VLOOKUP(D174,FXProd!$B$2:$F$310,3,)</f>
        <v xml:space="preserve"> nonclustered </v>
      </c>
      <c r="L174" s="10" t="str">
        <f t="shared" si="21"/>
        <v>OK</v>
      </c>
      <c r="M174" s="10">
        <v>1</v>
      </c>
      <c r="N174" s="10">
        <f>VLOOKUP(D174,FXProd!$B$2:$F$310,4,)</f>
        <v>1</v>
      </c>
      <c r="O174" s="10" t="str">
        <f t="shared" si="22"/>
        <v>OK</v>
      </c>
      <c r="P174" s="10" t="s">
        <v>230</v>
      </c>
      <c r="Q174" s="10" t="str">
        <f>VLOOKUP(D174,FXProd!$B$2:$F$310,5,)</f>
        <v>ValuationFeedFileFragmentId asc</v>
      </c>
      <c r="R174" s="10" t="str">
        <f t="shared" si="23"/>
        <v>OK</v>
      </c>
      <c r="S174" s="10" t="str">
        <f t="shared" si="24"/>
        <v>TRUE</v>
      </c>
      <c r="T174" s="10" t="str">
        <f t="shared" si="25"/>
        <v>TRUE</v>
      </c>
      <c r="U174" s="10" t="str">
        <f t="shared" si="26"/>
        <v>Yes</v>
      </c>
    </row>
    <row r="175" spans="1:21">
      <c r="A175" s="10" t="s">
        <v>253</v>
      </c>
      <c r="B175" s="10" t="str">
        <f>IF(ISERROR(MATCH(A175, FXProd!$A$2:$A$297,0)),"",A175)</f>
        <v>srf_main.EODTradeJurisdiction</v>
      </c>
      <c r="C175" s="10" t="str">
        <f t="shared" si="18"/>
        <v>OK</v>
      </c>
      <c r="D175" s="10" t="s">
        <v>258</v>
      </c>
      <c r="E175" s="10" t="e">
        <f>VLOOKUP(D175,FXProd!$B$2:$F$310,1,)</f>
        <v>#N/A</v>
      </c>
      <c r="F175" s="10" t="e">
        <f t="shared" si="19"/>
        <v>#N/A</v>
      </c>
      <c r="G175" s="10" t="s">
        <v>13</v>
      </c>
      <c r="H175" s="10" t="e">
        <f>VLOOKUP(D175,FXProd!$B$2:$F$310,2,)</f>
        <v>#N/A</v>
      </c>
      <c r="I175" s="10" t="e">
        <f t="shared" si="20"/>
        <v>#N/A</v>
      </c>
      <c r="J175" s="10" t="s">
        <v>14</v>
      </c>
      <c r="K175" s="10" t="e">
        <f>VLOOKUP(D175,FXProd!$B$2:$F$310,3,)</f>
        <v>#N/A</v>
      </c>
      <c r="L175" s="10" t="e">
        <f t="shared" si="21"/>
        <v>#N/A</v>
      </c>
      <c r="M175" s="10">
        <v>2</v>
      </c>
      <c r="N175" s="10" t="e">
        <f>VLOOKUP(D175,FXProd!$B$2:$F$310,4,)</f>
        <v>#N/A</v>
      </c>
      <c r="O175" s="10" t="e">
        <f t="shared" si="22"/>
        <v>#N/A</v>
      </c>
      <c r="P175" s="10" t="s">
        <v>259</v>
      </c>
      <c r="Q175" s="10" t="e">
        <f>VLOOKUP(D175,FXProd!$B$2:$F$310,5,)</f>
        <v>#N/A</v>
      </c>
      <c r="R175" s="10" t="e">
        <f t="shared" si="23"/>
        <v>#N/A</v>
      </c>
      <c r="S175" s="10" t="e">
        <f t="shared" si="24"/>
        <v>#N/A</v>
      </c>
      <c r="T175" s="10" t="e">
        <f t="shared" si="25"/>
        <v>#N/A</v>
      </c>
      <c r="U175" s="10" t="e">
        <f t="shared" si="26"/>
        <v>#N/A</v>
      </c>
    </row>
    <row r="176" spans="1:21">
      <c r="A176" s="10" t="s">
        <v>623</v>
      </c>
      <c r="B176" s="10" t="str">
        <f>IF(ISERROR(MATCH(A176, FXProd!$A$2:$A$297,0)),"",A176)</f>
        <v/>
      </c>
      <c r="C176" s="10" t="str">
        <f t="shared" si="18"/>
        <v>NOTOK</v>
      </c>
      <c r="D176" s="10" t="s">
        <v>624</v>
      </c>
      <c r="E176" s="10" t="e">
        <f>VLOOKUP(D176,FXProd!$B$2:$F$310,1,)</f>
        <v>#N/A</v>
      </c>
      <c r="F176" s="10" t="e">
        <f t="shared" si="19"/>
        <v>#N/A</v>
      </c>
      <c r="G176" s="10" t="s">
        <v>13</v>
      </c>
      <c r="H176" s="10" t="e">
        <f>VLOOKUP(D176,FXProd!$B$2:$F$310,2,)</f>
        <v>#N/A</v>
      </c>
      <c r="I176" s="10" t="e">
        <f t="shared" si="20"/>
        <v>#N/A</v>
      </c>
      <c r="J176" s="10" t="s">
        <v>14</v>
      </c>
      <c r="K176" s="10" t="e">
        <f>VLOOKUP(D176,FXProd!$B$2:$F$310,3,)</f>
        <v>#N/A</v>
      </c>
      <c r="L176" s="10" t="e">
        <f t="shared" si="21"/>
        <v>#N/A</v>
      </c>
      <c r="M176" s="10">
        <v>2</v>
      </c>
      <c r="N176" s="10" t="e">
        <f>VLOOKUP(D176,FXProd!$B$2:$F$310,4,)</f>
        <v>#N/A</v>
      </c>
      <c r="O176" s="10" t="e">
        <f t="shared" si="22"/>
        <v>#N/A</v>
      </c>
      <c r="P176" s="10" t="s">
        <v>259</v>
      </c>
      <c r="Q176" s="10" t="e">
        <f>VLOOKUP(D176,FXProd!$B$2:$F$310,5,)</f>
        <v>#N/A</v>
      </c>
      <c r="R176" s="10" t="e">
        <f t="shared" si="23"/>
        <v>#N/A</v>
      </c>
      <c r="S176" s="10" t="e">
        <f t="shared" si="24"/>
        <v>#N/A</v>
      </c>
      <c r="T176" s="10" t="e">
        <f t="shared" si="25"/>
        <v>#N/A</v>
      </c>
      <c r="U176" s="10" t="e">
        <f t="shared" si="26"/>
        <v>#N/A</v>
      </c>
    </row>
    <row r="177" spans="1:21">
      <c r="A177" s="10" t="s">
        <v>284</v>
      </c>
      <c r="B177" s="10" t="str">
        <f>IF(ISERROR(MATCH(A177, FXProd!$A$2:$A$297,0)),"",A177)</f>
        <v>srf_main.EODValuationFeedData</v>
      </c>
      <c r="C177" s="10" t="str">
        <f t="shared" si="18"/>
        <v>OK</v>
      </c>
      <c r="D177" s="10" t="s">
        <v>288</v>
      </c>
      <c r="E177" s="10" t="str">
        <f>VLOOKUP(D177,FXProd!$B$2:$F$310,1,)</f>
        <v>idx3_EODValuationFeedData</v>
      </c>
      <c r="F177" s="10" t="str">
        <f t="shared" si="19"/>
        <v>OK</v>
      </c>
      <c r="G177" s="10" t="s">
        <v>13</v>
      </c>
      <c r="H177" s="10" t="str">
        <f>VLOOKUP(D177,FXProd!$B$2:$F$310,2,)</f>
        <v>nonunique</v>
      </c>
      <c r="I177" s="10" t="str">
        <f t="shared" si="20"/>
        <v>OK</v>
      </c>
      <c r="J177" s="10" t="s">
        <v>14</v>
      </c>
      <c r="K177" s="10" t="str">
        <f>VLOOKUP(D177,FXProd!$B$2:$F$310,3,)</f>
        <v xml:space="preserve"> nonclustered </v>
      </c>
      <c r="L177" s="10" t="str">
        <f t="shared" si="21"/>
        <v>OK</v>
      </c>
      <c r="M177" s="10">
        <v>1</v>
      </c>
      <c r="N177" s="10">
        <f>VLOOKUP(D177,FXProd!$B$2:$F$310,4,)</f>
        <v>1</v>
      </c>
      <c r="O177" s="10" t="str">
        <f t="shared" si="22"/>
        <v>OK</v>
      </c>
      <c r="P177" s="10" t="s">
        <v>289</v>
      </c>
      <c r="Q177" s="10" t="str">
        <f>VLOOKUP(D177,FXProd!$B$2:$F$310,5,)</f>
        <v>EODTradeStageId asc INCLUDE (Id)</v>
      </c>
      <c r="R177" s="10" t="str">
        <f t="shared" si="23"/>
        <v>OK</v>
      </c>
      <c r="S177" s="10" t="str">
        <f t="shared" si="24"/>
        <v>TRUE</v>
      </c>
      <c r="T177" s="10" t="str">
        <f t="shared" si="25"/>
        <v>TRUE</v>
      </c>
      <c r="U177" s="10" t="str">
        <f t="shared" si="26"/>
        <v>Yes</v>
      </c>
    </row>
    <row r="178" spans="1:21">
      <c r="A178" s="10" t="s">
        <v>383</v>
      </c>
      <c r="B178" s="10" t="str">
        <f>IF(ISERROR(MATCH(A178, FXProd!$A$2:$A$297,0)),"",A178)</f>
        <v/>
      </c>
      <c r="C178" s="10" t="str">
        <f t="shared" si="18"/>
        <v>NOTOK</v>
      </c>
      <c r="D178" s="10" t="s">
        <v>385</v>
      </c>
      <c r="E178" s="10" t="e">
        <f>VLOOKUP(D178,FXProd!$B$2:$F$310,1,)</f>
        <v>#N/A</v>
      </c>
      <c r="F178" s="10" t="e">
        <f t="shared" si="19"/>
        <v>#N/A</v>
      </c>
      <c r="G178" s="10" t="s">
        <v>13</v>
      </c>
      <c r="H178" s="10" t="e">
        <f>VLOOKUP(D178,FXProd!$B$2:$F$310,2,)</f>
        <v>#N/A</v>
      </c>
      <c r="I178" s="10" t="e">
        <f t="shared" si="20"/>
        <v>#N/A</v>
      </c>
      <c r="J178" s="10" t="s">
        <v>14</v>
      </c>
      <c r="K178" s="10" t="e">
        <f>VLOOKUP(D178,FXProd!$B$2:$F$310,3,)</f>
        <v>#N/A</v>
      </c>
      <c r="L178" s="10" t="e">
        <f t="shared" si="21"/>
        <v>#N/A</v>
      </c>
      <c r="M178" s="10">
        <v>3</v>
      </c>
      <c r="N178" s="10" t="e">
        <f>VLOOKUP(D178,FXProd!$B$2:$F$310,4,)</f>
        <v>#N/A</v>
      </c>
      <c r="O178" s="10" t="e">
        <f t="shared" si="22"/>
        <v>#N/A</v>
      </c>
      <c r="P178" s="10" t="s">
        <v>386</v>
      </c>
      <c r="Q178" s="10" t="e">
        <f>VLOOKUP(D178,FXProd!$B$2:$F$310,5,)</f>
        <v>#N/A</v>
      </c>
      <c r="R178" s="10" t="e">
        <f t="shared" si="23"/>
        <v>#N/A</v>
      </c>
      <c r="S178" s="10" t="e">
        <f t="shared" si="24"/>
        <v>#N/A</v>
      </c>
      <c r="T178" s="10" t="e">
        <f t="shared" si="25"/>
        <v>#N/A</v>
      </c>
      <c r="U178" s="10" t="e">
        <f t="shared" si="26"/>
        <v>#N/A</v>
      </c>
    </row>
    <row r="179" spans="1:21">
      <c r="A179" s="10" t="s">
        <v>505</v>
      </c>
      <c r="B179" s="10" t="str">
        <f>IF(ISERROR(MATCH(A179, FXProd!$A$2:$A$297,0)),"",A179)</f>
        <v>srf_main.Trade</v>
      </c>
      <c r="C179" s="10" t="str">
        <f t="shared" si="18"/>
        <v>OK</v>
      </c>
      <c r="D179" s="10" t="s">
        <v>510</v>
      </c>
      <c r="E179" s="10" t="str">
        <f>VLOOKUP(D179,FXProd!$B$2:$F$310,1,)</f>
        <v>idx3_Trade</v>
      </c>
      <c r="F179" s="10" t="str">
        <f t="shared" si="19"/>
        <v>OK</v>
      </c>
      <c r="G179" s="10" t="s">
        <v>13</v>
      </c>
      <c r="H179" s="10" t="str">
        <f>VLOOKUP(D179,FXProd!$B$2:$F$310,2,)</f>
        <v>nonunique</v>
      </c>
      <c r="I179" s="10" t="str">
        <f t="shared" si="20"/>
        <v>OK</v>
      </c>
      <c r="J179" s="10" t="s">
        <v>14</v>
      </c>
      <c r="K179" s="10" t="str">
        <f>VLOOKUP(D179,FXProd!$B$2:$F$310,3,)</f>
        <v xml:space="preserve"> nonclustered </v>
      </c>
      <c r="L179" s="10" t="str">
        <f t="shared" si="21"/>
        <v>OK</v>
      </c>
      <c r="M179" s="10">
        <v>1</v>
      </c>
      <c r="N179" s="10">
        <f>VLOOKUP(D179,FXProd!$B$2:$F$310,4,)</f>
        <v>1</v>
      </c>
      <c r="O179" s="10" t="str">
        <f t="shared" si="22"/>
        <v>OK</v>
      </c>
      <c r="P179" s="10" t="s">
        <v>511</v>
      </c>
      <c r="Q179" s="10" t="str">
        <f>VLOOKUP(D179,FXProd!$B$2:$F$310,5,)</f>
        <v>TradeGroupId asc</v>
      </c>
      <c r="R179" s="10" t="str">
        <f t="shared" si="23"/>
        <v>OK</v>
      </c>
      <c r="S179" s="10" t="str">
        <f t="shared" si="24"/>
        <v>TRUE</v>
      </c>
      <c r="T179" s="10" t="str">
        <f t="shared" si="25"/>
        <v>TRUE</v>
      </c>
      <c r="U179" s="10" t="str">
        <f t="shared" si="26"/>
        <v>Yes</v>
      </c>
    </row>
    <row r="180" spans="1:21">
      <c r="A180" s="10" t="s">
        <v>528</v>
      </c>
      <c r="B180" s="10" t="str">
        <f>IF(ISERROR(MATCH(A180, FXProd!$A$2:$A$297,0)),"",A180)</f>
        <v>srf_main.TradeMessage</v>
      </c>
      <c r="C180" s="10" t="str">
        <f t="shared" si="18"/>
        <v>OK</v>
      </c>
      <c r="D180" s="10" t="s">
        <v>535</v>
      </c>
      <c r="E180" s="10" t="str">
        <f>VLOOKUP(D180,FXProd!$B$2:$F$310,1,)</f>
        <v>idx3_TradeMessage</v>
      </c>
      <c r="F180" s="10" t="str">
        <f t="shared" si="19"/>
        <v>OK</v>
      </c>
      <c r="G180" s="10" t="s">
        <v>13</v>
      </c>
      <c r="H180" s="10" t="str">
        <f>VLOOKUP(D180,FXProd!$B$2:$F$310,2,)</f>
        <v>nonunique</v>
      </c>
      <c r="I180" s="10" t="str">
        <f t="shared" si="20"/>
        <v>OK</v>
      </c>
      <c r="J180" s="10" t="s">
        <v>14</v>
      </c>
      <c r="K180" s="10" t="str">
        <f>VLOOKUP(D180,FXProd!$B$2:$F$310,3,)</f>
        <v xml:space="preserve"> nonclustered </v>
      </c>
      <c r="L180" s="10" t="str">
        <f t="shared" si="21"/>
        <v>OK</v>
      </c>
      <c r="M180" s="10">
        <v>2</v>
      </c>
      <c r="N180" s="10">
        <f>VLOOKUP(D180,FXProd!$B$2:$F$310,4,)</f>
        <v>2</v>
      </c>
      <c r="O180" s="10" t="str">
        <f t="shared" si="22"/>
        <v>OK</v>
      </c>
      <c r="P180" s="10" t="s">
        <v>536</v>
      </c>
      <c r="Q180" s="10" t="str">
        <f>VLOOKUP(D180,FXProd!$B$2:$F$310,5,)</f>
        <v>GTRMsgStatus asc,ArrivalDateTime asc INCLUDE (TradeMessageId,TradeId,MsgType)</v>
      </c>
      <c r="R180" s="10" t="str">
        <f t="shared" si="23"/>
        <v>OK</v>
      </c>
      <c r="S180" s="10" t="str">
        <f t="shared" si="24"/>
        <v>TRUE</v>
      </c>
      <c r="T180" s="10" t="str">
        <f t="shared" si="25"/>
        <v>TRUE</v>
      </c>
      <c r="U180" s="10" t="str">
        <f t="shared" si="26"/>
        <v>Yes</v>
      </c>
    </row>
    <row r="181" spans="1:21">
      <c r="A181" s="10" t="s">
        <v>609</v>
      </c>
      <c r="B181" s="10" t="str">
        <f>IF(ISERROR(MATCH(A181, FXProd!$A$2:$A$297,0)),"",A181)</f>
        <v/>
      </c>
      <c r="C181" s="10" t="str">
        <f t="shared" si="18"/>
        <v>NOTOK</v>
      </c>
      <c r="D181" s="10" t="s">
        <v>614</v>
      </c>
      <c r="E181" s="10" t="str">
        <f>VLOOKUP(D181,FXProd!$B$2:$F$310,1,)</f>
        <v>idx3_ValuationOverrideTradeStage</v>
      </c>
      <c r="F181" s="10" t="str">
        <f t="shared" si="19"/>
        <v>OK</v>
      </c>
      <c r="G181" s="10" t="s">
        <v>13</v>
      </c>
      <c r="H181" s="10" t="str">
        <f>VLOOKUP(D181,FXProd!$B$2:$F$310,2,)</f>
        <v>nonunique</v>
      </c>
      <c r="I181" s="10" t="str">
        <f t="shared" si="20"/>
        <v>OK</v>
      </c>
      <c r="J181" s="10" t="s">
        <v>14</v>
      </c>
      <c r="K181" s="10" t="str">
        <f>VLOOKUP(D181,FXProd!$B$2:$F$310,3,)</f>
        <v xml:space="preserve"> nonclustered </v>
      </c>
      <c r="L181" s="10" t="str">
        <f t="shared" si="21"/>
        <v>OK</v>
      </c>
      <c r="M181" s="10">
        <v>1</v>
      </c>
      <c r="N181" s="10">
        <f>VLOOKUP(D181,FXProd!$B$2:$F$310,4,)</f>
        <v>1</v>
      </c>
      <c r="O181" s="10" t="str">
        <f t="shared" si="22"/>
        <v>OK</v>
      </c>
      <c r="P181" s="10" t="s">
        <v>615</v>
      </c>
      <c r="Q181" s="10" t="str">
        <f>VLOOKUP(D181,FXProd!$B$2:$F$310,5,)</f>
        <v>EODTradeStageId asc</v>
      </c>
      <c r="R181" s="10" t="str">
        <f t="shared" si="23"/>
        <v>OK</v>
      </c>
      <c r="S181" s="10" t="str">
        <f t="shared" si="24"/>
        <v>FALSE</v>
      </c>
      <c r="T181" s="10" t="str">
        <f t="shared" si="25"/>
        <v>TRUE</v>
      </c>
      <c r="U181" s="10" t="str">
        <f t="shared" si="26"/>
        <v>No</v>
      </c>
    </row>
    <row r="182" spans="1:21">
      <c r="A182" s="10" t="s">
        <v>81</v>
      </c>
      <c r="B182" s="10" t="str">
        <f>IF(ISERROR(MATCH(A182, FXProd!$A$2:$A$297,0)),"",A182)</f>
        <v>srf_main.CollateralLinkStage</v>
      </c>
      <c r="C182" s="10" t="str">
        <f t="shared" si="18"/>
        <v>OK</v>
      </c>
      <c r="D182" s="10" t="s">
        <v>92</v>
      </c>
      <c r="E182" s="10" t="str">
        <f>VLOOKUP(D182,FXProd!$B$2:$F$310,1,)</f>
        <v>IDX4_CS_Cob_CLid</v>
      </c>
      <c r="F182" s="10" t="str">
        <f t="shared" si="19"/>
        <v>OK</v>
      </c>
      <c r="G182" s="10" t="s">
        <v>13</v>
      </c>
      <c r="H182" s="10" t="str">
        <f>VLOOKUP(D182,FXProd!$B$2:$F$310,2,)</f>
        <v>nonunique</v>
      </c>
      <c r="I182" s="10" t="str">
        <f t="shared" si="20"/>
        <v>OK</v>
      </c>
      <c r="J182" s="10" t="s">
        <v>9</v>
      </c>
      <c r="K182" s="10" t="str">
        <f>VLOOKUP(D182,FXProd!$B$2:$F$310,3,)</f>
        <v xml:space="preserve"> clustered </v>
      </c>
      <c r="L182" s="10" t="str">
        <f t="shared" si="21"/>
        <v>OK</v>
      </c>
      <c r="M182" s="10">
        <v>2</v>
      </c>
      <c r="N182" s="10">
        <f>VLOOKUP(D182,FXProd!$B$2:$F$310,4,)</f>
        <v>2</v>
      </c>
      <c r="O182" s="10" t="str">
        <f t="shared" si="22"/>
        <v>OK</v>
      </c>
      <c r="P182" s="10" t="s">
        <v>93</v>
      </c>
      <c r="Q182" s="10" t="str">
        <f>VLOOKUP(D182,FXProd!$B$2:$F$310,5,)</f>
        <v>CollateralLinkStageId asc,COBDate asc</v>
      </c>
      <c r="R182" s="10" t="str">
        <f t="shared" si="23"/>
        <v>OK</v>
      </c>
      <c r="S182" s="10" t="str">
        <f t="shared" si="24"/>
        <v>TRUE</v>
      </c>
      <c r="T182" s="10" t="str">
        <f t="shared" si="25"/>
        <v>TRUE</v>
      </c>
      <c r="U182" s="10" t="str">
        <f t="shared" si="26"/>
        <v>Yes</v>
      </c>
    </row>
    <row r="183" spans="1:21">
      <c r="A183" s="10" t="s">
        <v>222</v>
      </c>
      <c r="B183" s="10" t="str">
        <f>IF(ISERROR(MATCH(A183, FXProd!$A$2:$A$297,0)),"",A183)</f>
        <v>srf_main.EODTrade</v>
      </c>
      <c r="C183" s="10" t="str">
        <f t="shared" si="18"/>
        <v>OK</v>
      </c>
      <c r="D183" s="10" t="s">
        <v>227</v>
      </c>
      <c r="E183" s="10" t="e">
        <f>VLOOKUP(D183,FXProd!$B$2:$F$310,1,)</f>
        <v>#N/A</v>
      </c>
      <c r="F183" s="10" t="e">
        <f t="shared" si="19"/>
        <v>#N/A</v>
      </c>
      <c r="G183" s="10" t="s">
        <v>13</v>
      </c>
      <c r="H183" s="10" t="e">
        <f>VLOOKUP(D183,FXProd!$B$2:$F$310,2,)</f>
        <v>#N/A</v>
      </c>
      <c r="I183" s="10" t="e">
        <f t="shared" si="20"/>
        <v>#N/A</v>
      </c>
      <c r="J183" s="10" t="s">
        <v>14</v>
      </c>
      <c r="K183" s="10" t="e">
        <f>VLOOKUP(D183,FXProd!$B$2:$F$310,3,)</f>
        <v>#N/A</v>
      </c>
      <c r="L183" s="10" t="e">
        <f t="shared" si="21"/>
        <v>#N/A</v>
      </c>
      <c r="M183" s="10">
        <v>2</v>
      </c>
      <c r="N183" s="10" t="e">
        <f>VLOOKUP(D183,FXProd!$B$2:$F$310,4,)</f>
        <v>#N/A</v>
      </c>
      <c r="O183" s="10" t="e">
        <f t="shared" si="22"/>
        <v>#N/A</v>
      </c>
      <c r="P183" s="10" t="s">
        <v>228</v>
      </c>
      <c r="Q183" s="10" t="e">
        <f>VLOOKUP(D183,FXProd!$B$2:$F$310,5,)</f>
        <v>#N/A</v>
      </c>
      <c r="R183" s="10" t="e">
        <f t="shared" si="23"/>
        <v>#N/A</v>
      </c>
      <c r="S183" s="10" t="e">
        <f t="shared" si="24"/>
        <v>#N/A</v>
      </c>
      <c r="T183" s="10" t="e">
        <f t="shared" si="25"/>
        <v>#N/A</v>
      </c>
      <c r="U183" s="10" t="e">
        <f t="shared" si="26"/>
        <v>#N/A</v>
      </c>
    </row>
    <row r="184" spans="1:21">
      <c r="A184" s="10" t="s">
        <v>505</v>
      </c>
      <c r="B184" s="10" t="str">
        <f>IF(ISERROR(MATCH(A184, FXProd!$A$2:$A$297,0)),"",A184)</f>
        <v>srf_main.Trade</v>
      </c>
      <c r="C184" s="10" t="str">
        <f t="shared" si="18"/>
        <v>OK</v>
      </c>
      <c r="D184" s="10" t="s">
        <v>514</v>
      </c>
      <c r="E184" s="10" t="str">
        <f>VLOOKUP(D184,FXProd!$B$2:$F$310,1,)</f>
        <v>idx4_Trade</v>
      </c>
      <c r="F184" s="10" t="str">
        <f t="shared" si="19"/>
        <v>OK</v>
      </c>
      <c r="G184" s="10" t="s">
        <v>13</v>
      </c>
      <c r="H184" s="10" t="str">
        <f>VLOOKUP(D184,FXProd!$B$2:$F$310,2,)</f>
        <v>nonunique</v>
      </c>
      <c r="I184" s="10" t="str">
        <f t="shared" si="20"/>
        <v>OK</v>
      </c>
      <c r="J184" s="10" t="s">
        <v>14</v>
      </c>
      <c r="K184" s="10" t="str">
        <f>VLOOKUP(D184,FXProd!$B$2:$F$310,3,)</f>
        <v xml:space="preserve"> nonclustered </v>
      </c>
      <c r="L184" s="10" t="str">
        <f t="shared" si="21"/>
        <v>OK</v>
      </c>
      <c r="M184" s="10">
        <v>1</v>
      </c>
      <c r="N184" s="10">
        <f>VLOOKUP(D184,FXProd!$B$2:$F$310,4,)</f>
        <v>1</v>
      </c>
      <c r="O184" s="10" t="str">
        <f t="shared" si="22"/>
        <v>OK</v>
      </c>
      <c r="P184" s="10" t="s">
        <v>515</v>
      </c>
      <c r="Q184" s="10" t="str">
        <f>VLOOKUP(D184,FXProd!$B$2:$F$310,5,)</f>
        <v>TradeId asc INCLUDE (Book)</v>
      </c>
      <c r="R184" s="10" t="str">
        <f t="shared" si="23"/>
        <v>OK</v>
      </c>
      <c r="S184" s="10" t="str">
        <f t="shared" si="24"/>
        <v>TRUE</v>
      </c>
      <c r="T184" s="10" t="str">
        <f t="shared" si="25"/>
        <v>TRUE</v>
      </c>
      <c r="U184" s="10" t="str">
        <f t="shared" si="26"/>
        <v>Yes</v>
      </c>
    </row>
    <row r="185" spans="1:21">
      <c r="A185" s="10" t="s">
        <v>81</v>
      </c>
      <c r="B185" s="10" t="str">
        <f>IF(ISERROR(MATCH(A185, FXProd!$A$2:$A$297,0)),"",A185)</f>
        <v>srf_main.CollateralLinkStage</v>
      </c>
      <c r="C185" s="10" t="str">
        <f t="shared" si="18"/>
        <v>OK</v>
      </c>
      <c r="D185" s="10" t="s">
        <v>84</v>
      </c>
      <c r="E185" s="10" t="str">
        <f>VLOOKUP(D185,FXProd!$B$2:$F$310,1,)</f>
        <v>IDX5_CS_InternalTradeReference</v>
      </c>
      <c r="F185" s="10" t="str">
        <f t="shared" si="19"/>
        <v>OK</v>
      </c>
      <c r="G185" s="10" t="s">
        <v>13</v>
      </c>
      <c r="H185" s="10" t="str">
        <f>VLOOKUP(D185,FXProd!$B$2:$F$310,2,)</f>
        <v>nonunique</v>
      </c>
      <c r="I185" s="10" t="str">
        <f t="shared" si="20"/>
        <v>OK</v>
      </c>
      <c r="J185" s="10" t="s">
        <v>14</v>
      </c>
      <c r="K185" s="10" t="str">
        <f>VLOOKUP(D185,FXProd!$B$2:$F$310,3,)</f>
        <v xml:space="preserve"> nonclustered </v>
      </c>
      <c r="L185" s="10" t="str">
        <f t="shared" si="21"/>
        <v>OK</v>
      </c>
      <c r="M185" s="10">
        <v>1</v>
      </c>
      <c r="N185" s="10">
        <f>VLOOKUP(D185,FXProd!$B$2:$F$310,4,)</f>
        <v>1</v>
      </c>
      <c r="O185" s="10" t="str">
        <f t="shared" si="22"/>
        <v>OK</v>
      </c>
      <c r="P185" s="10" t="s">
        <v>85</v>
      </c>
      <c r="Q185" s="10" t="str">
        <f>VLOOKUP(D185,FXProd!$B$2:$F$310,5,)</f>
        <v>InternalTradeReference asc</v>
      </c>
      <c r="R185" s="10" t="str">
        <f t="shared" si="23"/>
        <v>OK</v>
      </c>
      <c r="S185" s="10" t="str">
        <f t="shared" si="24"/>
        <v>TRUE</v>
      </c>
      <c r="T185" s="10" t="str">
        <f t="shared" si="25"/>
        <v>TRUE</v>
      </c>
      <c r="U185" s="10" t="str">
        <f t="shared" si="26"/>
        <v>Yes</v>
      </c>
    </row>
    <row r="186" spans="1:21">
      <c r="A186" s="10" t="s">
        <v>262</v>
      </c>
      <c r="B186" s="10" t="str">
        <f>IF(ISERROR(MATCH(A186, FXProd!$A$2:$A$297,0)),"",A186)</f>
        <v/>
      </c>
      <c r="C186" s="10" t="str">
        <f t="shared" si="18"/>
        <v>NOTOK</v>
      </c>
      <c r="D186" s="10" t="s">
        <v>276</v>
      </c>
      <c r="E186" s="10" t="e">
        <f>VLOOKUP(D186,FXProd!$B$2:$F$310,1,)</f>
        <v>#N/A</v>
      </c>
      <c r="F186" s="10" t="e">
        <f t="shared" si="19"/>
        <v>#N/A</v>
      </c>
      <c r="G186" s="10" t="s">
        <v>13</v>
      </c>
      <c r="H186" s="10" t="e">
        <f>VLOOKUP(D186,FXProd!$B$2:$F$310,2,)</f>
        <v>#N/A</v>
      </c>
      <c r="I186" s="10" t="e">
        <f t="shared" si="20"/>
        <v>#N/A</v>
      </c>
      <c r="J186" s="10" t="s">
        <v>14</v>
      </c>
      <c r="K186" s="10" t="e">
        <f>VLOOKUP(D186,FXProd!$B$2:$F$310,3,)</f>
        <v>#N/A</v>
      </c>
      <c r="L186" s="10" t="e">
        <f t="shared" si="21"/>
        <v>#N/A</v>
      </c>
      <c r="M186" s="10">
        <v>1</v>
      </c>
      <c r="N186" s="10" t="e">
        <f>VLOOKUP(D186,FXProd!$B$2:$F$310,4,)</f>
        <v>#N/A</v>
      </c>
      <c r="O186" s="10" t="e">
        <f t="shared" si="22"/>
        <v>#N/A</v>
      </c>
      <c r="P186" s="10" t="s">
        <v>277</v>
      </c>
      <c r="Q186" s="10" t="e">
        <f>VLOOKUP(D186,FXProd!$B$2:$F$310,5,)</f>
        <v>#N/A</v>
      </c>
      <c r="R186" s="10" t="e">
        <f t="shared" si="23"/>
        <v>#N/A</v>
      </c>
      <c r="S186" s="10" t="e">
        <f t="shared" si="24"/>
        <v>#N/A</v>
      </c>
      <c r="T186" s="10" t="e">
        <f t="shared" si="25"/>
        <v>#N/A</v>
      </c>
      <c r="U186" s="10" t="e">
        <f t="shared" si="26"/>
        <v>#N/A</v>
      </c>
    </row>
    <row r="187" spans="1:21">
      <c r="A187" s="10" t="s">
        <v>262</v>
      </c>
      <c r="B187" s="10" t="str">
        <f>IF(ISERROR(MATCH(A187, FXProd!$A$2:$A$297,0)),"",A187)</f>
        <v/>
      </c>
      <c r="C187" s="10" t="str">
        <f t="shared" si="18"/>
        <v>NOTOK</v>
      </c>
      <c r="D187" s="10" t="s">
        <v>265</v>
      </c>
      <c r="E187" s="10" t="e">
        <f>VLOOKUP(D187,FXProd!$B$2:$F$310,1,)</f>
        <v>#N/A</v>
      </c>
      <c r="F187" s="10" t="e">
        <f t="shared" si="19"/>
        <v>#N/A</v>
      </c>
      <c r="G187" s="10" t="s">
        <v>8</v>
      </c>
      <c r="H187" s="10" t="e">
        <f>VLOOKUP(D187,FXProd!$B$2:$F$310,2,)</f>
        <v>#N/A</v>
      </c>
      <c r="I187" s="10" t="e">
        <f t="shared" si="20"/>
        <v>#N/A</v>
      </c>
      <c r="J187" s="10" t="s">
        <v>14</v>
      </c>
      <c r="K187" s="10" t="e">
        <f>VLOOKUP(D187,FXProd!$B$2:$F$310,3,)</f>
        <v>#N/A</v>
      </c>
      <c r="L187" s="10" t="e">
        <f t="shared" si="21"/>
        <v>#N/A</v>
      </c>
      <c r="M187" s="10">
        <v>3</v>
      </c>
      <c r="N187" s="10" t="e">
        <f>VLOOKUP(D187,FXProd!$B$2:$F$310,4,)</f>
        <v>#N/A</v>
      </c>
      <c r="O187" s="10" t="e">
        <f t="shared" si="22"/>
        <v>#N/A</v>
      </c>
      <c r="P187" s="10" t="s">
        <v>625</v>
      </c>
      <c r="Q187" s="10" t="e">
        <f>VLOOKUP(D187,FXProd!$B$2:$F$310,5,)</f>
        <v>#N/A</v>
      </c>
      <c r="R187" s="10" t="e">
        <f t="shared" si="23"/>
        <v>#N/A</v>
      </c>
      <c r="S187" s="10" t="e">
        <f t="shared" si="24"/>
        <v>#N/A</v>
      </c>
      <c r="T187" s="10" t="e">
        <f t="shared" si="25"/>
        <v>#N/A</v>
      </c>
      <c r="U187" s="10" t="e">
        <f t="shared" si="26"/>
        <v>#N/A</v>
      </c>
    </row>
    <row r="188" spans="1:21">
      <c r="A188" s="10" t="s">
        <v>262</v>
      </c>
      <c r="B188" s="10" t="str">
        <f>IF(ISERROR(MATCH(A188, FXProd!$A$2:$A$297,0)),"",A188)</f>
        <v/>
      </c>
      <c r="C188" s="10" t="str">
        <f t="shared" si="18"/>
        <v>NOTOK</v>
      </c>
      <c r="D188" s="10" t="s">
        <v>274</v>
      </c>
      <c r="E188" s="10" t="e">
        <f>VLOOKUP(D188,FXProd!$B$2:$F$310,1,)</f>
        <v>#N/A</v>
      </c>
      <c r="F188" s="10" t="e">
        <f t="shared" si="19"/>
        <v>#N/A</v>
      </c>
      <c r="G188" s="10" t="s">
        <v>8</v>
      </c>
      <c r="H188" s="10" t="e">
        <f>VLOOKUP(D188,FXProd!$B$2:$F$310,2,)</f>
        <v>#N/A</v>
      </c>
      <c r="I188" s="10" t="e">
        <f t="shared" si="20"/>
        <v>#N/A</v>
      </c>
      <c r="J188" s="10" t="s">
        <v>14</v>
      </c>
      <c r="K188" s="10" t="e">
        <f>VLOOKUP(D188,FXProd!$B$2:$F$310,3,)</f>
        <v>#N/A</v>
      </c>
      <c r="L188" s="10" t="e">
        <f t="shared" si="21"/>
        <v>#N/A</v>
      </c>
      <c r="M188" s="10">
        <v>3</v>
      </c>
      <c r="N188" s="10" t="e">
        <f>VLOOKUP(D188,FXProd!$B$2:$F$310,4,)</f>
        <v>#N/A</v>
      </c>
      <c r="O188" s="10" t="e">
        <f t="shared" si="22"/>
        <v>#N/A</v>
      </c>
      <c r="P188" s="10" t="s">
        <v>275</v>
      </c>
      <c r="Q188" s="10" t="e">
        <f>VLOOKUP(D188,FXProd!$B$2:$F$310,5,)</f>
        <v>#N/A</v>
      </c>
      <c r="R188" s="10" t="e">
        <f t="shared" si="23"/>
        <v>#N/A</v>
      </c>
      <c r="S188" s="10" t="e">
        <f t="shared" si="24"/>
        <v>#N/A</v>
      </c>
      <c r="T188" s="10" t="e">
        <f t="shared" si="25"/>
        <v>#N/A</v>
      </c>
      <c r="U188" s="10" t="e">
        <f t="shared" si="26"/>
        <v>#N/A</v>
      </c>
    </row>
    <row r="189" spans="1:21">
      <c r="A189" s="10" t="s">
        <v>48</v>
      </c>
      <c r="B189" s="10" t="str">
        <f>IF(ISERROR(MATCH(A189, FXProd!$A$2:$A$297,0)),"",A189)</f>
        <v>srf_main.BATCH_JOB_INSTANCE</v>
      </c>
      <c r="C189" s="10" t="str">
        <f t="shared" si="18"/>
        <v>OK</v>
      </c>
      <c r="D189" s="10" t="s">
        <v>51</v>
      </c>
      <c r="E189" s="10" t="str">
        <f>VLOOKUP(D189,FXProd!$B$2:$F$310,1,)</f>
        <v>JOB_INST_UN</v>
      </c>
      <c r="F189" s="10" t="str">
        <f t="shared" si="19"/>
        <v>OK</v>
      </c>
      <c r="G189" s="10" t="s">
        <v>8</v>
      </c>
      <c r="H189" s="10" t="str">
        <f>VLOOKUP(D189,FXProd!$B$2:$F$310,2,)</f>
        <v>unique</v>
      </c>
      <c r="I189" s="10" t="str">
        <f t="shared" si="20"/>
        <v>OK</v>
      </c>
      <c r="J189" s="10" t="s">
        <v>14</v>
      </c>
      <c r="K189" s="10" t="str">
        <f>VLOOKUP(D189,FXProd!$B$2:$F$310,3,)</f>
        <v xml:space="preserve"> nonclustered </v>
      </c>
      <c r="L189" s="10" t="str">
        <f t="shared" si="21"/>
        <v>OK</v>
      </c>
      <c r="M189" s="10">
        <v>2</v>
      </c>
      <c r="N189" s="10">
        <f>VLOOKUP(D189,FXProd!$B$2:$F$310,4,)</f>
        <v>2</v>
      </c>
      <c r="O189" s="10" t="str">
        <f t="shared" si="22"/>
        <v>OK</v>
      </c>
      <c r="P189" s="10" t="s">
        <v>52</v>
      </c>
      <c r="Q189" s="10" t="str">
        <f>VLOOKUP(D189,FXProd!$B$2:$F$310,5,)</f>
        <v>JOB_NAME asc,JOB_KEY asc</v>
      </c>
      <c r="R189" s="10" t="str">
        <f t="shared" si="23"/>
        <v>OK</v>
      </c>
      <c r="S189" s="10" t="str">
        <f t="shared" si="24"/>
        <v>TRUE</v>
      </c>
      <c r="T189" s="10" t="str">
        <f t="shared" si="25"/>
        <v>TRUE</v>
      </c>
      <c r="U189" s="10" t="str">
        <f t="shared" si="26"/>
        <v>Yes</v>
      </c>
    </row>
    <row r="190" spans="1:21">
      <c r="A190" s="10" t="s">
        <v>403</v>
      </c>
      <c r="B190" s="10" t="str">
        <f>IF(ISERROR(MATCH(A190, FXProd!$A$2:$A$297,0)),"",A190)</f>
        <v>srf_main.JuridictionProducts</v>
      </c>
      <c r="C190" s="10" t="str">
        <f t="shared" si="18"/>
        <v>OK</v>
      </c>
      <c r="D190" s="10" t="s">
        <v>406</v>
      </c>
      <c r="E190" s="10" t="str">
        <f>VLOOKUP(D190,FXProd!$B$2:$F$310,1,)</f>
        <v>JuridictionProductsPrimaryKey</v>
      </c>
      <c r="F190" s="10" t="str">
        <f t="shared" si="19"/>
        <v>OK</v>
      </c>
      <c r="G190" s="10" t="s">
        <v>8</v>
      </c>
      <c r="H190" s="10" t="str">
        <f>VLOOKUP(D190,FXProd!$B$2:$F$310,2,)</f>
        <v>unique</v>
      </c>
      <c r="I190" s="10" t="str">
        <f t="shared" si="20"/>
        <v>OK</v>
      </c>
      <c r="J190" s="10" t="s">
        <v>14</v>
      </c>
      <c r="K190" s="10" t="str">
        <f>VLOOKUP(D190,FXProd!$B$2:$F$310,3,)</f>
        <v xml:space="preserve"> nonclustered </v>
      </c>
      <c r="L190" s="10" t="str">
        <f t="shared" si="21"/>
        <v>OK</v>
      </c>
      <c r="M190" s="10">
        <v>1</v>
      </c>
      <c r="N190" s="10">
        <f>VLOOKUP(D190,FXProd!$B$2:$F$310,4,)</f>
        <v>1</v>
      </c>
      <c r="O190" s="10" t="str">
        <f t="shared" si="22"/>
        <v>OK</v>
      </c>
      <c r="P190" s="10" t="s">
        <v>17</v>
      </c>
      <c r="Q190" s="10" t="str">
        <f>VLOOKUP(D190,FXProd!$B$2:$F$310,5,)</f>
        <v>Id asc</v>
      </c>
      <c r="R190" s="10" t="str">
        <f t="shared" si="23"/>
        <v>OK</v>
      </c>
      <c r="S190" s="10" t="str">
        <f t="shared" si="24"/>
        <v>TRUE</v>
      </c>
      <c r="T190" s="10" t="str">
        <f t="shared" si="25"/>
        <v>TRUE</v>
      </c>
      <c r="U190" s="10" t="str">
        <f t="shared" si="26"/>
        <v>Yes</v>
      </c>
    </row>
    <row r="191" spans="1:21">
      <c r="A191" s="10" t="s">
        <v>403</v>
      </c>
      <c r="B191" s="10" t="str">
        <f>IF(ISERROR(MATCH(A191, FXProd!$A$2:$A$297,0)),"",A191)</f>
        <v>srf_main.JuridictionProducts</v>
      </c>
      <c r="C191" s="10" t="str">
        <f t="shared" si="18"/>
        <v>OK</v>
      </c>
      <c r="D191" s="10" t="s">
        <v>404</v>
      </c>
      <c r="E191" s="10" t="str">
        <f>VLOOKUP(D191,FXProd!$B$2:$F$310,1,)</f>
        <v>JuridictionProductsUniqueKey</v>
      </c>
      <c r="F191" s="10" t="str">
        <f t="shared" si="19"/>
        <v>OK</v>
      </c>
      <c r="G191" s="10" t="s">
        <v>8</v>
      </c>
      <c r="H191" s="10" t="str">
        <f>VLOOKUP(D191,FXProd!$B$2:$F$310,2,)</f>
        <v>unique</v>
      </c>
      <c r="I191" s="10" t="str">
        <f t="shared" si="20"/>
        <v>OK</v>
      </c>
      <c r="J191" s="10" t="s">
        <v>14</v>
      </c>
      <c r="K191" s="10" t="str">
        <f>VLOOKUP(D191,FXProd!$B$2:$F$310,3,)</f>
        <v xml:space="preserve"> nonclustered </v>
      </c>
      <c r="L191" s="10" t="str">
        <f t="shared" si="21"/>
        <v>OK</v>
      </c>
      <c r="M191" s="10">
        <v>5</v>
      </c>
      <c r="N191" s="10">
        <f>VLOOKUP(D191,FXProd!$B$2:$F$310,4,)</f>
        <v>5</v>
      </c>
      <c r="O191" s="10" t="str">
        <f t="shared" si="22"/>
        <v>OK</v>
      </c>
      <c r="P191" s="10" t="s">
        <v>405</v>
      </c>
      <c r="Q191" s="10" t="str">
        <f>VLOOKUP(D191,FXProd!$B$2:$F$310,5,)</f>
        <v>ProductType asc,ProductSubType asc,GTRProductType asc,Juridication asc,AssetClass asc</v>
      </c>
      <c r="R191" s="10" t="str">
        <f t="shared" si="23"/>
        <v>OK</v>
      </c>
      <c r="S191" s="10" t="str">
        <f t="shared" si="24"/>
        <v>TRUE</v>
      </c>
      <c r="T191" s="10" t="str">
        <f t="shared" si="25"/>
        <v>TRUE</v>
      </c>
      <c r="U191" s="10" t="str">
        <f t="shared" si="26"/>
        <v>Yes</v>
      </c>
    </row>
    <row r="192" spans="1:21">
      <c r="A192" s="10" t="s">
        <v>409</v>
      </c>
      <c r="B192" s="10" t="str">
        <f>IF(ISERROR(MATCH(A192, FXProd!$A$2:$A$297,0)),"",A192)</f>
        <v>srf_main.LegalEntity</v>
      </c>
      <c r="C192" s="10" t="str">
        <f t="shared" si="18"/>
        <v>OK</v>
      </c>
      <c r="D192" s="10" t="s">
        <v>410</v>
      </c>
      <c r="E192" s="10" t="e">
        <f>VLOOKUP(D192,FXProd!$B$2:$F$310,1,)</f>
        <v>#N/A</v>
      </c>
      <c r="F192" s="10" t="e">
        <f t="shared" si="19"/>
        <v>#N/A</v>
      </c>
      <c r="G192" s="10" t="s">
        <v>8</v>
      </c>
      <c r="H192" s="10" t="e">
        <f>VLOOKUP(D192,FXProd!$B$2:$F$310,2,)</f>
        <v>#N/A</v>
      </c>
      <c r="I192" s="10" t="e">
        <f t="shared" si="20"/>
        <v>#N/A</v>
      </c>
      <c r="J192" s="10" t="s">
        <v>9</v>
      </c>
      <c r="K192" s="10" t="e">
        <f>VLOOKUP(D192,FXProd!$B$2:$F$310,3,)</f>
        <v>#N/A</v>
      </c>
      <c r="L192" s="10" t="e">
        <f t="shared" si="21"/>
        <v>#N/A</v>
      </c>
      <c r="M192" s="10">
        <v>1</v>
      </c>
      <c r="N192" s="10" t="e">
        <f>VLOOKUP(D192,FXProd!$B$2:$F$310,4,)</f>
        <v>#N/A</v>
      </c>
      <c r="O192" s="10" t="e">
        <f t="shared" si="22"/>
        <v>#N/A</v>
      </c>
      <c r="P192" s="10" t="s">
        <v>17</v>
      </c>
      <c r="Q192" s="10" t="e">
        <f>VLOOKUP(D192,FXProd!$B$2:$F$310,5,)</f>
        <v>#N/A</v>
      </c>
      <c r="R192" s="10" t="e">
        <f t="shared" si="23"/>
        <v>#N/A</v>
      </c>
      <c r="S192" s="10" t="e">
        <f t="shared" si="24"/>
        <v>#N/A</v>
      </c>
      <c r="T192" s="10" t="e">
        <f t="shared" si="25"/>
        <v>#N/A</v>
      </c>
      <c r="U192" s="10" t="e">
        <f t="shared" si="26"/>
        <v>#N/A</v>
      </c>
    </row>
    <row r="193" spans="1:21">
      <c r="A193" s="10" t="s">
        <v>409</v>
      </c>
      <c r="B193" s="10" t="str">
        <f>IF(ISERROR(MATCH(A193, FXProd!$A$2:$A$297,0)),"",A193)</f>
        <v>srf_main.LegalEntity</v>
      </c>
      <c r="C193" s="10" t="str">
        <f t="shared" si="18"/>
        <v>OK</v>
      </c>
      <c r="D193" s="10" t="s">
        <v>411</v>
      </c>
      <c r="E193" s="10" t="str">
        <f>VLOOKUP(D193,FXProd!$B$2:$F$310,1,)</f>
        <v>LegalEntityUniqueKey</v>
      </c>
      <c r="F193" s="10" t="str">
        <f t="shared" si="19"/>
        <v>OK</v>
      </c>
      <c r="G193" s="10" t="s">
        <v>8</v>
      </c>
      <c r="H193" s="10" t="str">
        <f>VLOOKUP(D193,FXProd!$B$2:$F$310,2,)</f>
        <v>unique</v>
      </c>
      <c r="I193" s="10" t="str">
        <f t="shared" si="20"/>
        <v>OK</v>
      </c>
      <c r="J193" s="10" t="s">
        <v>14</v>
      </c>
      <c r="K193" s="10" t="str">
        <f>VLOOKUP(D193,FXProd!$B$2:$F$310,3,)</f>
        <v xml:space="preserve"> nonclustered </v>
      </c>
      <c r="L193" s="10" t="str">
        <f t="shared" si="21"/>
        <v>OK</v>
      </c>
      <c r="M193" s="10">
        <v>1</v>
      </c>
      <c r="N193" s="10">
        <f>VLOOKUP(D193,FXProd!$B$2:$F$310,4,)</f>
        <v>1</v>
      </c>
      <c r="O193" s="10" t="str">
        <f t="shared" si="22"/>
        <v>OK</v>
      </c>
      <c r="P193" s="10" t="s">
        <v>412</v>
      </c>
      <c r="Q193" s="10" t="str">
        <f>VLOOKUP(D193,FXProd!$B$2:$F$310,5,)</f>
        <v>LegalEntity asc</v>
      </c>
      <c r="R193" s="10" t="str">
        <f t="shared" si="23"/>
        <v>OK</v>
      </c>
      <c r="S193" s="10" t="str">
        <f t="shared" si="24"/>
        <v>TRUE</v>
      </c>
      <c r="T193" s="10" t="str">
        <f t="shared" si="25"/>
        <v>TRUE</v>
      </c>
      <c r="U193" s="10" t="str">
        <f t="shared" si="26"/>
        <v>Yes</v>
      </c>
    </row>
    <row r="194" spans="1:21">
      <c r="A194" s="10" t="s">
        <v>195</v>
      </c>
      <c r="B194" s="10" t="str">
        <f>IF(ISERROR(MATCH(A194, FXProd!$A$2:$A$297,0)),"",A194)</f>
        <v>srf_main.DbArchive_TradeMessageId</v>
      </c>
      <c r="C194" s="10" t="str">
        <f t="shared" si="18"/>
        <v>OK</v>
      </c>
      <c r="D194" s="10" t="s">
        <v>197</v>
      </c>
      <c r="E194" s="10" t="str">
        <f>VLOOKUP(D194,FXProd!$B$2:$F$310,1,)</f>
        <v>NC1_DbArchive_TradeMessageId</v>
      </c>
      <c r="F194" s="10" t="str">
        <f t="shared" si="19"/>
        <v>OK</v>
      </c>
      <c r="G194" s="10" t="s">
        <v>13</v>
      </c>
      <c r="H194" s="10" t="str">
        <f>VLOOKUP(D194,FXProd!$B$2:$F$310,2,)</f>
        <v>nonunique</v>
      </c>
      <c r="I194" s="10" t="str">
        <f t="shared" si="20"/>
        <v>OK</v>
      </c>
      <c r="J194" s="10" t="s">
        <v>14</v>
      </c>
      <c r="K194" s="10" t="str">
        <f>VLOOKUP(D194,FXProd!$B$2:$F$310,3,)</f>
        <v xml:space="preserve"> nonclustered </v>
      </c>
      <c r="L194" s="10" t="str">
        <f t="shared" si="21"/>
        <v>OK</v>
      </c>
      <c r="M194" s="10">
        <v>1</v>
      </c>
      <c r="N194" s="10">
        <f>VLOOKUP(D194,FXProd!$B$2:$F$310,4,)</f>
        <v>1</v>
      </c>
      <c r="O194" s="10" t="str">
        <f t="shared" si="22"/>
        <v>OK</v>
      </c>
      <c r="P194" s="10" t="s">
        <v>198</v>
      </c>
      <c r="Q194" s="10" t="str">
        <f>VLOOKUP(D194,FXProd!$B$2:$F$310,5,)</f>
        <v>TradeMessageId asc</v>
      </c>
      <c r="R194" s="10" t="str">
        <f t="shared" si="23"/>
        <v>OK</v>
      </c>
      <c r="S194" s="10" t="str">
        <f t="shared" si="24"/>
        <v>TRUE</v>
      </c>
      <c r="T194" s="10" t="str">
        <f t="shared" si="25"/>
        <v>TRUE</v>
      </c>
      <c r="U194" s="10" t="str">
        <f t="shared" si="26"/>
        <v>Yes</v>
      </c>
    </row>
    <row r="195" spans="1:21">
      <c r="A195" s="10" t="s">
        <v>199</v>
      </c>
      <c r="B195" s="10" t="str">
        <f>IF(ISERROR(MATCH(A195, FXProd!$A$2:$A$297,0)),"",A195)</f>
        <v>srf_main.DbArchive_TradeMessageTrident_TradeMessageId</v>
      </c>
      <c r="C195" s="10" t="str">
        <f t="shared" ref="C195:C258" si="27">IF(A195=B195,"OK","NOTOK")</f>
        <v>OK</v>
      </c>
      <c r="D195" s="10" t="s">
        <v>200</v>
      </c>
      <c r="E195" s="10" t="str">
        <f>VLOOKUP(D195,FXProd!$B$2:$F$310,1,)</f>
        <v>NC1_DbArchive_TradeMessageTrident_TradeMessageId</v>
      </c>
      <c r="F195" s="10" t="str">
        <f t="shared" ref="F195:F258" si="28">IF(D195=E195,"OK","NOTOK")</f>
        <v>OK</v>
      </c>
      <c r="G195" s="10" t="s">
        <v>13</v>
      </c>
      <c r="H195" s="10" t="str">
        <f>VLOOKUP(D195,FXProd!$B$2:$F$310,2,)</f>
        <v>nonunique</v>
      </c>
      <c r="I195" s="10" t="str">
        <f t="shared" ref="I195:I258" si="29">IF(G195=H195,"OK","NOTOK")</f>
        <v>OK</v>
      </c>
      <c r="J195" s="10" t="s">
        <v>14</v>
      </c>
      <c r="K195" s="10" t="str">
        <f>VLOOKUP(D195,FXProd!$B$2:$F$310,3,)</f>
        <v xml:space="preserve"> nonclustered </v>
      </c>
      <c r="L195" s="10" t="str">
        <f t="shared" ref="L195:L258" si="30">IF(J195=K195,"OK","NOTOK")</f>
        <v>OK</v>
      </c>
      <c r="M195" s="10">
        <v>1</v>
      </c>
      <c r="N195" s="10">
        <f>VLOOKUP(D195,FXProd!$B$2:$F$310,4,)</f>
        <v>1</v>
      </c>
      <c r="O195" s="10" t="str">
        <f t="shared" ref="O195:O258" si="31">IF(M195=N195,"OK","NOTOK")</f>
        <v>OK</v>
      </c>
      <c r="P195" s="10" t="s">
        <v>198</v>
      </c>
      <c r="Q195" s="10" t="str">
        <f>VLOOKUP(D195,FXProd!$B$2:$F$310,5,)</f>
        <v>TradeMessageId asc</v>
      </c>
      <c r="R195" s="10" t="str">
        <f t="shared" ref="R195:R258" si="32">IF(P195=Q195,"OK","NOTOK")</f>
        <v>OK</v>
      </c>
      <c r="S195" s="10" t="str">
        <f t="shared" ref="S195:S258" si="33">IF(AND(C195="OK", F195="OK",I195="OK"),"TRUE", "FALSE" )</f>
        <v>TRUE</v>
      </c>
      <c r="T195" s="10" t="str">
        <f t="shared" ref="T195:T258" si="34">IF(AND(L195="OK", O195="OK",R195="OK"),"TRUE", "FALSE" )</f>
        <v>TRUE</v>
      </c>
      <c r="U195" s="10" t="str">
        <f t="shared" ref="U195:U258" si="35">IF(OR(S195="False", T195="False"),"No", "Yes")</f>
        <v>Yes</v>
      </c>
    </row>
    <row r="196" spans="1:21">
      <c r="A196" s="10" t="s">
        <v>413</v>
      </c>
      <c r="B196" s="10" t="str">
        <f>IF(ISERROR(MATCH(A196, FXProd!$A$2:$A$297,0)),"",A196)</f>
        <v>srf_main.MasterAgreementDetails</v>
      </c>
      <c r="C196" s="10" t="str">
        <f t="shared" si="27"/>
        <v>OK</v>
      </c>
      <c r="D196" s="10" t="s">
        <v>416</v>
      </c>
      <c r="E196" s="10" t="str">
        <f>VLOOKUP(D196,FXProd!$B$2:$F$310,1,)</f>
        <v>NC1_MasterAgreementDetails</v>
      </c>
      <c r="F196" s="10" t="str">
        <f t="shared" si="28"/>
        <v>OK</v>
      </c>
      <c r="G196" s="10" t="s">
        <v>13</v>
      </c>
      <c r="H196" s="10" t="str">
        <f>VLOOKUP(D196,FXProd!$B$2:$F$310,2,)</f>
        <v>nonunique</v>
      </c>
      <c r="I196" s="10" t="str">
        <f t="shared" si="29"/>
        <v>OK</v>
      </c>
      <c r="J196" s="10" t="s">
        <v>14</v>
      </c>
      <c r="K196" s="10" t="str">
        <f>VLOOKUP(D196,FXProd!$B$2:$F$310,3,)</f>
        <v xml:space="preserve"> nonclustered </v>
      </c>
      <c r="L196" s="10" t="str">
        <f t="shared" si="30"/>
        <v>OK</v>
      </c>
      <c r="M196" s="10">
        <v>2</v>
      </c>
      <c r="N196" s="10">
        <f>VLOOKUP(D196,FXProd!$B$2:$F$310,4,)</f>
        <v>2</v>
      </c>
      <c r="O196" s="10" t="str">
        <f t="shared" si="31"/>
        <v>OK</v>
      </c>
      <c r="P196" s="10" t="s">
        <v>417</v>
      </c>
      <c r="Q196" s="10" t="str">
        <f>VLOOKUP(D196,FXProd!$B$2:$F$310,5,)</f>
        <v>AgreementId asc,AgreementDate asc</v>
      </c>
      <c r="R196" s="10" t="str">
        <f t="shared" si="32"/>
        <v>OK</v>
      </c>
      <c r="S196" s="10" t="str">
        <f t="shared" si="33"/>
        <v>TRUE</v>
      </c>
      <c r="T196" s="10" t="str">
        <f t="shared" si="34"/>
        <v>TRUE</v>
      </c>
      <c r="U196" s="10" t="str">
        <f t="shared" si="35"/>
        <v>Yes</v>
      </c>
    </row>
    <row r="197" spans="1:21">
      <c r="A197" s="10" t="s">
        <v>626</v>
      </c>
      <c r="B197" s="10" t="str">
        <f>IF(ISERROR(MATCH(A197, FXProd!$A$2:$A$297,0)),"",A197)</f>
        <v/>
      </c>
      <c r="C197" s="10" t="str">
        <f t="shared" si="27"/>
        <v>NOTOK</v>
      </c>
      <c r="D197" s="10" t="s">
        <v>627</v>
      </c>
      <c r="E197" s="10" t="e">
        <f>VLOOKUP(D197,FXProd!$B$2:$F$310,1,)</f>
        <v>#N/A</v>
      </c>
      <c r="F197" s="10" t="e">
        <f t="shared" si="28"/>
        <v>#N/A</v>
      </c>
      <c r="G197" s="10" t="s">
        <v>13</v>
      </c>
      <c r="H197" s="10" t="e">
        <f>VLOOKUP(D197,FXProd!$B$2:$F$310,2,)</f>
        <v>#N/A</v>
      </c>
      <c r="I197" s="10" t="e">
        <f t="shared" si="29"/>
        <v>#N/A</v>
      </c>
      <c r="J197" s="10" t="s">
        <v>14</v>
      </c>
      <c r="K197" s="10" t="e">
        <f>VLOOKUP(D197,FXProd!$B$2:$F$310,3,)</f>
        <v>#N/A</v>
      </c>
      <c r="L197" s="10" t="e">
        <f t="shared" si="30"/>
        <v>#N/A</v>
      </c>
      <c r="M197" s="10">
        <v>2</v>
      </c>
      <c r="N197" s="10" t="e">
        <f>VLOOKUP(D197,FXProd!$B$2:$F$310,4,)</f>
        <v>#N/A</v>
      </c>
      <c r="O197" s="10" t="e">
        <f t="shared" si="31"/>
        <v>#N/A</v>
      </c>
      <c r="P197" s="10" t="s">
        <v>628</v>
      </c>
      <c r="Q197" s="10" t="e">
        <f>VLOOKUP(D197,FXProd!$B$2:$F$310,5,)</f>
        <v>#N/A</v>
      </c>
      <c r="R197" s="10" t="e">
        <f t="shared" si="32"/>
        <v>#N/A</v>
      </c>
      <c r="S197" s="10" t="e">
        <f t="shared" si="33"/>
        <v>#N/A</v>
      </c>
      <c r="T197" s="10" t="e">
        <f t="shared" si="34"/>
        <v>#N/A</v>
      </c>
      <c r="U197" s="10" t="e">
        <f t="shared" si="35"/>
        <v>#N/A</v>
      </c>
    </row>
    <row r="198" spans="1:21">
      <c r="A198" s="10" t="s">
        <v>449</v>
      </c>
      <c r="B198" s="10" t="str">
        <f>IF(ISERROR(MATCH(A198, FXProd!$A$2:$A$297,0)),"",A198)</f>
        <v>srf_main.SFreportData_Output</v>
      </c>
      <c r="C198" s="10" t="str">
        <f t="shared" si="27"/>
        <v>OK</v>
      </c>
      <c r="D198" s="10" t="s">
        <v>450</v>
      </c>
      <c r="E198" s="10" t="str">
        <f>VLOOKUP(D198,FXProd!$B$2:$F$310,1,)</f>
        <v>NC1_SFreportData_Output</v>
      </c>
      <c r="F198" s="10" t="str">
        <f t="shared" si="28"/>
        <v>OK</v>
      </c>
      <c r="G198" s="10" t="s">
        <v>13</v>
      </c>
      <c r="H198" s="10" t="str">
        <f>VLOOKUP(D198,FXProd!$B$2:$F$310,2,)</f>
        <v>nonunique</v>
      </c>
      <c r="I198" s="10" t="str">
        <f t="shared" si="29"/>
        <v>OK</v>
      </c>
      <c r="J198" s="10" t="s">
        <v>14</v>
      </c>
      <c r="K198" s="10" t="str">
        <f>VLOOKUP(D198,FXProd!$B$2:$F$310,3,)</f>
        <v xml:space="preserve"> nonclustered </v>
      </c>
      <c r="L198" s="10" t="str">
        <f t="shared" si="30"/>
        <v>OK</v>
      </c>
      <c r="M198" s="10">
        <v>2</v>
      </c>
      <c r="N198" s="10">
        <f>VLOOKUP(D198,FXProd!$B$2:$F$310,4,)</f>
        <v>2</v>
      </c>
      <c r="O198" s="10" t="str">
        <f t="shared" si="31"/>
        <v>OK</v>
      </c>
      <c r="P198" s="10" t="s">
        <v>451</v>
      </c>
      <c r="Q198" s="10" t="str">
        <f>VLOOKUP(D198,FXProd!$B$2:$F$310,5,)</f>
        <v>nativetradeID asc,ReportingJurisdiction asc</v>
      </c>
      <c r="R198" s="10" t="str">
        <f t="shared" si="32"/>
        <v>OK</v>
      </c>
      <c r="S198" s="10" t="str">
        <f t="shared" si="33"/>
        <v>TRUE</v>
      </c>
      <c r="T198" s="10" t="str">
        <f t="shared" si="34"/>
        <v>TRUE</v>
      </c>
      <c r="U198" s="10" t="str">
        <f t="shared" si="35"/>
        <v>Yes</v>
      </c>
    </row>
    <row r="199" spans="1:21">
      <c r="A199" s="10" t="s">
        <v>452</v>
      </c>
      <c r="B199" s="10" t="str">
        <f>IF(ISERROR(MATCH(A199, FXProd!$A$2:$A$297,0)),"",A199)</f>
        <v>srf_main.SFreportData_Pending</v>
      </c>
      <c r="C199" s="10" t="str">
        <f t="shared" si="27"/>
        <v>OK</v>
      </c>
      <c r="D199" s="10" t="s">
        <v>453</v>
      </c>
      <c r="E199" s="10" t="str">
        <f>VLOOKUP(D199,FXProd!$B$2:$F$310,1,)</f>
        <v>NC1_SFreportData_Pending</v>
      </c>
      <c r="F199" s="10" t="str">
        <f t="shared" si="28"/>
        <v>OK</v>
      </c>
      <c r="G199" s="10" t="s">
        <v>13</v>
      </c>
      <c r="H199" s="10" t="str">
        <f>VLOOKUP(D199,FXProd!$B$2:$F$310,2,)</f>
        <v>nonunique</v>
      </c>
      <c r="I199" s="10" t="str">
        <f t="shared" si="29"/>
        <v>OK</v>
      </c>
      <c r="J199" s="10" t="s">
        <v>14</v>
      </c>
      <c r="K199" s="10" t="str">
        <f>VLOOKUP(D199,FXProd!$B$2:$F$310,3,)</f>
        <v xml:space="preserve"> nonclustered </v>
      </c>
      <c r="L199" s="10" t="str">
        <f t="shared" si="30"/>
        <v>OK</v>
      </c>
      <c r="M199" s="10">
        <v>2</v>
      </c>
      <c r="N199" s="10">
        <f>VLOOKUP(D199,FXProd!$B$2:$F$310,4,)</f>
        <v>2</v>
      </c>
      <c r="O199" s="10" t="str">
        <f t="shared" si="31"/>
        <v>OK</v>
      </c>
      <c r="P199" s="10" t="s">
        <v>451</v>
      </c>
      <c r="Q199" s="10" t="str">
        <f>VLOOKUP(D199,FXProd!$B$2:$F$310,5,)</f>
        <v>nativetradeID asc,ReportingJurisdiction asc</v>
      </c>
      <c r="R199" s="10" t="str">
        <f t="shared" si="32"/>
        <v>OK</v>
      </c>
      <c r="S199" s="10" t="str">
        <f t="shared" si="33"/>
        <v>TRUE</v>
      </c>
      <c r="T199" s="10" t="str">
        <f t="shared" si="34"/>
        <v>TRUE</v>
      </c>
      <c r="U199" s="10" t="str">
        <f t="shared" si="35"/>
        <v>Yes</v>
      </c>
    </row>
    <row r="200" spans="1:21">
      <c r="A200" s="10" t="s">
        <v>454</v>
      </c>
      <c r="B200" s="10" t="str">
        <f>IF(ISERROR(MATCH(A200, FXProd!$A$2:$A$297,0)),"",A200)</f>
        <v>srf_main.SFreportData_pending_priorDay</v>
      </c>
      <c r="C200" s="10" t="str">
        <f t="shared" si="27"/>
        <v>OK</v>
      </c>
      <c r="D200" s="10" t="s">
        <v>455</v>
      </c>
      <c r="E200" s="10" t="str">
        <f>VLOOKUP(D200,FXProd!$B$2:$F$310,1,)</f>
        <v>NC1_SFreportData_pending_priorDay</v>
      </c>
      <c r="F200" s="10" t="str">
        <f t="shared" si="28"/>
        <v>OK</v>
      </c>
      <c r="G200" s="10" t="s">
        <v>13</v>
      </c>
      <c r="H200" s="10" t="str">
        <f>VLOOKUP(D200,FXProd!$B$2:$F$310,2,)</f>
        <v>nonunique</v>
      </c>
      <c r="I200" s="10" t="str">
        <f t="shared" si="29"/>
        <v>OK</v>
      </c>
      <c r="J200" s="10" t="s">
        <v>14</v>
      </c>
      <c r="K200" s="10" t="str">
        <f>VLOOKUP(D200,FXProd!$B$2:$F$310,3,)</f>
        <v xml:space="preserve"> nonclustered </v>
      </c>
      <c r="L200" s="10" t="str">
        <f t="shared" si="30"/>
        <v>OK</v>
      </c>
      <c r="M200" s="10">
        <v>2</v>
      </c>
      <c r="N200" s="10">
        <f>VLOOKUP(D200,FXProd!$B$2:$F$310,4,)</f>
        <v>2</v>
      </c>
      <c r="O200" s="10" t="str">
        <f t="shared" si="31"/>
        <v>OK</v>
      </c>
      <c r="P200" s="10" t="s">
        <v>451</v>
      </c>
      <c r="Q200" s="10" t="str">
        <f>VLOOKUP(D200,FXProd!$B$2:$F$310,5,)</f>
        <v>nativetradeID asc,ReportingJurisdiction asc</v>
      </c>
      <c r="R200" s="10" t="str">
        <f t="shared" si="32"/>
        <v>OK</v>
      </c>
      <c r="S200" s="10" t="str">
        <f t="shared" si="33"/>
        <v>TRUE</v>
      </c>
      <c r="T200" s="10" t="str">
        <f t="shared" si="34"/>
        <v>TRUE</v>
      </c>
      <c r="U200" s="10" t="str">
        <f t="shared" si="35"/>
        <v>Yes</v>
      </c>
    </row>
    <row r="201" spans="1:21">
      <c r="A201" s="10" t="s">
        <v>459</v>
      </c>
      <c r="B201" s="10" t="str">
        <f>IF(ISERROR(MATCH(A201, FXProd!$A$2:$A$297,0)),"",A201)</f>
        <v>srf_main.SRFException</v>
      </c>
      <c r="C201" s="10" t="str">
        <f t="shared" si="27"/>
        <v>OK</v>
      </c>
      <c r="D201" s="10" t="s">
        <v>467</v>
      </c>
      <c r="E201" s="10" t="str">
        <f>VLOOKUP(D201,FXProd!$B$2:$F$310,1,)</f>
        <v>NC1_SRFException</v>
      </c>
      <c r="F201" s="10" t="str">
        <f t="shared" si="28"/>
        <v>OK</v>
      </c>
      <c r="G201" s="10" t="s">
        <v>13</v>
      </c>
      <c r="H201" s="10" t="str">
        <f>VLOOKUP(D201,FXProd!$B$2:$F$310,2,)</f>
        <v>nonunique</v>
      </c>
      <c r="I201" s="10" t="str">
        <f t="shared" si="29"/>
        <v>OK</v>
      </c>
      <c r="J201" s="10" t="s">
        <v>14</v>
      </c>
      <c r="K201" s="10" t="str">
        <f>VLOOKUP(D201,FXProd!$B$2:$F$310,3,)</f>
        <v xml:space="preserve"> nonclustered </v>
      </c>
      <c r="L201" s="10" t="str">
        <f t="shared" si="30"/>
        <v>OK</v>
      </c>
      <c r="M201" s="10">
        <v>4</v>
      </c>
      <c r="N201" s="10">
        <f>VLOOKUP(D201,FXProd!$B$2:$F$310,4,)</f>
        <v>4</v>
      </c>
      <c r="O201" s="10" t="str">
        <f t="shared" si="31"/>
        <v>OK</v>
      </c>
      <c r="P201" s="10" t="s">
        <v>468</v>
      </c>
      <c r="Q201" s="10" t="str">
        <f>VLOOKUP(D201,FXProd!$B$2:$F$310,5,)</f>
        <v>TradeId asc,TradeMessageId asc,Jurisdiction asc,ApplicationName asc</v>
      </c>
      <c r="R201" s="10" t="str">
        <f t="shared" si="32"/>
        <v>OK</v>
      </c>
      <c r="S201" s="10" t="str">
        <f t="shared" si="33"/>
        <v>TRUE</v>
      </c>
      <c r="T201" s="10" t="str">
        <f t="shared" si="34"/>
        <v>TRUE</v>
      </c>
      <c r="U201" s="10" t="str">
        <f t="shared" si="35"/>
        <v>Yes</v>
      </c>
    </row>
    <row r="202" spans="1:21">
      <c r="A202" s="10" t="s">
        <v>195</v>
      </c>
      <c r="B202" s="10" t="str">
        <f>IF(ISERROR(MATCH(A202, FXProd!$A$2:$A$297,0)),"",A202)</f>
        <v>srf_main.DbArchive_TradeMessageId</v>
      </c>
      <c r="C202" s="10" t="str">
        <f t="shared" si="27"/>
        <v>OK</v>
      </c>
      <c r="D202" s="10" t="s">
        <v>196</v>
      </c>
      <c r="E202" s="10" t="str">
        <f>VLOOKUP(D202,FXProd!$B$2:$F$310,1,)</f>
        <v>NC2_DbArchive_TradeMessageId</v>
      </c>
      <c r="F202" s="10" t="str">
        <f t="shared" si="28"/>
        <v>OK</v>
      </c>
      <c r="G202" s="10" t="s">
        <v>13</v>
      </c>
      <c r="H202" s="10" t="str">
        <f>VLOOKUP(D202,FXProd!$B$2:$F$310,2,)</f>
        <v>nonunique</v>
      </c>
      <c r="I202" s="10" t="str">
        <f t="shared" si="29"/>
        <v>OK</v>
      </c>
      <c r="J202" s="10" t="s">
        <v>14</v>
      </c>
      <c r="K202" s="10" t="str">
        <f>VLOOKUP(D202,FXProd!$B$2:$F$310,3,)</f>
        <v xml:space="preserve"> nonclustered </v>
      </c>
      <c r="L202" s="10" t="str">
        <f t="shared" si="30"/>
        <v>OK</v>
      </c>
      <c r="M202" s="10">
        <v>1</v>
      </c>
      <c r="N202" s="10">
        <f>VLOOKUP(D202,FXProd!$B$2:$F$310,4,)</f>
        <v>1</v>
      </c>
      <c r="O202" s="10" t="str">
        <f t="shared" si="31"/>
        <v>OK</v>
      </c>
      <c r="P202" s="10" t="s">
        <v>36</v>
      </c>
      <c r="Q202" s="10" t="str">
        <f>VLOOKUP(D202,FXProd!$B$2:$F$310,5,)</f>
        <v>TradeId asc</v>
      </c>
      <c r="R202" s="10" t="str">
        <f t="shared" si="32"/>
        <v>OK</v>
      </c>
      <c r="S202" s="10" t="str">
        <f t="shared" si="33"/>
        <v>TRUE</v>
      </c>
      <c r="T202" s="10" t="str">
        <f t="shared" si="34"/>
        <v>TRUE</v>
      </c>
      <c r="U202" s="10" t="str">
        <f t="shared" si="35"/>
        <v>Yes</v>
      </c>
    </row>
    <row r="203" spans="1:21">
      <c r="A203" s="10" t="s">
        <v>413</v>
      </c>
      <c r="B203" s="10" t="str">
        <f>IF(ISERROR(MATCH(A203, FXProd!$A$2:$A$297,0)),"",A203)</f>
        <v>srf_main.MasterAgreementDetails</v>
      </c>
      <c r="C203" s="10" t="str">
        <f t="shared" si="27"/>
        <v>OK</v>
      </c>
      <c r="D203" s="10" t="s">
        <v>418</v>
      </c>
      <c r="E203" s="10" t="str">
        <f>VLOOKUP(D203,FXProd!$B$2:$F$310,1,)</f>
        <v>NC2_MasterAgreementDetails</v>
      </c>
      <c r="F203" s="10" t="str">
        <f t="shared" si="28"/>
        <v>OK</v>
      </c>
      <c r="G203" s="10" t="s">
        <v>13</v>
      </c>
      <c r="H203" s="10" t="str">
        <f>VLOOKUP(D203,FXProd!$B$2:$F$310,2,)</f>
        <v>nonunique</v>
      </c>
      <c r="I203" s="10" t="str">
        <f t="shared" si="29"/>
        <v>OK</v>
      </c>
      <c r="J203" s="10" t="s">
        <v>14</v>
      </c>
      <c r="K203" s="10" t="str">
        <f>VLOOKUP(D203,FXProd!$B$2:$F$310,3,)</f>
        <v xml:space="preserve"> nonclustered </v>
      </c>
      <c r="L203" s="10" t="str">
        <f t="shared" si="30"/>
        <v>OK</v>
      </c>
      <c r="M203" s="10">
        <v>4</v>
      </c>
      <c r="N203" s="10">
        <f>VLOOKUP(D203,FXProd!$B$2:$F$310,4,)</f>
        <v>4</v>
      </c>
      <c r="O203" s="10" t="str">
        <f t="shared" si="31"/>
        <v>OK</v>
      </c>
      <c r="P203" s="10" t="s">
        <v>419</v>
      </c>
      <c r="Q203" s="10" t="str">
        <f>VLOOKUP(D203,FXProd!$B$2:$F$310,5,)</f>
        <v>Party1SDSID asc,Party2SDSID asc,TargetTaxonomyName asc,Collateralized asc INCLUDE (agreement_asset_class,AgreementDate,AgreementId,AgreementTypeName,AgreementTypeVersion,GNA_ID)</v>
      </c>
      <c r="R203" s="10" t="str">
        <f t="shared" si="32"/>
        <v>OK</v>
      </c>
      <c r="S203" s="10" t="str">
        <f t="shared" si="33"/>
        <v>TRUE</v>
      </c>
      <c r="T203" s="10" t="str">
        <f t="shared" si="34"/>
        <v>TRUE</v>
      </c>
      <c r="U203" s="10" t="str">
        <f t="shared" si="35"/>
        <v>Yes</v>
      </c>
    </row>
    <row r="204" spans="1:21">
      <c r="A204" s="10" t="s">
        <v>182</v>
      </c>
      <c r="B204" s="10" t="str">
        <f>IF(ISERROR(MATCH(A204, FXProd!$A$2:$A$297,0)),"",A204)</f>
        <v>srf_main.DataArchiveTracking</v>
      </c>
      <c r="C204" s="10" t="str">
        <f t="shared" si="27"/>
        <v>OK</v>
      </c>
      <c r="D204" s="10" t="s">
        <v>183</v>
      </c>
      <c r="E204" s="10" t="str">
        <f>VLOOKUP(D204,FXProd!$B$2:$F$310,1,)</f>
        <v>NCI_DataArchiveTracking</v>
      </c>
      <c r="F204" s="10" t="str">
        <f t="shared" si="28"/>
        <v>OK</v>
      </c>
      <c r="G204" s="10" t="s">
        <v>13</v>
      </c>
      <c r="H204" s="10" t="str">
        <f>VLOOKUP(D204,FXProd!$B$2:$F$310,2,)</f>
        <v>nonunique</v>
      </c>
      <c r="I204" s="10" t="str">
        <f t="shared" si="29"/>
        <v>OK</v>
      </c>
      <c r="J204" s="10" t="s">
        <v>14</v>
      </c>
      <c r="K204" s="10" t="str">
        <f>VLOOKUP(D204,FXProd!$B$2:$F$310,3,)</f>
        <v xml:space="preserve"> nonclustered </v>
      </c>
      <c r="L204" s="10" t="str">
        <f t="shared" si="30"/>
        <v>OK</v>
      </c>
      <c r="M204" s="10">
        <v>3</v>
      </c>
      <c r="N204" s="10">
        <f>VLOOKUP(D204,FXProd!$B$2:$F$310,4,)</f>
        <v>3</v>
      </c>
      <c r="O204" s="10" t="str">
        <f t="shared" si="31"/>
        <v>OK</v>
      </c>
      <c r="P204" s="10" t="s">
        <v>184</v>
      </c>
      <c r="Q204" s="10" t="str">
        <f>VLOOKUP(D204,FXProd!$B$2:$F$310,5,)</f>
        <v>PublisherTradeId asc,PublisherTradeVersion asc,Publisher asc</v>
      </c>
      <c r="R204" s="10" t="str">
        <f t="shared" si="32"/>
        <v>OK</v>
      </c>
      <c r="S204" s="10" t="str">
        <f t="shared" si="33"/>
        <v>TRUE</v>
      </c>
      <c r="T204" s="10" t="str">
        <f t="shared" si="34"/>
        <v>TRUE</v>
      </c>
      <c r="U204" s="10" t="str">
        <f t="shared" si="35"/>
        <v>Yes</v>
      </c>
    </row>
    <row r="205" spans="1:21">
      <c r="A205" s="10" t="s">
        <v>192</v>
      </c>
      <c r="B205" s="10" t="str">
        <f>IF(ISERROR(MATCH(A205, FXProd!$A$2:$A$297,0)),"",A205)</f>
        <v>srf_main.DbArchive_BCPValAgg_FeedFileFragmentId</v>
      </c>
      <c r="C205" s="10" t="str">
        <f t="shared" si="27"/>
        <v>OK</v>
      </c>
      <c r="D205" s="10" t="s">
        <v>193</v>
      </c>
      <c r="E205" s="10" t="str">
        <f>VLOOKUP(D205,FXProd!$B$2:$F$310,1,)</f>
        <v>NCI_DbArchive_BCPValAgg_FeedFileFragmentId</v>
      </c>
      <c r="F205" s="10" t="str">
        <f t="shared" si="28"/>
        <v>OK</v>
      </c>
      <c r="G205" s="10" t="s">
        <v>8</v>
      </c>
      <c r="H205" s="10" t="str">
        <f>VLOOKUP(D205,FXProd!$B$2:$F$310,2,)</f>
        <v>unique</v>
      </c>
      <c r="I205" s="10" t="str">
        <f t="shared" si="29"/>
        <v>OK</v>
      </c>
      <c r="J205" s="10" t="s">
        <v>14</v>
      </c>
      <c r="K205" s="10" t="str">
        <f>VLOOKUP(D205,FXProd!$B$2:$F$310,3,)</f>
        <v xml:space="preserve"> nonclustered </v>
      </c>
      <c r="L205" s="10" t="str">
        <f t="shared" si="30"/>
        <v>OK</v>
      </c>
      <c r="M205" s="10">
        <v>1</v>
      </c>
      <c r="N205" s="10">
        <f>VLOOKUP(D205,FXProd!$B$2:$F$310,4,)</f>
        <v>1</v>
      </c>
      <c r="O205" s="10" t="str">
        <f t="shared" si="31"/>
        <v>OK</v>
      </c>
      <c r="P205" s="10" t="s">
        <v>194</v>
      </c>
      <c r="Q205" s="10" t="str">
        <f>VLOOKUP(D205,FXProd!$B$2:$F$310,5,)</f>
        <v>FeedFileFragmentId asc</v>
      </c>
      <c r="R205" s="10" t="str">
        <f t="shared" si="32"/>
        <v>OK</v>
      </c>
      <c r="S205" s="10" t="str">
        <f t="shared" si="33"/>
        <v>TRUE</v>
      </c>
      <c r="T205" s="10" t="str">
        <f t="shared" si="34"/>
        <v>TRUE</v>
      </c>
      <c r="U205" s="10" t="str">
        <f t="shared" si="35"/>
        <v>Yes</v>
      </c>
    </row>
    <row r="206" spans="1:21">
      <c r="A206" s="10" t="s">
        <v>314</v>
      </c>
      <c r="B206" s="10" t="str">
        <f>IF(ISERROR(MATCH(A206, FXProd!$A$2:$A$297,0)),"",A206)</f>
        <v>srf_main.Exception</v>
      </c>
      <c r="C206" s="10" t="str">
        <f t="shared" si="27"/>
        <v>OK</v>
      </c>
      <c r="D206" s="10" t="s">
        <v>317</v>
      </c>
      <c r="E206" s="10" t="str">
        <f>VLOOKUP(D206,FXProd!$B$2:$F$310,1,)</f>
        <v>NCI_Exception</v>
      </c>
      <c r="F206" s="10" t="str">
        <f t="shared" si="28"/>
        <v>OK</v>
      </c>
      <c r="G206" s="10" t="s">
        <v>13</v>
      </c>
      <c r="H206" s="10" t="str">
        <f>VLOOKUP(D206,FXProd!$B$2:$F$310,2,)</f>
        <v>nonunique</v>
      </c>
      <c r="I206" s="10" t="str">
        <f t="shared" si="29"/>
        <v>OK</v>
      </c>
      <c r="J206" s="10" t="s">
        <v>14</v>
      </c>
      <c r="K206" s="10" t="str">
        <f>VLOOKUP(D206,FXProd!$B$2:$F$310,3,)</f>
        <v xml:space="preserve"> nonclustered </v>
      </c>
      <c r="L206" s="10" t="str">
        <f t="shared" si="30"/>
        <v>OK</v>
      </c>
      <c r="M206" s="10">
        <v>1</v>
      </c>
      <c r="N206" s="10">
        <f>VLOOKUP(D206,FXProd!$B$2:$F$310,4,)</f>
        <v>1</v>
      </c>
      <c r="O206" s="10" t="str">
        <f t="shared" si="31"/>
        <v>OK</v>
      </c>
      <c r="P206" s="10" t="s">
        <v>80</v>
      </c>
      <c r="Q206" s="10" t="str">
        <f>VLOOKUP(D206,FXProd!$B$2:$F$310,5,)</f>
        <v>COBDate asc</v>
      </c>
      <c r="R206" s="10" t="str">
        <f t="shared" si="32"/>
        <v>OK</v>
      </c>
      <c r="S206" s="10" t="str">
        <f t="shared" si="33"/>
        <v>TRUE</v>
      </c>
      <c r="T206" s="10" t="str">
        <f t="shared" si="34"/>
        <v>TRUE</v>
      </c>
      <c r="U206" s="10" t="str">
        <f t="shared" si="35"/>
        <v>Yes</v>
      </c>
    </row>
    <row r="207" spans="1:21">
      <c r="A207" s="10" t="s">
        <v>393</v>
      </c>
      <c r="B207" s="10" t="str">
        <f>IF(ISERROR(MATCH(A207, FXProd!$A$2:$A$297,0)),"",A207)</f>
        <v>srf_main.InterEntitySuppressedTrades</v>
      </c>
      <c r="C207" s="10" t="str">
        <f t="shared" si="27"/>
        <v>OK</v>
      </c>
      <c r="D207" s="10" t="s">
        <v>395</v>
      </c>
      <c r="E207" s="10" t="str">
        <f>VLOOKUP(D207,FXProd!$B$2:$F$310,1,)</f>
        <v>NCI_InterEntitySuppressedTrades</v>
      </c>
      <c r="F207" s="10" t="str">
        <f t="shared" si="28"/>
        <v>OK</v>
      </c>
      <c r="G207" s="10" t="s">
        <v>13</v>
      </c>
      <c r="H207" s="10" t="str">
        <f>VLOOKUP(D207,FXProd!$B$2:$F$310,2,)</f>
        <v>nonunique</v>
      </c>
      <c r="I207" s="10" t="str">
        <f t="shared" si="29"/>
        <v>OK</v>
      </c>
      <c r="J207" s="10" t="s">
        <v>14</v>
      </c>
      <c r="K207" s="10" t="str">
        <f>VLOOKUP(D207,FXProd!$B$2:$F$310,3,)</f>
        <v xml:space="preserve"> nonclustered </v>
      </c>
      <c r="L207" s="10" t="str">
        <f t="shared" si="30"/>
        <v>OK</v>
      </c>
      <c r="M207" s="10">
        <v>1</v>
      </c>
      <c r="N207" s="10">
        <f>VLOOKUP(D207,FXProd!$B$2:$F$310,4,)</f>
        <v>1</v>
      </c>
      <c r="O207" s="10" t="str">
        <f t="shared" si="31"/>
        <v>OK</v>
      </c>
      <c r="P207" s="10" t="s">
        <v>36</v>
      </c>
      <c r="Q207" s="10" t="str">
        <f>VLOOKUP(D207,FXProd!$B$2:$F$310,5,)</f>
        <v>TradeId asc</v>
      </c>
      <c r="R207" s="10" t="str">
        <f t="shared" si="32"/>
        <v>OK</v>
      </c>
      <c r="S207" s="10" t="str">
        <f t="shared" si="33"/>
        <v>TRUE</v>
      </c>
      <c r="T207" s="10" t="str">
        <f t="shared" si="34"/>
        <v>TRUE</v>
      </c>
      <c r="U207" s="10" t="str">
        <f t="shared" si="35"/>
        <v>Yes</v>
      </c>
    </row>
    <row r="208" spans="1:21">
      <c r="A208" s="10" t="s">
        <v>444</v>
      </c>
      <c r="B208" s="10" t="str">
        <f>IF(ISERROR(MATCH(A208, FXProd!$A$2:$A$297,0)),"",A208)</f>
        <v>srf_main.SFreport_Calendar</v>
      </c>
      <c r="C208" s="10" t="str">
        <f t="shared" si="27"/>
        <v>OK</v>
      </c>
      <c r="D208" s="10" t="s">
        <v>445</v>
      </c>
      <c r="E208" s="10" t="str">
        <f>VLOOKUP(D208,FXProd!$B$2:$F$310,1,)</f>
        <v>NCI_SFreport_Calendar</v>
      </c>
      <c r="F208" s="10" t="str">
        <f t="shared" si="28"/>
        <v>OK</v>
      </c>
      <c r="G208" s="10" t="s">
        <v>13</v>
      </c>
      <c r="H208" s="10" t="str">
        <f>VLOOKUP(D208,FXProd!$B$2:$F$310,2,)</f>
        <v>nonunique</v>
      </c>
      <c r="I208" s="10" t="str">
        <f t="shared" si="29"/>
        <v>OK</v>
      </c>
      <c r="J208" s="10" t="s">
        <v>14</v>
      </c>
      <c r="K208" s="10" t="str">
        <f>VLOOKUP(D208,FXProd!$B$2:$F$310,3,)</f>
        <v xml:space="preserve"> nonclustered </v>
      </c>
      <c r="L208" s="10" t="str">
        <f t="shared" si="30"/>
        <v>OK</v>
      </c>
      <c r="M208" s="10">
        <v>1</v>
      </c>
      <c r="N208" s="10">
        <f>VLOOKUP(D208,FXProd!$B$2:$F$310,4,)</f>
        <v>1</v>
      </c>
      <c r="O208" s="10" t="str">
        <f t="shared" si="31"/>
        <v>OK</v>
      </c>
      <c r="P208" s="10" t="s">
        <v>446</v>
      </c>
      <c r="Q208" s="10" t="str">
        <f>VLOOKUP(D208,FXProd!$B$2:$F$310,5,)</f>
        <v>isWeekday asc</v>
      </c>
      <c r="R208" s="10" t="str">
        <f t="shared" si="32"/>
        <v>OK</v>
      </c>
      <c r="S208" s="10" t="str">
        <f t="shared" si="33"/>
        <v>TRUE</v>
      </c>
      <c r="T208" s="10" t="str">
        <f t="shared" si="34"/>
        <v>TRUE</v>
      </c>
      <c r="U208" s="10" t="str">
        <f t="shared" si="35"/>
        <v>Yes</v>
      </c>
    </row>
    <row r="209" spans="1:21">
      <c r="A209" s="10" t="s">
        <v>557</v>
      </c>
      <c r="B209" s="10" t="str">
        <f>IF(ISERROR(MATCH(A209, FXProd!$A$2:$A$297,0)),"",A209)</f>
        <v>srf_main.TradeMessagePayloadTrident</v>
      </c>
      <c r="C209" s="10" t="str">
        <f t="shared" si="27"/>
        <v>OK</v>
      </c>
      <c r="D209" s="10" t="s">
        <v>559</v>
      </c>
      <c r="E209" s="10" t="str">
        <f>VLOOKUP(D209,FXProd!$B$2:$F$310,1,)</f>
        <v>NCI_TradeMessagePayloadTrident</v>
      </c>
      <c r="F209" s="10" t="str">
        <f t="shared" si="28"/>
        <v>OK</v>
      </c>
      <c r="G209" s="10" t="s">
        <v>13</v>
      </c>
      <c r="H209" s="10" t="str">
        <f>VLOOKUP(D209,FXProd!$B$2:$F$310,2,)</f>
        <v>nonunique</v>
      </c>
      <c r="I209" s="10" t="str">
        <f t="shared" si="29"/>
        <v>OK</v>
      </c>
      <c r="J209" s="10" t="s">
        <v>14</v>
      </c>
      <c r="K209" s="10" t="str">
        <f>VLOOKUP(D209,FXProd!$B$2:$F$310,3,)</f>
        <v xml:space="preserve"> nonclustered </v>
      </c>
      <c r="L209" s="10" t="str">
        <f t="shared" si="30"/>
        <v>OK</v>
      </c>
      <c r="M209" s="10">
        <v>1</v>
      </c>
      <c r="N209" s="10">
        <f>VLOOKUP(D209,FXProd!$B$2:$F$310,4,)</f>
        <v>1</v>
      </c>
      <c r="O209" s="10" t="str">
        <f t="shared" si="31"/>
        <v>OK</v>
      </c>
      <c r="P209" s="10" t="s">
        <v>198</v>
      </c>
      <c r="Q209" s="10" t="str">
        <f>VLOOKUP(D209,FXProd!$B$2:$F$310,5,)</f>
        <v>TradeMessageId asc</v>
      </c>
      <c r="R209" s="10" t="str">
        <f t="shared" si="32"/>
        <v>OK</v>
      </c>
      <c r="S209" s="10" t="str">
        <f t="shared" si="33"/>
        <v>TRUE</v>
      </c>
      <c r="T209" s="10" t="str">
        <f t="shared" si="34"/>
        <v>TRUE</v>
      </c>
      <c r="U209" s="10" t="str">
        <f t="shared" si="35"/>
        <v>Yes</v>
      </c>
    </row>
    <row r="210" spans="1:21">
      <c r="A210" s="10" t="s">
        <v>428</v>
      </c>
      <c r="B210" s="10" t="str">
        <f>IF(ISERROR(MATCH(A210, FXProd!$A$2:$A$297,0)),"",A210)</f>
        <v>srf_main.OutBoundFile</v>
      </c>
      <c r="C210" s="10" t="str">
        <f t="shared" si="27"/>
        <v>OK</v>
      </c>
      <c r="D210" s="10" t="s">
        <v>431</v>
      </c>
      <c r="E210" s="10" t="e">
        <f>VLOOKUP(D210,FXProd!$B$2:$F$310,1,)</f>
        <v>#N/A</v>
      </c>
      <c r="F210" s="10" t="e">
        <f t="shared" si="28"/>
        <v>#N/A</v>
      </c>
      <c r="G210" s="10" t="s">
        <v>8</v>
      </c>
      <c r="H210" s="10" t="e">
        <f>VLOOKUP(D210,FXProd!$B$2:$F$310,2,)</f>
        <v>#N/A</v>
      </c>
      <c r="I210" s="10" t="e">
        <f t="shared" si="29"/>
        <v>#N/A</v>
      </c>
      <c r="J210" s="10" t="s">
        <v>9</v>
      </c>
      <c r="K210" s="10" t="e">
        <f>VLOOKUP(D210,FXProd!$B$2:$F$310,3,)</f>
        <v>#N/A</v>
      </c>
      <c r="L210" s="10" t="e">
        <f t="shared" si="30"/>
        <v>#N/A</v>
      </c>
      <c r="M210" s="10">
        <v>1</v>
      </c>
      <c r="N210" s="10" t="e">
        <f>VLOOKUP(D210,FXProd!$B$2:$F$310,4,)</f>
        <v>#N/A</v>
      </c>
      <c r="O210" s="10" t="e">
        <f t="shared" si="31"/>
        <v>#N/A</v>
      </c>
      <c r="P210" s="10" t="s">
        <v>17</v>
      </c>
      <c r="Q210" s="10" t="e">
        <f>VLOOKUP(D210,FXProd!$B$2:$F$310,5,)</f>
        <v>#N/A</v>
      </c>
      <c r="R210" s="10" t="e">
        <f t="shared" si="32"/>
        <v>#N/A</v>
      </c>
      <c r="S210" s="10" t="e">
        <f t="shared" si="33"/>
        <v>#N/A</v>
      </c>
      <c r="T210" s="10" t="e">
        <f t="shared" si="34"/>
        <v>#N/A</v>
      </c>
      <c r="U210" s="10" t="e">
        <f t="shared" si="35"/>
        <v>#N/A</v>
      </c>
    </row>
    <row r="211" spans="1:21">
      <c r="A211" s="10" t="s">
        <v>428</v>
      </c>
      <c r="B211" s="10" t="str">
        <f>IF(ISERROR(MATCH(A211, FXProd!$A$2:$A$297,0)),"",A211)</f>
        <v>srf_main.OutBoundFile</v>
      </c>
      <c r="C211" s="10" t="str">
        <f t="shared" si="27"/>
        <v>OK</v>
      </c>
      <c r="D211" s="10" t="s">
        <v>429</v>
      </c>
      <c r="E211" s="10" t="str">
        <f>VLOOKUP(D211,FXProd!$B$2:$F$310,1,)</f>
        <v>OutBoundFileUniqueKey</v>
      </c>
      <c r="F211" s="10" t="str">
        <f t="shared" si="28"/>
        <v>OK</v>
      </c>
      <c r="G211" s="10" t="s">
        <v>8</v>
      </c>
      <c r="H211" s="10" t="str">
        <f>VLOOKUP(D211,FXProd!$B$2:$F$310,2,)</f>
        <v>unique</v>
      </c>
      <c r="I211" s="10" t="str">
        <f t="shared" si="29"/>
        <v>OK</v>
      </c>
      <c r="J211" s="10" t="s">
        <v>14</v>
      </c>
      <c r="K211" s="10" t="str">
        <f>VLOOKUP(D211,FXProd!$B$2:$F$310,3,)</f>
        <v xml:space="preserve"> nonclustered </v>
      </c>
      <c r="L211" s="10" t="str">
        <f t="shared" si="30"/>
        <v>OK</v>
      </c>
      <c r="M211" s="10">
        <v>6</v>
      </c>
      <c r="N211" s="10">
        <f>VLOOKUP(D211,FXProd!$B$2:$F$310,4,)</f>
        <v>6</v>
      </c>
      <c r="O211" s="10" t="str">
        <f t="shared" si="31"/>
        <v>OK</v>
      </c>
      <c r="P211" s="10" t="s">
        <v>430</v>
      </c>
      <c r="Q211" s="10" t="str">
        <f>VLOOKUP(D211,FXProd!$B$2:$F$310,5,)</f>
        <v>AssetClass asc,COBDate asc,FeedFileFragmentId asc,FeedType asc,MessageType asc,PublisherSystem asc</v>
      </c>
      <c r="R211" s="10" t="str">
        <f t="shared" si="32"/>
        <v>NOTOK</v>
      </c>
      <c r="S211" s="10" t="str">
        <f t="shared" si="33"/>
        <v>TRUE</v>
      </c>
      <c r="T211" s="10" t="str">
        <f t="shared" si="34"/>
        <v>FALSE</v>
      </c>
      <c r="U211" s="10" t="str">
        <f t="shared" si="35"/>
        <v>No</v>
      </c>
    </row>
    <row r="212" spans="1:21">
      <c r="A212" s="10" t="s">
        <v>30</v>
      </c>
      <c r="B212" s="10" t="str">
        <f>IF(ISERROR(MATCH(A212, FXProd!$A$2:$A$297,0)),"",A212)</f>
        <v>srf_main.AlternateTrade</v>
      </c>
      <c r="C212" s="10" t="str">
        <f t="shared" si="27"/>
        <v>OK</v>
      </c>
      <c r="D212" s="10" t="s">
        <v>31</v>
      </c>
      <c r="E212" s="10" t="e">
        <f>VLOOKUP(D212,FXProd!$B$2:$F$310,1,)</f>
        <v>#N/A</v>
      </c>
      <c r="F212" s="10" t="e">
        <f t="shared" si="28"/>
        <v>#N/A</v>
      </c>
      <c r="G212" s="10" t="s">
        <v>8</v>
      </c>
      <c r="H212" s="10" t="e">
        <f>VLOOKUP(D212,FXProd!$B$2:$F$310,2,)</f>
        <v>#N/A</v>
      </c>
      <c r="I212" s="10" t="e">
        <f t="shared" si="29"/>
        <v>#N/A</v>
      </c>
      <c r="J212" s="10" t="s">
        <v>14</v>
      </c>
      <c r="K212" s="10" t="e">
        <f>VLOOKUP(D212,FXProd!$B$2:$F$310,3,)</f>
        <v>#N/A</v>
      </c>
      <c r="L212" s="10" t="e">
        <f t="shared" si="30"/>
        <v>#N/A</v>
      </c>
      <c r="M212" s="10">
        <v>1</v>
      </c>
      <c r="N212" s="10" t="e">
        <f>VLOOKUP(D212,FXProd!$B$2:$F$310,4,)</f>
        <v>#N/A</v>
      </c>
      <c r="O212" s="10" t="e">
        <f t="shared" si="31"/>
        <v>#N/A</v>
      </c>
      <c r="P212" s="10" t="s">
        <v>32</v>
      </c>
      <c r="Q212" s="10" t="e">
        <f>VLOOKUP(D212,FXProd!$B$2:$F$310,5,)</f>
        <v>#N/A</v>
      </c>
      <c r="R212" s="10" t="e">
        <f t="shared" si="32"/>
        <v>#N/A</v>
      </c>
      <c r="S212" s="10" t="e">
        <f t="shared" si="33"/>
        <v>#N/A</v>
      </c>
      <c r="T212" s="10" t="e">
        <f t="shared" si="34"/>
        <v>#N/A</v>
      </c>
      <c r="U212" s="10" t="e">
        <f t="shared" si="35"/>
        <v>#N/A</v>
      </c>
    </row>
    <row r="213" spans="1:21">
      <c r="A213" s="10" t="s">
        <v>48</v>
      </c>
      <c r="B213" s="10" t="str">
        <f>IF(ISERROR(MATCH(A213, FXProd!$A$2:$A$297,0)),"",A213)</f>
        <v>srf_main.BATCH_JOB_INSTANCE</v>
      </c>
      <c r="C213" s="10" t="str">
        <f t="shared" si="27"/>
        <v>OK</v>
      </c>
      <c r="D213" s="10" t="s">
        <v>629</v>
      </c>
      <c r="E213" s="10" t="e">
        <f>VLOOKUP(D213,FXProd!$B$2:$F$310,1,)</f>
        <v>#N/A</v>
      </c>
      <c r="F213" s="10" t="e">
        <f t="shared" si="28"/>
        <v>#N/A</v>
      </c>
      <c r="G213" s="10" t="s">
        <v>8</v>
      </c>
      <c r="H213" s="10" t="e">
        <f>VLOOKUP(D213,FXProd!$B$2:$F$310,2,)</f>
        <v>#N/A</v>
      </c>
      <c r="I213" s="10" t="e">
        <f t="shared" si="29"/>
        <v>#N/A</v>
      </c>
      <c r="J213" s="10" t="s">
        <v>9</v>
      </c>
      <c r="K213" s="10" t="e">
        <f>VLOOKUP(D213,FXProd!$B$2:$F$310,3,)</f>
        <v>#N/A</v>
      </c>
      <c r="L213" s="10" t="e">
        <f t="shared" si="30"/>
        <v>#N/A</v>
      </c>
      <c r="M213" s="10">
        <v>1</v>
      </c>
      <c r="N213" s="10" t="e">
        <f>VLOOKUP(D213,FXProd!$B$2:$F$310,4,)</f>
        <v>#N/A</v>
      </c>
      <c r="O213" s="10" t="e">
        <f t="shared" si="31"/>
        <v>#N/A</v>
      </c>
      <c r="P213" s="10" t="s">
        <v>50</v>
      </c>
      <c r="Q213" s="10" t="e">
        <f>VLOOKUP(D213,FXProd!$B$2:$F$310,5,)</f>
        <v>#N/A</v>
      </c>
      <c r="R213" s="10" t="e">
        <f t="shared" si="32"/>
        <v>#N/A</v>
      </c>
      <c r="S213" s="10" t="e">
        <f t="shared" si="33"/>
        <v>#N/A</v>
      </c>
      <c r="T213" s="10" t="e">
        <f t="shared" si="34"/>
        <v>#N/A</v>
      </c>
      <c r="U213" s="10" t="e">
        <f t="shared" si="35"/>
        <v>#N/A</v>
      </c>
    </row>
    <row r="214" spans="1:21">
      <c r="A214" s="10" t="s">
        <v>43</v>
      </c>
      <c r="B214" s="10" t="str">
        <f>IF(ISERROR(MATCH(A214, FXProd!$A$2:$A$297,0)),"",A214)</f>
        <v>srf_main.BATCH_JOB_EXECUTION</v>
      </c>
      <c r="C214" s="10" t="str">
        <f t="shared" si="27"/>
        <v>OK</v>
      </c>
      <c r="D214" s="10" t="s">
        <v>630</v>
      </c>
      <c r="E214" s="10" t="e">
        <f>VLOOKUP(D214,FXProd!$B$2:$F$310,1,)</f>
        <v>#N/A</v>
      </c>
      <c r="F214" s="10" t="e">
        <f t="shared" si="28"/>
        <v>#N/A</v>
      </c>
      <c r="G214" s="10" t="s">
        <v>8</v>
      </c>
      <c r="H214" s="10" t="e">
        <f>VLOOKUP(D214,FXProd!$B$2:$F$310,2,)</f>
        <v>#N/A</v>
      </c>
      <c r="I214" s="10" t="e">
        <f t="shared" si="29"/>
        <v>#N/A</v>
      </c>
      <c r="J214" s="10" t="s">
        <v>9</v>
      </c>
      <c r="K214" s="10" t="e">
        <f>VLOOKUP(D214,FXProd!$B$2:$F$310,3,)</f>
        <v>#N/A</v>
      </c>
      <c r="L214" s="10" t="e">
        <f t="shared" si="30"/>
        <v>#N/A</v>
      </c>
      <c r="M214" s="10">
        <v>1</v>
      </c>
      <c r="N214" s="10" t="e">
        <f>VLOOKUP(D214,FXProd!$B$2:$F$310,4,)</f>
        <v>#N/A</v>
      </c>
      <c r="O214" s="10" t="e">
        <f t="shared" si="31"/>
        <v>#N/A</v>
      </c>
      <c r="P214" s="10" t="s">
        <v>45</v>
      </c>
      <c r="Q214" s="10" t="e">
        <f>VLOOKUP(D214,FXProd!$B$2:$F$310,5,)</f>
        <v>#N/A</v>
      </c>
      <c r="R214" s="10" t="e">
        <f t="shared" si="32"/>
        <v>#N/A</v>
      </c>
      <c r="S214" s="10" t="e">
        <f t="shared" si="33"/>
        <v>#N/A</v>
      </c>
      <c r="T214" s="10" t="e">
        <f t="shared" si="34"/>
        <v>#N/A</v>
      </c>
      <c r="U214" s="10" t="e">
        <f t="shared" si="35"/>
        <v>#N/A</v>
      </c>
    </row>
    <row r="215" spans="1:21">
      <c r="A215" s="10" t="s">
        <v>46</v>
      </c>
      <c r="B215" s="10" t="str">
        <f>IF(ISERROR(MATCH(A215, FXProd!$A$2:$A$297,0)),"",A215)</f>
        <v>srf_main.BATCH_JOB_EXECUTION_CONTEXT</v>
      </c>
      <c r="C215" s="10" t="str">
        <f t="shared" si="27"/>
        <v>OK</v>
      </c>
      <c r="D215" s="10" t="s">
        <v>631</v>
      </c>
      <c r="E215" s="10" t="e">
        <f>VLOOKUP(D215,FXProd!$B$2:$F$310,1,)</f>
        <v>#N/A</v>
      </c>
      <c r="F215" s="10" t="e">
        <f t="shared" si="28"/>
        <v>#N/A</v>
      </c>
      <c r="G215" s="10" t="s">
        <v>8</v>
      </c>
      <c r="H215" s="10" t="e">
        <f>VLOOKUP(D215,FXProd!$B$2:$F$310,2,)</f>
        <v>#N/A</v>
      </c>
      <c r="I215" s="10" t="e">
        <f t="shared" si="29"/>
        <v>#N/A</v>
      </c>
      <c r="J215" s="10" t="s">
        <v>9</v>
      </c>
      <c r="K215" s="10" t="e">
        <f>VLOOKUP(D215,FXProd!$B$2:$F$310,3,)</f>
        <v>#N/A</v>
      </c>
      <c r="L215" s="10" t="e">
        <f t="shared" si="30"/>
        <v>#N/A</v>
      </c>
      <c r="M215" s="10">
        <v>1</v>
      </c>
      <c r="N215" s="10" t="e">
        <f>VLOOKUP(D215,FXProd!$B$2:$F$310,4,)</f>
        <v>#N/A</v>
      </c>
      <c r="O215" s="10" t="e">
        <f t="shared" si="31"/>
        <v>#N/A</v>
      </c>
      <c r="P215" s="10" t="s">
        <v>45</v>
      </c>
      <c r="Q215" s="10" t="e">
        <f>VLOOKUP(D215,FXProd!$B$2:$F$310,5,)</f>
        <v>#N/A</v>
      </c>
      <c r="R215" s="10" t="e">
        <f t="shared" si="32"/>
        <v>#N/A</v>
      </c>
      <c r="S215" s="10" t="e">
        <f t="shared" si="33"/>
        <v>#N/A</v>
      </c>
      <c r="T215" s="10" t="e">
        <f t="shared" si="34"/>
        <v>#N/A</v>
      </c>
      <c r="U215" s="10" t="e">
        <f t="shared" si="35"/>
        <v>#N/A</v>
      </c>
    </row>
    <row r="216" spans="1:21">
      <c r="A216" s="10" t="s">
        <v>53</v>
      </c>
      <c r="B216" s="10" t="str">
        <f>IF(ISERROR(MATCH(A216, FXProd!$A$2:$A$297,0)),"",A216)</f>
        <v>srf_main.BATCH_STEP_EXECUTION</v>
      </c>
      <c r="C216" s="10" t="str">
        <f t="shared" si="27"/>
        <v>OK</v>
      </c>
      <c r="D216" s="10" t="s">
        <v>632</v>
      </c>
      <c r="E216" s="10" t="e">
        <f>VLOOKUP(D216,FXProd!$B$2:$F$310,1,)</f>
        <v>#N/A</v>
      </c>
      <c r="F216" s="10" t="e">
        <f t="shared" si="28"/>
        <v>#N/A</v>
      </c>
      <c r="G216" s="10" t="s">
        <v>8</v>
      </c>
      <c r="H216" s="10" t="e">
        <f>VLOOKUP(D216,FXProd!$B$2:$F$310,2,)</f>
        <v>#N/A</v>
      </c>
      <c r="I216" s="10" t="e">
        <f t="shared" si="29"/>
        <v>#N/A</v>
      </c>
      <c r="J216" s="10" t="s">
        <v>9</v>
      </c>
      <c r="K216" s="10" t="e">
        <f>VLOOKUP(D216,FXProd!$B$2:$F$310,3,)</f>
        <v>#N/A</v>
      </c>
      <c r="L216" s="10" t="e">
        <f t="shared" si="30"/>
        <v>#N/A</v>
      </c>
      <c r="M216" s="10">
        <v>1</v>
      </c>
      <c r="N216" s="10" t="e">
        <f>VLOOKUP(D216,FXProd!$B$2:$F$310,4,)</f>
        <v>#N/A</v>
      </c>
      <c r="O216" s="10" t="e">
        <f t="shared" si="31"/>
        <v>#N/A</v>
      </c>
      <c r="P216" s="10" t="s">
        <v>55</v>
      </c>
      <c r="Q216" s="10" t="e">
        <f>VLOOKUP(D216,FXProd!$B$2:$F$310,5,)</f>
        <v>#N/A</v>
      </c>
      <c r="R216" s="10" t="e">
        <f t="shared" si="32"/>
        <v>#N/A</v>
      </c>
      <c r="S216" s="10" t="e">
        <f t="shared" si="33"/>
        <v>#N/A</v>
      </c>
      <c r="T216" s="10" t="e">
        <f t="shared" si="34"/>
        <v>#N/A</v>
      </c>
      <c r="U216" s="10" t="e">
        <f t="shared" si="35"/>
        <v>#N/A</v>
      </c>
    </row>
    <row r="217" spans="1:21">
      <c r="A217" s="10" t="s">
        <v>56</v>
      </c>
      <c r="B217" s="10" t="str">
        <f>IF(ISERROR(MATCH(A217, FXProd!$A$2:$A$297,0)),"",A217)</f>
        <v>srf_main.BATCH_STEP_EXECUTION_CONTEXT</v>
      </c>
      <c r="C217" s="10" t="str">
        <f t="shared" si="27"/>
        <v>OK</v>
      </c>
      <c r="D217" s="10" t="s">
        <v>633</v>
      </c>
      <c r="E217" s="10" t="e">
        <f>VLOOKUP(D217,FXProd!$B$2:$F$310,1,)</f>
        <v>#N/A</v>
      </c>
      <c r="F217" s="10" t="e">
        <f t="shared" si="28"/>
        <v>#N/A</v>
      </c>
      <c r="G217" s="10" t="s">
        <v>8</v>
      </c>
      <c r="H217" s="10" t="e">
        <f>VLOOKUP(D217,FXProd!$B$2:$F$310,2,)</f>
        <v>#N/A</v>
      </c>
      <c r="I217" s="10" t="e">
        <f t="shared" si="29"/>
        <v>#N/A</v>
      </c>
      <c r="J217" s="10" t="s">
        <v>9</v>
      </c>
      <c r="K217" s="10" t="e">
        <f>VLOOKUP(D217,FXProd!$B$2:$F$310,3,)</f>
        <v>#N/A</v>
      </c>
      <c r="L217" s="10" t="e">
        <f t="shared" si="30"/>
        <v>#N/A</v>
      </c>
      <c r="M217" s="10">
        <v>1</v>
      </c>
      <c r="N217" s="10" t="e">
        <f>VLOOKUP(D217,FXProd!$B$2:$F$310,4,)</f>
        <v>#N/A</v>
      </c>
      <c r="O217" s="10" t="e">
        <f t="shared" si="31"/>
        <v>#N/A</v>
      </c>
      <c r="P217" s="10" t="s">
        <v>55</v>
      </c>
      <c r="Q217" s="10" t="e">
        <f>VLOOKUP(D217,FXProd!$B$2:$F$310,5,)</f>
        <v>#N/A</v>
      </c>
      <c r="R217" s="10" t="e">
        <f t="shared" si="32"/>
        <v>#N/A</v>
      </c>
      <c r="S217" s="10" t="e">
        <f t="shared" si="33"/>
        <v>#N/A</v>
      </c>
      <c r="T217" s="10" t="e">
        <f t="shared" si="34"/>
        <v>#N/A</v>
      </c>
      <c r="U217" s="10" t="e">
        <f t="shared" si="35"/>
        <v>#N/A</v>
      </c>
    </row>
    <row r="218" spans="1:21">
      <c r="A218" s="10" t="s">
        <v>58</v>
      </c>
      <c r="B218" s="10" t="str">
        <f>IF(ISERROR(MATCH(A218, FXProd!$A$2:$A$297,0)),"",A218)</f>
        <v>srf_main.BCPGTRResponseData</v>
      </c>
      <c r="C218" s="10" t="str">
        <f t="shared" si="27"/>
        <v>OK</v>
      </c>
      <c r="D218" s="10" t="s">
        <v>634</v>
      </c>
      <c r="E218" s="10" t="e">
        <f>VLOOKUP(D218,FXProd!$B$2:$F$310,1,)</f>
        <v>#N/A</v>
      </c>
      <c r="F218" s="10" t="e">
        <f t="shared" si="28"/>
        <v>#N/A</v>
      </c>
      <c r="G218" s="10" t="s">
        <v>8</v>
      </c>
      <c r="H218" s="10" t="e">
        <f>VLOOKUP(D218,FXProd!$B$2:$F$310,2,)</f>
        <v>#N/A</v>
      </c>
      <c r="I218" s="10" t="e">
        <f t="shared" si="29"/>
        <v>#N/A</v>
      </c>
      <c r="J218" s="10" t="s">
        <v>14</v>
      </c>
      <c r="K218" s="10" t="e">
        <f>VLOOKUP(D218,FXProd!$B$2:$F$310,3,)</f>
        <v>#N/A</v>
      </c>
      <c r="L218" s="10" t="e">
        <f t="shared" si="30"/>
        <v>#N/A</v>
      </c>
      <c r="M218" s="10">
        <v>1</v>
      </c>
      <c r="N218" s="10" t="e">
        <f>VLOOKUP(D218,FXProd!$B$2:$F$310,4,)</f>
        <v>#N/A</v>
      </c>
      <c r="O218" s="10" t="e">
        <f t="shared" si="31"/>
        <v>#N/A</v>
      </c>
      <c r="P218" s="10" t="s">
        <v>17</v>
      </c>
      <c r="Q218" s="10" t="e">
        <f>VLOOKUP(D218,FXProd!$B$2:$F$310,5,)</f>
        <v>#N/A</v>
      </c>
      <c r="R218" s="10" t="e">
        <f t="shared" si="32"/>
        <v>#N/A</v>
      </c>
      <c r="S218" s="10" t="e">
        <f t="shared" si="33"/>
        <v>#N/A</v>
      </c>
      <c r="T218" s="10" t="e">
        <f t="shared" si="34"/>
        <v>#N/A</v>
      </c>
      <c r="U218" s="10" t="e">
        <f t="shared" si="35"/>
        <v>#N/A</v>
      </c>
    </row>
    <row r="219" spans="1:21">
      <c r="A219" s="10" t="s">
        <v>101</v>
      </c>
      <c r="B219" s="10" t="str">
        <f>IF(ISERROR(MATCH(A219, FXProd!$A$2:$A$297,0)),"",A219)</f>
        <v>srf_main.CollCtyPartyDetails</v>
      </c>
      <c r="C219" s="10" t="str">
        <f t="shared" si="27"/>
        <v>OK</v>
      </c>
      <c r="D219" s="10" t="s">
        <v>635</v>
      </c>
      <c r="E219" s="10" t="e">
        <f>VLOOKUP(D219,FXProd!$B$2:$F$310,1,)</f>
        <v>#N/A</v>
      </c>
      <c r="F219" s="10" t="e">
        <f t="shared" si="28"/>
        <v>#N/A</v>
      </c>
      <c r="G219" s="10" t="s">
        <v>8</v>
      </c>
      <c r="H219" s="10" t="e">
        <f>VLOOKUP(D219,FXProd!$B$2:$F$310,2,)</f>
        <v>#N/A</v>
      </c>
      <c r="I219" s="10" t="e">
        <f t="shared" si="29"/>
        <v>#N/A</v>
      </c>
      <c r="J219" s="10" t="s">
        <v>14</v>
      </c>
      <c r="K219" s="10" t="e">
        <f>VLOOKUP(D219,FXProd!$B$2:$F$310,3,)</f>
        <v>#N/A</v>
      </c>
      <c r="L219" s="10" t="e">
        <f t="shared" si="30"/>
        <v>#N/A</v>
      </c>
      <c r="M219" s="10">
        <v>1</v>
      </c>
      <c r="N219" s="10" t="e">
        <f>VLOOKUP(D219,FXProd!$B$2:$F$310,4,)</f>
        <v>#N/A</v>
      </c>
      <c r="O219" s="10" t="e">
        <f t="shared" si="31"/>
        <v>#N/A</v>
      </c>
      <c r="P219" s="10" t="s">
        <v>17</v>
      </c>
      <c r="Q219" s="10" t="e">
        <f>VLOOKUP(D219,FXProd!$B$2:$F$310,5,)</f>
        <v>#N/A</v>
      </c>
      <c r="R219" s="10" t="e">
        <f t="shared" si="32"/>
        <v>#N/A</v>
      </c>
      <c r="S219" s="10" t="e">
        <f t="shared" si="33"/>
        <v>#N/A</v>
      </c>
      <c r="T219" s="10" t="e">
        <f t="shared" si="34"/>
        <v>#N/A</v>
      </c>
      <c r="U219" s="10" t="e">
        <f t="shared" si="35"/>
        <v>#N/A</v>
      </c>
    </row>
    <row r="220" spans="1:21">
      <c r="A220" s="10" t="s">
        <v>107</v>
      </c>
      <c r="B220" s="10" t="str">
        <f>IF(ISERROR(MATCH(A220, FXProd!$A$2:$A$297,0)),"",A220)</f>
        <v>srf_main.CollEagleDetails</v>
      </c>
      <c r="C220" s="10" t="str">
        <f t="shared" si="27"/>
        <v>OK</v>
      </c>
      <c r="D220" s="10" t="s">
        <v>120</v>
      </c>
      <c r="E220" s="10" t="e">
        <f>VLOOKUP(D220,FXProd!$B$2:$F$310,1,)</f>
        <v>#N/A</v>
      </c>
      <c r="F220" s="10" t="e">
        <f t="shared" si="28"/>
        <v>#N/A</v>
      </c>
      <c r="G220" s="10" t="s">
        <v>8</v>
      </c>
      <c r="H220" s="10" t="e">
        <f>VLOOKUP(D220,FXProd!$B$2:$F$310,2,)</f>
        <v>#N/A</v>
      </c>
      <c r="I220" s="10" t="e">
        <f t="shared" si="29"/>
        <v>#N/A</v>
      </c>
      <c r="J220" s="10" t="s">
        <v>14</v>
      </c>
      <c r="K220" s="10" t="e">
        <f>VLOOKUP(D220,FXProd!$B$2:$F$310,3,)</f>
        <v>#N/A</v>
      </c>
      <c r="L220" s="10" t="e">
        <f t="shared" si="30"/>
        <v>#N/A</v>
      </c>
      <c r="M220" s="10">
        <v>1</v>
      </c>
      <c r="N220" s="10" t="e">
        <f>VLOOKUP(D220,FXProd!$B$2:$F$310,4,)</f>
        <v>#N/A</v>
      </c>
      <c r="O220" s="10" t="e">
        <f t="shared" si="31"/>
        <v>#N/A</v>
      </c>
      <c r="P220" s="10" t="s">
        <v>17</v>
      </c>
      <c r="Q220" s="10" t="e">
        <f>VLOOKUP(D220,FXProd!$B$2:$F$310,5,)</f>
        <v>#N/A</v>
      </c>
      <c r="R220" s="10" t="e">
        <f t="shared" si="32"/>
        <v>#N/A</v>
      </c>
      <c r="S220" s="10" t="e">
        <f t="shared" si="33"/>
        <v>#N/A</v>
      </c>
      <c r="T220" s="10" t="e">
        <f t="shared" si="34"/>
        <v>#N/A</v>
      </c>
      <c r="U220" s="10" t="e">
        <f t="shared" si="35"/>
        <v>#N/A</v>
      </c>
    </row>
    <row r="221" spans="1:21">
      <c r="A221" s="10" t="s">
        <v>119</v>
      </c>
      <c r="B221" s="10" t="str">
        <f>IF(ISERROR(MATCH(A221, FXProd!$A$2:$A$297,0)),"",A221)</f>
        <v>srf_main.CollEagleDetailsMain</v>
      </c>
      <c r="C221" s="10" t="str">
        <f t="shared" si="27"/>
        <v>OK</v>
      </c>
      <c r="D221" s="10" t="s">
        <v>636</v>
      </c>
      <c r="E221" s="10" t="e">
        <f>VLOOKUP(D221,FXProd!$B$2:$F$310,1,)</f>
        <v>#N/A</v>
      </c>
      <c r="F221" s="10" t="e">
        <f t="shared" si="28"/>
        <v>#N/A</v>
      </c>
      <c r="G221" s="10" t="s">
        <v>8</v>
      </c>
      <c r="H221" s="10" t="e">
        <f>VLOOKUP(D221,FXProd!$B$2:$F$310,2,)</f>
        <v>#N/A</v>
      </c>
      <c r="I221" s="10" t="e">
        <f t="shared" si="29"/>
        <v>#N/A</v>
      </c>
      <c r="J221" s="10" t="s">
        <v>14</v>
      </c>
      <c r="K221" s="10" t="e">
        <f>VLOOKUP(D221,FXProd!$B$2:$F$310,3,)</f>
        <v>#N/A</v>
      </c>
      <c r="L221" s="10" t="e">
        <f t="shared" si="30"/>
        <v>#N/A</v>
      </c>
      <c r="M221" s="10">
        <v>1</v>
      </c>
      <c r="N221" s="10" t="e">
        <f>VLOOKUP(D221,FXProd!$B$2:$F$310,4,)</f>
        <v>#N/A</v>
      </c>
      <c r="O221" s="10" t="e">
        <f t="shared" si="31"/>
        <v>#N/A</v>
      </c>
      <c r="P221" s="10" t="s">
        <v>17</v>
      </c>
      <c r="Q221" s="10" t="e">
        <f>VLOOKUP(D221,FXProd!$B$2:$F$310,5,)</f>
        <v>#N/A</v>
      </c>
      <c r="R221" s="10" t="e">
        <f t="shared" si="32"/>
        <v>#N/A</v>
      </c>
      <c r="S221" s="10" t="e">
        <f t="shared" si="33"/>
        <v>#N/A</v>
      </c>
      <c r="T221" s="10" t="e">
        <f t="shared" si="34"/>
        <v>#N/A</v>
      </c>
      <c r="U221" s="10" t="e">
        <f t="shared" si="35"/>
        <v>#N/A</v>
      </c>
    </row>
    <row r="222" spans="1:21">
      <c r="A222" s="10" t="s">
        <v>133</v>
      </c>
      <c r="B222" s="10" t="str">
        <f>IF(ISERROR(MATCH(A222, FXProd!$A$2:$A$297,0)),"",A222)</f>
        <v>srf_main.CollFeedUnit</v>
      </c>
      <c r="C222" s="10" t="str">
        <f t="shared" si="27"/>
        <v>OK</v>
      </c>
      <c r="D222" s="10" t="s">
        <v>637</v>
      </c>
      <c r="E222" s="10" t="e">
        <f>VLOOKUP(D222,FXProd!$B$2:$F$310,1,)</f>
        <v>#N/A</v>
      </c>
      <c r="F222" s="10" t="e">
        <f t="shared" si="28"/>
        <v>#N/A</v>
      </c>
      <c r="G222" s="10" t="s">
        <v>8</v>
      </c>
      <c r="H222" s="10" t="e">
        <f>VLOOKUP(D222,FXProd!$B$2:$F$310,2,)</f>
        <v>#N/A</v>
      </c>
      <c r="I222" s="10" t="e">
        <f t="shared" si="29"/>
        <v>#N/A</v>
      </c>
      <c r="J222" s="10" t="s">
        <v>14</v>
      </c>
      <c r="K222" s="10" t="e">
        <f>VLOOKUP(D222,FXProd!$B$2:$F$310,3,)</f>
        <v>#N/A</v>
      </c>
      <c r="L222" s="10" t="e">
        <f t="shared" si="30"/>
        <v>#N/A</v>
      </c>
      <c r="M222" s="10">
        <v>1</v>
      </c>
      <c r="N222" s="10" t="e">
        <f>VLOOKUP(D222,FXProd!$B$2:$F$310,4,)</f>
        <v>#N/A</v>
      </c>
      <c r="O222" s="10" t="e">
        <f t="shared" si="31"/>
        <v>#N/A</v>
      </c>
      <c r="P222" s="10" t="s">
        <v>17</v>
      </c>
      <c r="Q222" s="10" t="e">
        <f>VLOOKUP(D222,FXProd!$B$2:$F$310,5,)</f>
        <v>#N/A</v>
      </c>
      <c r="R222" s="10" t="e">
        <f t="shared" si="32"/>
        <v>#N/A</v>
      </c>
      <c r="S222" s="10" t="e">
        <f t="shared" si="33"/>
        <v>#N/A</v>
      </c>
      <c r="T222" s="10" t="e">
        <f t="shared" si="34"/>
        <v>#N/A</v>
      </c>
      <c r="U222" s="10" t="e">
        <f t="shared" si="35"/>
        <v>#N/A</v>
      </c>
    </row>
    <row r="223" spans="1:21">
      <c r="A223" s="10" t="s">
        <v>137</v>
      </c>
      <c r="B223" s="10" t="str">
        <f>IF(ISERROR(MATCH(A223, FXProd!$A$2:$A$297,0)),"",A223)</f>
        <v>srf_main.CollFileMaster</v>
      </c>
      <c r="C223" s="10" t="str">
        <f t="shared" si="27"/>
        <v>OK</v>
      </c>
      <c r="D223" s="10" t="s">
        <v>638</v>
      </c>
      <c r="E223" s="10" t="e">
        <f>VLOOKUP(D223,FXProd!$B$2:$F$310,1,)</f>
        <v>#N/A</v>
      </c>
      <c r="F223" s="10" t="e">
        <f t="shared" si="28"/>
        <v>#N/A</v>
      </c>
      <c r="G223" s="10" t="s">
        <v>8</v>
      </c>
      <c r="H223" s="10" t="e">
        <f>VLOOKUP(D223,FXProd!$B$2:$F$310,2,)</f>
        <v>#N/A</v>
      </c>
      <c r="I223" s="10" t="e">
        <f t="shared" si="29"/>
        <v>#N/A</v>
      </c>
      <c r="J223" s="10" t="s">
        <v>14</v>
      </c>
      <c r="K223" s="10" t="e">
        <f>VLOOKUP(D223,FXProd!$B$2:$F$310,3,)</f>
        <v>#N/A</v>
      </c>
      <c r="L223" s="10" t="e">
        <f t="shared" si="30"/>
        <v>#N/A</v>
      </c>
      <c r="M223" s="10">
        <v>1</v>
      </c>
      <c r="N223" s="10" t="e">
        <f>VLOOKUP(D223,FXProd!$B$2:$F$310,4,)</f>
        <v>#N/A</v>
      </c>
      <c r="O223" s="10" t="e">
        <f t="shared" si="31"/>
        <v>#N/A</v>
      </c>
      <c r="P223" s="10" t="s">
        <v>17</v>
      </c>
      <c r="Q223" s="10" t="e">
        <f>VLOOKUP(D223,FXProd!$B$2:$F$310,5,)</f>
        <v>#N/A</v>
      </c>
      <c r="R223" s="10" t="e">
        <f t="shared" si="32"/>
        <v>#N/A</v>
      </c>
      <c r="S223" s="10" t="e">
        <f t="shared" si="33"/>
        <v>#N/A</v>
      </c>
      <c r="T223" s="10" t="e">
        <f t="shared" si="34"/>
        <v>#N/A</v>
      </c>
      <c r="U223" s="10" t="e">
        <f t="shared" si="35"/>
        <v>#N/A</v>
      </c>
    </row>
    <row r="224" spans="1:21">
      <c r="A224" s="10" t="s">
        <v>141</v>
      </c>
      <c r="B224" s="10" t="str">
        <f>IF(ISERROR(MATCH(A224, FXProd!$A$2:$A$297,0)),"",A224)</f>
        <v>srf_main.CollPrincipalPartyDetails</v>
      </c>
      <c r="C224" s="10" t="str">
        <f t="shared" si="27"/>
        <v>OK</v>
      </c>
      <c r="D224" s="10" t="s">
        <v>639</v>
      </c>
      <c r="E224" s="10" t="e">
        <f>VLOOKUP(D224,FXProd!$B$2:$F$310,1,)</f>
        <v>#N/A</v>
      </c>
      <c r="F224" s="10" t="e">
        <f t="shared" si="28"/>
        <v>#N/A</v>
      </c>
      <c r="G224" s="10" t="s">
        <v>8</v>
      </c>
      <c r="H224" s="10" t="e">
        <f>VLOOKUP(D224,FXProd!$B$2:$F$310,2,)</f>
        <v>#N/A</v>
      </c>
      <c r="I224" s="10" t="e">
        <f t="shared" si="29"/>
        <v>#N/A</v>
      </c>
      <c r="J224" s="10" t="s">
        <v>14</v>
      </c>
      <c r="K224" s="10" t="e">
        <f>VLOOKUP(D224,FXProd!$B$2:$F$310,3,)</f>
        <v>#N/A</v>
      </c>
      <c r="L224" s="10" t="e">
        <f t="shared" si="30"/>
        <v>#N/A</v>
      </c>
      <c r="M224" s="10">
        <v>1</v>
      </c>
      <c r="N224" s="10" t="e">
        <f>VLOOKUP(D224,FXProd!$B$2:$F$310,4,)</f>
        <v>#N/A</v>
      </c>
      <c r="O224" s="10" t="e">
        <f t="shared" si="31"/>
        <v>#N/A</v>
      </c>
      <c r="P224" s="10" t="s">
        <v>17</v>
      </c>
      <c r="Q224" s="10" t="e">
        <f>VLOOKUP(D224,FXProd!$B$2:$F$310,5,)</f>
        <v>#N/A</v>
      </c>
      <c r="R224" s="10" t="e">
        <f t="shared" si="32"/>
        <v>#N/A</v>
      </c>
      <c r="S224" s="10" t="e">
        <f t="shared" si="33"/>
        <v>#N/A</v>
      </c>
      <c r="T224" s="10" t="e">
        <f t="shared" si="34"/>
        <v>#N/A</v>
      </c>
      <c r="U224" s="10" t="e">
        <f t="shared" si="35"/>
        <v>#N/A</v>
      </c>
    </row>
    <row r="225" spans="1:21">
      <c r="A225" s="10" t="s">
        <v>145</v>
      </c>
      <c r="B225" s="10" t="str">
        <f>IF(ISERROR(MATCH(A225, FXProd!$A$2:$A$297,0)),"",A225)</f>
        <v>srf_main.CollSecurePartyMetaData</v>
      </c>
      <c r="C225" s="10" t="str">
        <f t="shared" si="27"/>
        <v>OK</v>
      </c>
      <c r="D225" s="10" t="s">
        <v>640</v>
      </c>
      <c r="E225" s="10" t="e">
        <f>VLOOKUP(D225,FXProd!$B$2:$F$310,1,)</f>
        <v>#N/A</v>
      </c>
      <c r="F225" s="10" t="e">
        <f t="shared" si="28"/>
        <v>#N/A</v>
      </c>
      <c r="G225" s="10" t="s">
        <v>8</v>
      </c>
      <c r="H225" s="10" t="e">
        <f>VLOOKUP(D225,FXProd!$B$2:$F$310,2,)</f>
        <v>#N/A</v>
      </c>
      <c r="I225" s="10" t="e">
        <f t="shared" si="29"/>
        <v>#N/A</v>
      </c>
      <c r="J225" s="10" t="s">
        <v>14</v>
      </c>
      <c r="K225" s="10" t="e">
        <f>VLOOKUP(D225,FXProd!$B$2:$F$310,3,)</f>
        <v>#N/A</v>
      </c>
      <c r="L225" s="10" t="e">
        <f t="shared" si="30"/>
        <v>#N/A</v>
      </c>
      <c r="M225" s="10">
        <v>1</v>
      </c>
      <c r="N225" s="10" t="e">
        <f>VLOOKUP(D225,FXProd!$B$2:$F$310,4,)</f>
        <v>#N/A</v>
      </c>
      <c r="O225" s="10" t="e">
        <f t="shared" si="31"/>
        <v>#N/A</v>
      </c>
      <c r="P225" s="10" t="s">
        <v>17</v>
      </c>
      <c r="Q225" s="10" t="e">
        <f>VLOOKUP(D225,FXProd!$B$2:$F$310,5,)</f>
        <v>#N/A</v>
      </c>
      <c r="R225" s="10" t="e">
        <f t="shared" si="32"/>
        <v>#N/A</v>
      </c>
      <c r="S225" s="10" t="e">
        <f t="shared" si="33"/>
        <v>#N/A</v>
      </c>
      <c r="T225" s="10" t="e">
        <f t="shared" si="34"/>
        <v>#N/A</v>
      </c>
      <c r="U225" s="10" t="e">
        <f t="shared" si="35"/>
        <v>#N/A</v>
      </c>
    </row>
    <row r="226" spans="1:21">
      <c r="A226" s="10" t="s">
        <v>284</v>
      </c>
      <c r="B226" s="10" t="str">
        <f>IF(ISERROR(MATCH(A226, FXProd!$A$2:$A$297,0)),"",A226)</f>
        <v>srf_main.EODValuationFeedData</v>
      </c>
      <c r="C226" s="10" t="str">
        <f t="shared" si="27"/>
        <v>OK</v>
      </c>
      <c r="D226" s="10" t="s">
        <v>641</v>
      </c>
      <c r="E226" s="10" t="e">
        <f>VLOOKUP(D226,FXProd!$B$2:$F$310,1,)</f>
        <v>#N/A</v>
      </c>
      <c r="F226" s="10" t="e">
        <f t="shared" si="28"/>
        <v>#N/A</v>
      </c>
      <c r="G226" s="10" t="s">
        <v>8</v>
      </c>
      <c r="H226" s="10" t="e">
        <f>VLOOKUP(D226,FXProd!$B$2:$F$310,2,)</f>
        <v>#N/A</v>
      </c>
      <c r="I226" s="10" t="e">
        <f t="shared" si="29"/>
        <v>#N/A</v>
      </c>
      <c r="J226" s="10" t="s">
        <v>14</v>
      </c>
      <c r="K226" s="10" t="e">
        <f>VLOOKUP(D226,FXProd!$B$2:$F$310,3,)</f>
        <v>#N/A</v>
      </c>
      <c r="L226" s="10" t="e">
        <f t="shared" si="30"/>
        <v>#N/A</v>
      </c>
      <c r="M226" s="10">
        <v>1</v>
      </c>
      <c r="N226" s="10" t="e">
        <f>VLOOKUP(D226,FXProd!$B$2:$F$310,4,)</f>
        <v>#N/A</v>
      </c>
      <c r="O226" s="10" t="e">
        <f t="shared" si="31"/>
        <v>#N/A</v>
      </c>
      <c r="P226" s="10" t="s">
        <v>17</v>
      </c>
      <c r="Q226" s="10" t="e">
        <f>VLOOKUP(D226,FXProd!$B$2:$F$310,5,)</f>
        <v>#N/A</v>
      </c>
      <c r="R226" s="10" t="e">
        <f t="shared" si="32"/>
        <v>#N/A</v>
      </c>
      <c r="S226" s="10" t="e">
        <f t="shared" si="33"/>
        <v>#N/A</v>
      </c>
      <c r="T226" s="10" t="e">
        <f t="shared" si="34"/>
        <v>#N/A</v>
      </c>
      <c r="U226" s="10" t="e">
        <f t="shared" si="35"/>
        <v>#N/A</v>
      </c>
    </row>
    <row r="227" spans="1:21">
      <c r="A227" s="10" t="s">
        <v>358</v>
      </c>
      <c r="B227" s="10" t="str">
        <f>IF(ISERROR(MATCH(A227, FXProd!$A$2:$A$297,0)),"",A227)</f>
        <v>srf_main.FirewallGroupExclude</v>
      </c>
      <c r="C227" s="10" t="str">
        <f t="shared" si="27"/>
        <v>OK</v>
      </c>
      <c r="D227" s="10" t="s">
        <v>642</v>
      </c>
      <c r="E227" s="10" t="e">
        <f>VLOOKUP(D227,FXProd!$B$2:$F$310,1,)</f>
        <v>#N/A</v>
      </c>
      <c r="F227" s="10" t="e">
        <f t="shared" si="28"/>
        <v>#N/A</v>
      </c>
      <c r="G227" s="10" t="s">
        <v>8</v>
      </c>
      <c r="H227" s="10" t="e">
        <f>VLOOKUP(D227,FXProd!$B$2:$F$310,2,)</f>
        <v>#N/A</v>
      </c>
      <c r="I227" s="10" t="e">
        <f t="shared" si="29"/>
        <v>#N/A</v>
      </c>
      <c r="J227" s="10" t="s">
        <v>9</v>
      </c>
      <c r="K227" s="10" t="e">
        <f>VLOOKUP(D227,FXProd!$B$2:$F$310,3,)</f>
        <v>#N/A</v>
      </c>
      <c r="L227" s="10" t="e">
        <f t="shared" si="30"/>
        <v>#N/A</v>
      </c>
      <c r="M227" s="10">
        <v>1</v>
      </c>
      <c r="N227" s="10" t="e">
        <f>VLOOKUP(D227,FXProd!$B$2:$F$310,4,)</f>
        <v>#N/A</v>
      </c>
      <c r="O227" s="10" t="e">
        <f t="shared" si="31"/>
        <v>#N/A</v>
      </c>
      <c r="P227" s="10" t="s">
        <v>164</v>
      </c>
      <c r="Q227" s="10" t="e">
        <f>VLOOKUP(D227,FXProd!$B$2:$F$310,5,)</f>
        <v>#N/A</v>
      </c>
      <c r="R227" s="10" t="e">
        <f t="shared" si="32"/>
        <v>#N/A</v>
      </c>
      <c r="S227" s="10" t="e">
        <f t="shared" si="33"/>
        <v>#N/A</v>
      </c>
      <c r="T227" s="10" t="e">
        <f t="shared" si="34"/>
        <v>#N/A</v>
      </c>
      <c r="U227" s="10" t="e">
        <f t="shared" si="35"/>
        <v>#N/A</v>
      </c>
    </row>
    <row r="228" spans="1:21">
      <c r="A228" s="10" t="s">
        <v>352</v>
      </c>
      <c r="B228" s="10" t="str">
        <f>IF(ISERROR(MATCH(A228, FXProd!$A$2:$A$297,0)),"",A228)</f>
        <v>srf_main.FirewallBooks</v>
      </c>
      <c r="C228" s="10" t="str">
        <f t="shared" si="27"/>
        <v>OK</v>
      </c>
      <c r="D228" s="10" t="s">
        <v>643</v>
      </c>
      <c r="E228" s="10" t="e">
        <f>VLOOKUP(D228,FXProd!$B$2:$F$310,1,)</f>
        <v>#N/A</v>
      </c>
      <c r="F228" s="10" t="e">
        <f t="shared" si="28"/>
        <v>#N/A</v>
      </c>
      <c r="G228" s="10" t="s">
        <v>8</v>
      </c>
      <c r="H228" s="10" t="e">
        <f>VLOOKUP(D228,FXProd!$B$2:$F$310,2,)</f>
        <v>#N/A</v>
      </c>
      <c r="I228" s="10" t="e">
        <f t="shared" si="29"/>
        <v>#N/A</v>
      </c>
      <c r="J228" s="10" t="s">
        <v>9</v>
      </c>
      <c r="K228" s="10" t="e">
        <f>VLOOKUP(D228,FXProd!$B$2:$F$310,3,)</f>
        <v>#N/A</v>
      </c>
      <c r="L228" s="10" t="e">
        <f t="shared" si="30"/>
        <v>#N/A</v>
      </c>
      <c r="M228" s="10">
        <v>1</v>
      </c>
      <c r="N228" s="10" t="e">
        <f>VLOOKUP(D228,FXProd!$B$2:$F$310,4,)</f>
        <v>#N/A</v>
      </c>
      <c r="O228" s="10" t="e">
        <f t="shared" si="31"/>
        <v>#N/A</v>
      </c>
      <c r="P228" s="10" t="s">
        <v>164</v>
      </c>
      <c r="Q228" s="10" t="e">
        <f>VLOOKUP(D228,FXProd!$B$2:$F$310,5,)</f>
        <v>#N/A</v>
      </c>
      <c r="R228" s="10" t="e">
        <f t="shared" si="32"/>
        <v>#N/A</v>
      </c>
      <c r="S228" s="10" t="e">
        <f t="shared" si="33"/>
        <v>#N/A</v>
      </c>
      <c r="T228" s="10" t="e">
        <f t="shared" si="34"/>
        <v>#N/A</v>
      </c>
      <c r="U228" s="10" t="e">
        <f t="shared" si="35"/>
        <v>#N/A</v>
      </c>
    </row>
    <row r="229" spans="1:21">
      <c r="A229" s="10" t="s">
        <v>349</v>
      </c>
      <c r="B229" s="10" t="str">
        <f>IF(ISERROR(MATCH(A229, FXProd!$A$2:$A$297,0)),"",A229)</f>
        <v>srf_main.Firewall</v>
      </c>
      <c r="C229" s="10" t="str">
        <f t="shared" si="27"/>
        <v>OK</v>
      </c>
      <c r="D229" s="10" t="s">
        <v>644</v>
      </c>
      <c r="E229" s="10" t="e">
        <f>VLOOKUP(D229,FXProd!$B$2:$F$310,1,)</f>
        <v>#N/A</v>
      </c>
      <c r="F229" s="10" t="e">
        <f t="shared" si="28"/>
        <v>#N/A</v>
      </c>
      <c r="G229" s="10" t="s">
        <v>8</v>
      </c>
      <c r="H229" s="10" t="e">
        <f>VLOOKUP(D229,FXProd!$B$2:$F$310,2,)</f>
        <v>#N/A</v>
      </c>
      <c r="I229" s="10" t="e">
        <f t="shared" si="29"/>
        <v>#N/A</v>
      </c>
      <c r="J229" s="10" t="s">
        <v>9</v>
      </c>
      <c r="K229" s="10" t="e">
        <f>VLOOKUP(D229,FXProd!$B$2:$F$310,3,)</f>
        <v>#N/A</v>
      </c>
      <c r="L229" s="10" t="e">
        <f t="shared" si="30"/>
        <v>#N/A</v>
      </c>
      <c r="M229" s="10">
        <v>1</v>
      </c>
      <c r="N229" s="10" t="e">
        <f>VLOOKUP(D229,FXProd!$B$2:$F$310,4,)</f>
        <v>#N/A</v>
      </c>
      <c r="O229" s="10" t="e">
        <f t="shared" si="31"/>
        <v>#N/A</v>
      </c>
      <c r="P229" s="10" t="s">
        <v>351</v>
      </c>
      <c r="Q229" s="10" t="e">
        <f>VLOOKUP(D229,FXProd!$B$2:$F$310,5,)</f>
        <v>#N/A</v>
      </c>
      <c r="R229" s="10" t="e">
        <f t="shared" si="32"/>
        <v>#N/A</v>
      </c>
      <c r="S229" s="10" t="e">
        <f t="shared" si="33"/>
        <v>#N/A</v>
      </c>
      <c r="T229" s="10" t="e">
        <f t="shared" si="34"/>
        <v>#N/A</v>
      </c>
      <c r="U229" s="10" t="e">
        <f t="shared" si="35"/>
        <v>#N/A</v>
      </c>
    </row>
    <row r="230" spans="1:21">
      <c r="A230" s="10" t="s">
        <v>369</v>
      </c>
      <c r="B230" s="10" t="str">
        <f>IF(ISERROR(MATCH(A230, FXProd!$A$2:$A$297,0)),"",A230)</f>
        <v>srf_main.FXCurrencyFeedMaster</v>
      </c>
      <c r="C230" s="10" t="str">
        <f t="shared" si="27"/>
        <v>OK</v>
      </c>
      <c r="D230" s="10" t="s">
        <v>645</v>
      </c>
      <c r="E230" s="10" t="e">
        <f>VLOOKUP(D230,FXProd!$B$2:$F$310,1,)</f>
        <v>#N/A</v>
      </c>
      <c r="F230" s="10" t="e">
        <f t="shared" si="28"/>
        <v>#N/A</v>
      </c>
      <c r="G230" s="10" t="s">
        <v>8</v>
      </c>
      <c r="H230" s="10" t="e">
        <f>VLOOKUP(D230,FXProd!$B$2:$F$310,2,)</f>
        <v>#N/A</v>
      </c>
      <c r="I230" s="10" t="e">
        <f t="shared" si="29"/>
        <v>#N/A</v>
      </c>
      <c r="J230" s="10" t="s">
        <v>14</v>
      </c>
      <c r="K230" s="10" t="e">
        <f>VLOOKUP(D230,FXProd!$B$2:$F$310,3,)</f>
        <v>#N/A</v>
      </c>
      <c r="L230" s="10" t="e">
        <f t="shared" si="30"/>
        <v>#N/A</v>
      </c>
      <c r="M230" s="10">
        <v>1</v>
      </c>
      <c r="N230" s="10" t="e">
        <f>VLOOKUP(D230,FXProd!$B$2:$F$310,4,)</f>
        <v>#N/A</v>
      </c>
      <c r="O230" s="10" t="e">
        <f t="shared" si="31"/>
        <v>#N/A</v>
      </c>
      <c r="P230" s="10" t="s">
        <v>17</v>
      </c>
      <c r="Q230" s="10" t="e">
        <f>VLOOKUP(D230,FXProd!$B$2:$F$310,5,)</f>
        <v>#N/A</v>
      </c>
      <c r="R230" s="10" t="e">
        <f t="shared" si="32"/>
        <v>#N/A</v>
      </c>
      <c r="S230" s="10" t="e">
        <f t="shared" si="33"/>
        <v>#N/A</v>
      </c>
      <c r="T230" s="10" t="e">
        <f t="shared" si="34"/>
        <v>#N/A</v>
      </c>
      <c r="U230" s="10" t="e">
        <f t="shared" si="35"/>
        <v>#N/A</v>
      </c>
    </row>
    <row r="231" spans="1:21">
      <c r="A231" s="10" t="s">
        <v>365</v>
      </c>
      <c r="B231" s="10" t="str">
        <f>IF(ISERROR(MATCH(A231, FXProd!$A$2:$A$297,0)),"",A231)</f>
        <v>srf_main.FXCurrencyDetails</v>
      </c>
      <c r="C231" s="10" t="str">
        <f t="shared" si="27"/>
        <v>OK</v>
      </c>
      <c r="D231" s="10" t="s">
        <v>646</v>
      </c>
      <c r="E231" s="10" t="e">
        <f>VLOOKUP(D231,FXProd!$B$2:$F$310,1,)</f>
        <v>#N/A</v>
      </c>
      <c r="F231" s="10" t="e">
        <f t="shared" si="28"/>
        <v>#N/A</v>
      </c>
      <c r="G231" s="10" t="s">
        <v>8</v>
      </c>
      <c r="H231" s="10" t="e">
        <f>VLOOKUP(D231,FXProd!$B$2:$F$310,2,)</f>
        <v>#N/A</v>
      </c>
      <c r="I231" s="10" t="e">
        <f t="shared" si="29"/>
        <v>#N/A</v>
      </c>
      <c r="J231" s="10" t="s">
        <v>14</v>
      </c>
      <c r="K231" s="10" t="e">
        <f>VLOOKUP(D231,FXProd!$B$2:$F$310,3,)</f>
        <v>#N/A</v>
      </c>
      <c r="L231" s="10" t="e">
        <f t="shared" si="30"/>
        <v>#N/A</v>
      </c>
      <c r="M231" s="10">
        <v>1</v>
      </c>
      <c r="N231" s="10" t="e">
        <f>VLOOKUP(D231,FXProd!$B$2:$F$310,4,)</f>
        <v>#N/A</v>
      </c>
      <c r="O231" s="10" t="e">
        <f t="shared" si="31"/>
        <v>#N/A</v>
      </c>
      <c r="P231" s="10" t="s">
        <v>17</v>
      </c>
      <c r="Q231" s="10" t="e">
        <f>VLOOKUP(D231,FXProd!$B$2:$F$310,5,)</f>
        <v>#N/A</v>
      </c>
      <c r="R231" s="10" t="e">
        <f t="shared" si="32"/>
        <v>#N/A</v>
      </c>
      <c r="S231" s="10" t="e">
        <f t="shared" si="33"/>
        <v>#N/A</v>
      </c>
      <c r="T231" s="10" t="e">
        <f t="shared" si="34"/>
        <v>#N/A</v>
      </c>
      <c r="U231" s="10" t="e">
        <f t="shared" si="35"/>
        <v>#N/A</v>
      </c>
    </row>
    <row r="232" spans="1:21">
      <c r="A232" s="10" t="s">
        <v>373</v>
      </c>
      <c r="B232" s="10" t="str">
        <f>IF(ISERROR(MATCH(A232, FXProd!$A$2:$A$297,0)),"",A232)</f>
        <v>srf_main.GTRException</v>
      </c>
      <c r="C232" s="10" t="str">
        <f t="shared" si="27"/>
        <v>OK</v>
      </c>
      <c r="D232" s="10" t="s">
        <v>647</v>
      </c>
      <c r="E232" s="10" t="e">
        <f>VLOOKUP(D232,FXProd!$B$2:$F$310,1,)</f>
        <v>#N/A</v>
      </c>
      <c r="F232" s="10" t="e">
        <f t="shared" si="28"/>
        <v>#N/A</v>
      </c>
      <c r="G232" s="10" t="s">
        <v>8</v>
      </c>
      <c r="H232" s="10" t="e">
        <f>VLOOKUP(D232,FXProd!$B$2:$F$310,2,)</f>
        <v>#N/A</v>
      </c>
      <c r="I232" s="10" t="e">
        <f t="shared" si="29"/>
        <v>#N/A</v>
      </c>
      <c r="J232" s="10" t="s">
        <v>9</v>
      </c>
      <c r="K232" s="10" t="e">
        <f>VLOOKUP(D232,FXProd!$B$2:$F$310,3,)</f>
        <v>#N/A</v>
      </c>
      <c r="L232" s="10" t="e">
        <f t="shared" si="30"/>
        <v>#N/A</v>
      </c>
      <c r="M232" s="10">
        <v>1</v>
      </c>
      <c r="N232" s="10" t="e">
        <f>VLOOKUP(D232,FXProd!$B$2:$F$310,4,)</f>
        <v>#N/A</v>
      </c>
      <c r="O232" s="10" t="e">
        <f t="shared" si="31"/>
        <v>#N/A</v>
      </c>
      <c r="P232" s="10" t="s">
        <v>377</v>
      </c>
      <c r="Q232" s="10" t="e">
        <f>VLOOKUP(D232,FXProd!$B$2:$F$310,5,)</f>
        <v>#N/A</v>
      </c>
      <c r="R232" s="10" t="e">
        <f t="shared" si="32"/>
        <v>#N/A</v>
      </c>
      <c r="S232" s="10" t="e">
        <f t="shared" si="33"/>
        <v>#N/A</v>
      </c>
      <c r="T232" s="10" t="e">
        <f t="shared" si="34"/>
        <v>#N/A</v>
      </c>
      <c r="U232" s="10" t="e">
        <f t="shared" si="35"/>
        <v>#N/A</v>
      </c>
    </row>
    <row r="233" spans="1:21">
      <c r="A233" s="10" t="s">
        <v>381</v>
      </c>
      <c r="B233" s="10" t="str">
        <f>IF(ISERROR(MATCH(A233, FXProd!$A$2:$A$297,0)),"",A233)</f>
        <v>srf_main.GTRResponseFileFragment</v>
      </c>
      <c r="C233" s="10" t="str">
        <f t="shared" si="27"/>
        <v>OK</v>
      </c>
      <c r="D233" s="10" t="s">
        <v>648</v>
      </c>
      <c r="E233" s="10" t="e">
        <f>VLOOKUP(D233,FXProd!$B$2:$F$310,1,)</f>
        <v>#N/A</v>
      </c>
      <c r="F233" s="10" t="e">
        <f t="shared" si="28"/>
        <v>#N/A</v>
      </c>
      <c r="G233" s="10" t="s">
        <v>8</v>
      </c>
      <c r="H233" s="10" t="e">
        <f>VLOOKUP(D233,FXProd!$B$2:$F$310,2,)</f>
        <v>#N/A</v>
      </c>
      <c r="I233" s="10" t="e">
        <f t="shared" si="29"/>
        <v>#N/A</v>
      </c>
      <c r="J233" s="10" t="s">
        <v>14</v>
      </c>
      <c r="K233" s="10" t="e">
        <f>VLOOKUP(D233,FXProd!$B$2:$F$310,3,)</f>
        <v>#N/A</v>
      </c>
      <c r="L233" s="10" t="e">
        <f t="shared" si="30"/>
        <v>#N/A</v>
      </c>
      <c r="M233" s="10">
        <v>1</v>
      </c>
      <c r="N233" s="10" t="e">
        <f>VLOOKUP(D233,FXProd!$B$2:$F$310,4,)</f>
        <v>#N/A</v>
      </c>
      <c r="O233" s="10" t="e">
        <f t="shared" si="31"/>
        <v>#N/A</v>
      </c>
      <c r="P233" s="10" t="s">
        <v>17</v>
      </c>
      <c r="Q233" s="10" t="e">
        <f>VLOOKUP(D233,FXProd!$B$2:$F$310,5,)</f>
        <v>#N/A</v>
      </c>
      <c r="R233" s="10" t="e">
        <f t="shared" si="32"/>
        <v>#N/A</v>
      </c>
      <c r="S233" s="10" t="e">
        <f t="shared" si="33"/>
        <v>#N/A</v>
      </c>
      <c r="T233" s="10" t="e">
        <f t="shared" si="34"/>
        <v>#N/A</v>
      </c>
      <c r="U233" s="10" t="e">
        <f t="shared" si="35"/>
        <v>#N/A</v>
      </c>
    </row>
    <row r="234" spans="1:21">
      <c r="A234" s="10" t="s">
        <v>389</v>
      </c>
      <c r="B234" s="10" t="str">
        <f>IF(ISERROR(MATCH(A234, FXProd!$A$2:$A$297,0)),"",A234)</f>
        <v>srf_main.GTRResponseTrace</v>
      </c>
      <c r="C234" s="10" t="str">
        <f t="shared" si="27"/>
        <v>OK</v>
      </c>
      <c r="D234" s="10" t="s">
        <v>649</v>
      </c>
      <c r="E234" s="10" t="e">
        <f>VLOOKUP(D234,FXProd!$B$2:$F$310,1,)</f>
        <v>#N/A</v>
      </c>
      <c r="F234" s="10" t="e">
        <f t="shared" si="28"/>
        <v>#N/A</v>
      </c>
      <c r="G234" s="10" t="s">
        <v>8</v>
      </c>
      <c r="H234" s="10" t="e">
        <f>VLOOKUP(D234,FXProd!$B$2:$F$310,2,)</f>
        <v>#N/A</v>
      </c>
      <c r="I234" s="10" t="e">
        <f t="shared" si="29"/>
        <v>#N/A</v>
      </c>
      <c r="J234" s="10" t="s">
        <v>14</v>
      </c>
      <c r="K234" s="10" t="e">
        <f>VLOOKUP(D234,FXProd!$B$2:$F$310,3,)</f>
        <v>#N/A</v>
      </c>
      <c r="L234" s="10" t="e">
        <f t="shared" si="30"/>
        <v>#N/A</v>
      </c>
      <c r="M234" s="10">
        <v>1</v>
      </c>
      <c r="N234" s="10" t="e">
        <f>VLOOKUP(D234,FXProd!$B$2:$F$310,4,)</f>
        <v>#N/A</v>
      </c>
      <c r="O234" s="10" t="e">
        <f t="shared" si="31"/>
        <v>#N/A</v>
      </c>
      <c r="P234" s="10" t="s">
        <v>17</v>
      </c>
      <c r="Q234" s="10" t="e">
        <f>VLOOKUP(D234,FXProd!$B$2:$F$310,5,)</f>
        <v>#N/A</v>
      </c>
      <c r="R234" s="10" t="e">
        <f t="shared" si="32"/>
        <v>#N/A</v>
      </c>
      <c r="S234" s="10" t="e">
        <f t="shared" si="33"/>
        <v>#N/A</v>
      </c>
      <c r="T234" s="10" t="e">
        <f t="shared" si="34"/>
        <v>#N/A</v>
      </c>
      <c r="U234" s="10" t="e">
        <f t="shared" si="35"/>
        <v>#N/A</v>
      </c>
    </row>
    <row r="235" spans="1:21">
      <c r="A235" s="10" t="s">
        <v>391</v>
      </c>
      <c r="B235" s="10" t="str">
        <f>IF(ISERROR(MATCH(A235, FXProd!$A$2:$A$297,0)),"",A235)</f>
        <v>srf_main.HistFeeds</v>
      </c>
      <c r="C235" s="10" t="str">
        <f t="shared" si="27"/>
        <v>OK</v>
      </c>
      <c r="D235" s="10" t="s">
        <v>650</v>
      </c>
      <c r="E235" s="10" t="e">
        <f>VLOOKUP(D235,FXProd!$B$2:$F$310,1,)</f>
        <v>#N/A</v>
      </c>
      <c r="F235" s="10" t="e">
        <f t="shared" si="28"/>
        <v>#N/A</v>
      </c>
      <c r="G235" s="10" t="s">
        <v>8</v>
      </c>
      <c r="H235" s="10" t="e">
        <f>VLOOKUP(D235,FXProd!$B$2:$F$310,2,)</f>
        <v>#N/A</v>
      </c>
      <c r="I235" s="10" t="e">
        <f t="shared" si="29"/>
        <v>#N/A</v>
      </c>
      <c r="J235" s="10" t="s">
        <v>14</v>
      </c>
      <c r="K235" s="10" t="e">
        <f>VLOOKUP(D235,FXProd!$B$2:$F$310,3,)</f>
        <v>#N/A</v>
      </c>
      <c r="L235" s="10" t="e">
        <f t="shared" si="30"/>
        <v>#N/A</v>
      </c>
      <c r="M235" s="10">
        <v>1</v>
      </c>
      <c r="N235" s="10" t="e">
        <f>VLOOKUP(D235,FXProd!$B$2:$F$310,4,)</f>
        <v>#N/A</v>
      </c>
      <c r="O235" s="10" t="e">
        <f t="shared" si="31"/>
        <v>#N/A</v>
      </c>
      <c r="P235" s="10" t="s">
        <v>17</v>
      </c>
      <c r="Q235" s="10" t="e">
        <f>VLOOKUP(D235,FXProd!$B$2:$F$310,5,)</f>
        <v>#N/A</v>
      </c>
      <c r="R235" s="10" t="e">
        <f t="shared" si="32"/>
        <v>#N/A</v>
      </c>
      <c r="S235" s="10" t="e">
        <f t="shared" si="33"/>
        <v>#N/A</v>
      </c>
      <c r="T235" s="10" t="e">
        <f t="shared" si="34"/>
        <v>#N/A</v>
      </c>
      <c r="U235" s="10" t="e">
        <f t="shared" si="35"/>
        <v>#N/A</v>
      </c>
    </row>
    <row r="236" spans="1:21">
      <c r="A236" s="10" t="s">
        <v>398</v>
      </c>
      <c r="B236" s="10" t="str">
        <f>IF(ISERROR(MATCH(A236, FXProd!$A$2:$A$297,0)),"",A236)</f>
        <v>srf_main.ISOCountry</v>
      </c>
      <c r="C236" s="10" t="str">
        <f t="shared" si="27"/>
        <v>OK</v>
      </c>
      <c r="D236" s="10" t="s">
        <v>399</v>
      </c>
      <c r="E236" s="10" t="e">
        <f>VLOOKUP(D236,FXProd!$B$2:$F$310,1,)</f>
        <v>#N/A</v>
      </c>
      <c r="F236" s="10" t="e">
        <f t="shared" si="28"/>
        <v>#N/A</v>
      </c>
      <c r="G236" s="10" t="s">
        <v>8</v>
      </c>
      <c r="H236" s="10" t="e">
        <f>VLOOKUP(D236,FXProd!$B$2:$F$310,2,)</f>
        <v>#N/A</v>
      </c>
      <c r="I236" s="10" t="e">
        <f t="shared" si="29"/>
        <v>#N/A</v>
      </c>
      <c r="J236" s="10" t="s">
        <v>9</v>
      </c>
      <c r="K236" s="10" t="e">
        <f>VLOOKUP(D236,FXProd!$B$2:$F$310,3,)</f>
        <v>#N/A</v>
      </c>
      <c r="L236" s="10" t="e">
        <f t="shared" si="30"/>
        <v>#N/A</v>
      </c>
      <c r="M236" s="10">
        <v>2</v>
      </c>
      <c r="N236" s="10" t="e">
        <f>VLOOKUP(D236,FXProd!$B$2:$F$310,4,)</f>
        <v>#N/A</v>
      </c>
      <c r="O236" s="10" t="e">
        <f t="shared" si="31"/>
        <v>#N/A</v>
      </c>
      <c r="P236" s="10" t="s">
        <v>400</v>
      </c>
      <c r="Q236" s="10" t="e">
        <f>VLOOKUP(D236,FXProd!$B$2:$F$310,5,)</f>
        <v>#N/A</v>
      </c>
      <c r="R236" s="10" t="e">
        <f t="shared" si="32"/>
        <v>#N/A</v>
      </c>
      <c r="S236" s="10" t="e">
        <f t="shared" si="33"/>
        <v>#N/A</v>
      </c>
      <c r="T236" s="10" t="e">
        <f t="shared" si="34"/>
        <v>#N/A</v>
      </c>
      <c r="U236" s="10" t="e">
        <f t="shared" si="35"/>
        <v>#N/A</v>
      </c>
    </row>
    <row r="237" spans="1:21">
      <c r="A237" s="10" t="s">
        <v>425</v>
      </c>
      <c r="B237" s="10" t="str">
        <f>IF(ISERROR(MATCH(A237, FXProd!$A$2:$A$297,0)),"",A237)</f>
        <v>srf_main.MsgJurisdiction</v>
      </c>
      <c r="C237" s="10" t="str">
        <f t="shared" si="27"/>
        <v>OK</v>
      </c>
      <c r="D237" s="10" t="s">
        <v>651</v>
      </c>
      <c r="E237" s="10" t="e">
        <f>VLOOKUP(D237,FXProd!$B$2:$F$310,1,)</f>
        <v>#N/A</v>
      </c>
      <c r="F237" s="10" t="e">
        <f t="shared" si="28"/>
        <v>#N/A</v>
      </c>
      <c r="G237" s="10" t="s">
        <v>8</v>
      </c>
      <c r="H237" s="10" t="e">
        <f>VLOOKUP(D237,FXProd!$B$2:$F$310,2,)</f>
        <v>#N/A</v>
      </c>
      <c r="I237" s="10" t="e">
        <f t="shared" si="29"/>
        <v>#N/A</v>
      </c>
      <c r="J237" s="10" t="s">
        <v>9</v>
      </c>
      <c r="K237" s="10" t="e">
        <f>VLOOKUP(D237,FXProd!$B$2:$F$310,3,)</f>
        <v>#N/A</v>
      </c>
      <c r="L237" s="10" t="e">
        <f t="shared" si="30"/>
        <v>#N/A</v>
      </c>
      <c r="M237" s="10">
        <v>1</v>
      </c>
      <c r="N237" s="10" t="e">
        <f>VLOOKUP(D237,FXProd!$B$2:$F$310,4,)</f>
        <v>#N/A</v>
      </c>
      <c r="O237" s="10" t="e">
        <f t="shared" si="31"/>
        <v>#N/A</v>
      </c>
      <c r="P237" s="10" t="s">
        <v>427</v>
      </c>
      <c r="Q237" s="10" t="e">
        <f>VLOOKUP(D237,FXProd!$B$2:$F$310,5,)</f>
        <v>#N/A</v>
      </c>
      <c r="R237" s="10" t="e">
        <f t="shared" si="32"/>
        <v>#N/A</v>
      </c>
      <c r="S237" s="10" t="e">
        <f t="shared" si="33"/>
        <v>#N/A</v>
      </c>
      <c r="T237" s="10" t="e">
        <f t="shared" si="34"/>
        <v>#N/A</v>
      </c>
      <c r="U237" s="10" t="e">
        <f t="shared" si="35"/>
        <v>#N/A</v>
      </c>
    </row>
    <row r="238" spans="1:21">
      <c r="A238" s="10" t="s">
        <v>444</v>
      </c>
      <c r="B238" s="10" t="str">
        <f>IF(ISERROR(MATCH(A238, FXProd!$A$2:$A$297,0)),"",A238)</f>
        <v>srf_main.SFreport_Calendar</v>
      </c>
      <c r="C238" s="10" t="str">
        <f t="shared" si="27"/>
        <v>OK</v>
      </c>
      <c r="D238" s="10" t="s">
        <v>652</v>
      </c>
      <c r="E238" s="10" t="e">
        <f>VLOOKUP(D238,FXProd!$B$2:$F$310,1,)</f>
        <v>#N/A</v>
      </c>
      <c r="F238" s="10" t="e">
        <f t="shared" si="28"/>
        <v>#N/A</v>
      </c>
      <c r="G238" s="10" t="s">
        <v>8</v>
      </c>
      <c r="H238" s="10" t="e">
        <f>VLOOKUP(D238,FXProd!$B$2:$F$310,2,)</f>
        <v>#N/A</v>
      </c>
      <c r="I238" s="10" t="e">
        <f t="shared" si="29"/>
        <v>#N/A</v>
      </c>
      <c r="J238" s="10" t="s">
        <v>9</v>
      </c>
      <c r="K238" s="10" t="e">
        <f>VLOOKUP(D238,FXProd!$B$2:$F$310,3,)</f>
        <v>#N/A</v>
      </c>
      <c r="L238" s="10" t="e">
        <f t="shared" si="30"/>
        <v>#N/A</v>
      </c>
      <c r="M238" s="10">
        <v>1</v>
      </c>
      <c r="N238" s="10" t="e">
        <f>VLOOKUP(D238,FXProd!$B$2:$F$310,4,)</f>
        <v>#N/A</v>
      </c>
      <c r="O238" s="10" t="e">
        <f t="shared" si="31"/>
        <v>#N/A</v>
      </c>
      <c r="P238" s="10" t="s">
        <v>448</v>
      </c>
      <c r="Q238" s="10" t="e">
        <f>VLOOKUP(D238,FXProd!$B$2:$F$310,5,)</f>
        <v>#N/A</v>
      </c>
      <c r="R238" s="10" t="e">
        <f t="shared" si="32"/>
        <v>#N/A</v>
      </c>
      <c r="S238" s="10" t="e">
        <f t="shared" si="33"/>
        <v>#N/A</v>
      </c>
      <c r="T238" s="10" t="e">
        <f t="shared" si="34"/>
        <v>#N/A</v>
      </c>
      <c r="U238" s="10" t="e">
        <f t="shared" si="35"/>
        <v>#N/A</v>
      </c>
    </row>
    <row r="239" spans="1:21">
      <c r="A239" s="10" t="s">
        <v>505</v>
      </c>
      <c r="B239" s="10" t="str">
        <f>IF(ISERROR(MATCH(A239, FXProd!$A$2:$A$297,0)),"",A239)</f>
        <v>srf_main.Trade</v>
      </c>
      <c r="C239" s="10" t="str">
        <f t="shared" si="27"/>
        <v>OK</v>
      </c>
      <c r="D239" s="10" t="s">
        <v>653</v>
      </c>
      <c r="E239" s="10" t="e">
        <f>VLOOKUP(D239,FXProd!$B$2:$F$310,1,)</f>
        <v>#N/A</v>
      </c>
      <c r="F239" s="10" t="e">
        <f t="shared" si="28"/>
        <v>#N/A</v>
      </c>
      <c r="G239" s="10" t="s">
        <v>8</v>
      </c>
      <c r="H239" s="10" t="e">
        <f>VLOOKUP(D239,FXProd!$B$2:$F$310,2,)</f>
        <v>#N/A</v>
      </c>
      <c r="I239" s="10" t="e">
        <f t="shared" si="29"/>
        <v>#N/A</v>
      </c>
      <c r="J239" s="10" t="s">
        <v>9</v>
      </c>
      <c r="K239" s="10" t="e">
        <f>VLOOKUP(D239,FXProd!$B$2:$F$310,3,)</f>
        <v>#N/A</v>
      </c>
      <c r="L239" s="10" t="e">
        <f t="shared" si="30"/>
        <v>#N/A</v>
      </c>
      <c r="M239" s="10">
        <v>1</v>
      </c>
      <c r="N239" s="10" t="e">
        <f>VLOOKUP(D239,FXProd!$B$2:$F$310,4,)</f>
        <v>#N/A</v>
      </c>
      <c r="O239" s="10" t="e">
        <f t="shared" si="31"/>
        <v>#N/A</v>
      </c>
      <c r="P239" s="10" t="s">
        <v>36</v>
      </c>
      <c r="Q239" s="10" t="e">
        <f>VLOOKUP(D239,FXProd!$B$2:$F$310,5,)</f>
        <v>#N/A</v>
      </c>
      <c r="R239" s="10" t="e">
        <f t="shared" si="32"/>
        <v>#N/A</v>
      </c>
      <c r="S239" s="10" t="e">
        <f t="shared" si="33"/>
        <v>#N/A</v>
      </c>
      <c r="T239" s="10" t="e">
        <f t="shared" si="34"/>
        <v>#N/A</v>
      </c>
      <c r="U239" s="10" t="e">
        <f t="shared" si="35"/>
        <v>#N/A</v>
      </c>
    </row>
    <row r="240" spans="1:21">
      <c r="A240" s="10" t="s">
        <v>526</v>
      </c>
      <c r="B240" s="10" t="str">
        <f>IF(ISERROR(MATCH(A240, FXProd!$A$2:$A$297,0)),"",A240)</f>
        <v>srf_main.TradeMask</v>
      </c>
      <c r="C240" s="10" t="str">
        <f t="shared" si="27"/>
        <v>OK</v>
      </c>
      <c r="D240" s="10" t="s">
        <v>527</v>
      </c>
      <c r="E240" s="10" t="e">
        <f>VLOOKUP(D240,FXProd!$B$2:$F$310,1,)</f>
        <v>#N/A</v>
      </c>
      <c r="F240" s="10" t="e">
        <f t="shared" si="28"/>
        <v>#N/A</v>
      </c>
      <c r="G240" s="10" t="s">
        <v>8</v>
      </c>
      <c r="H240" s="10" t="e">
        <f>VLOOKUP(D240,FXProd!$B$2:$F$310,2,)</f>
        <v>#N/A</v>
      </c>
      <c r="I240" s="10" t="e">
        <f t="shared" si="29"/>
        <v>#N/A</v>
      </c>
      <c r="J240" s="10" t="s">
        <v>9</v>
      </c>
      <c r="K240" s="10" t="e">
        <f>VLOOKUP(D240,FXProd!$B$2:$F$310,3,)</f>
        <v>#N/A</v>
      </c>
      <c r="L240" s="10" t="e">
        <f t="shared" si="30"/>
        <v>#N/A</v>
      </c>
      <c r="M240" s="10">
        <v>1</v>
      </c>
      <c r="N240" s="10" t="e">
        <f>VLOOKUP(D240,FXProd!$B$2:$F$310,4,)</f>
        <v>#N/A</v>
      </c>
      <c r="O240" s="10" t="e">
        <f t="shared" si="31"/>
        <v>#N/A</v>
      </c>
      <c r="P240" s="10" t="s">
        <v>36</v>
      </c>
      <c r="Q240" s="10" t="e">
        <f>VLOOKUP(D240,FXProd!$B$2:$F$310,5,)</f>
        <v>#N/A</v>
      </c>
      <c r="R240" s="10" t="e">
        <f t="shared" si="32"/>
        <v>#N/A</v>
      </c>
      <c r="S240" s="10" t="e">
        <f t="shared" si="33"/>
        <v>#N/A</v>
      </c>
      <c r="T240" s="10" t="e">
        <f t="shared" si="34"/>
        <v>#N/A</v>
      </c>
      <c r="U240" s="10" t="e">
        <f t="shared" si="35"/>
        <v>#N/A</v>
      </c>
    </row>
    <row r="241" spans="1:21">
      <c r="A241" s="10" t="s">
        <v>581</v>
      </c>
      <c r="B241" s="10" t="str">
        <f>IF(ISERROR(MATCH(A241, FXProd!$A$2:$A$297,0)),"",A241)</f>
        <v>srf_main.TradeMessageTrident</v>
      </c>
      <c r="C241" s="10" t="str">
        <f t="shared" si="27"/>
        <v>OK</v>
      </c>
      <c r="D241" s="10" t="s">
        <v>584</v>
      </c>
      <c r="E241" s="10" t="e">
        <f>VLOOKUP(D241,FXProd!$B$2:$F$310,1,)</f>
        <v>#N/A</v>
      </c>
      <c r="F241" s="10" t="e">
        <f t="shared" si="28"/>
        <v>#N/A</v>
      </c>
      <c r="G241" s="10" t="s">
        <v>8</v>
      </c>
      <c r="H241" s="10" t="e">
        <f>VLOOKUP(D241,FXProd!$B$2:$F$310,2,)</f>
        <v>#N/A</v>
      </c>
      <c r="I241" s="10" t="e">
        <f t="shared" si="29"/>
        <v>#N/A</v>
      </c>
      <c r="J241" s="10" t="s">
        <v>9</v>
      </c>
      <c r="K241" s="10" t="e">
        <f>VLOOKUP(D241,FXProd!$B$2:$F$310,3,)</f>
        <v>#N/A</v>
      </c>
      <c r="L241" s="10" t="e">
        <f t="shared" si="30"/>
        <v>#N/A</v>
      </c>
      <c r="M241" s="10">
        <v>1</v>
      </c>
      <c r="N241" s="10" t="e">
        <f>VLOOKUP(D241,FXProd!$B$2:$F$310,4,)</f>
        <v>#N/A</v>
      </c>
      <c r="O241" s="10" t="e">
        <f t="shared" si="31"/>
        <v>#N/A</v>
      </c>
      <c r="P241" s="10" t="s">
        <v>198</v>
      </c>
      <c r="Q241" s="10" t="e">
        <f>VLOOKUP(D241,FXProd!$B$2:$F$310,5,)</f>
        <v>#N/A</v>
      </c>
      <c r="R241" s="10" t="e">
        <f t="shared" si="32"/>
        <v>#N/A</v>
      </c>
      <c r="S241" s="10" t="e">
        <f t="shared" si="33"/>
        <v>#N/A</v>
      </c>
      <c r="T241" s="10" t="e">
        <f t="shared" si="34"/>
        <v>#N/A</v>
      </c>
      <c r="U241" s="10" t="e">
        <f t="shared" si="35"/>
        <v>#N/A</v>
      </c>
    </row>
    <row r="242" spans="1:21">
      <c r="A242" s="10" t="s">
        <v>528</v>
      </c>
      <c r="B242" s="10" t="str">
        <f>IF(ISERROR(MATCH(A242, FXProd!$A$2:$A$297,0)),"",A242)</f>
        <v>srf_main.TradeMessage</v>
      </c>
      <c r="C242" s="10" t="str">
        <f t="shared" si="27"/>
        <v>OK</v>
      </c>
      <c r="D242" s="10" t="s">
        <v>654</v>
      </c>
      <c r="E242" s="10" t="e">
        <f>VLOOKUP(D242,FXProd!$B$2:$F$310,1,)</f>
        <v>#N/A</v>
      </c>
      <c r="F242" s="10" t="e">
        <f t="shared" si="28"/>
        <v>#N/A</v>
      </c>
      <c r="G242" s="10" t="s">
        <v>8</v>
      </c>
      <c r="H242" s="10" t="e">
        <f>VLOOKUP(D242,FXProd!$B$2:$F$310,2,)</f>
        <v>#N/A</v>
      </c>
      <c r="I242" s="10" t="e">
        <f t="shared" si="29"/>
        <v>#N/A</v>
      </c>
      <c r="J242" s="10" t="s">
        <v>9</v>
      </c>
      <c r="K242" s="10" t="e">
        <f>VLOOKUP(D242,FXProd!$B$2:$F$310,3,)</f>
        <v>#N/A</v>
      </c>
      <c r="L242" s="10" t="e">
        <f t="shared" si="30"/>
        <v>#N/A</v>
      </c>
      <c r="M242" s="10">
        <v>1</v>
      </c>
      <c r="N242" s="10" t="e">
        <f>VLOOKUP(D242,FXProd!$B$2:$F$310,4,)</f>
        <v>#N/A</v>
      </c>
      <c r="O242" s="10" t="e">
        <f t="shared" si="31"/>
        <v>#N/A</v>
      </c>
      <c r="P242" s="10" t="s">
        <v>198</v>
      </c>
      <c r="Q242" s="10" t="e">
        <f>VLOOKUP(D242,FXProd!$B$2:$F$310,5,)</f>
        <v>#N/A</v>
      </c>
      <c r="R242" s="10" t="e">
        <f t="shared" si="32"/>
        <v>#N/A</v>
      </c>
      <c r="S242" s="10" t="e">
        <f t="shared" si="33"/>
        <v>#N/A</v>
      </c>
      <c r="T242" s="10" t="e">
        <f t="shared" si="34"/>
        <v>#N/A</v>
      </c>
      <c r="U242" s="10" t="e">
        <f t="shared" si="35"/>
        <v>#N/A</v>
      </c>
    </row>
    <row r="243" spans="1:21">
      <c r="A243" s="10" t="s">
        <v>557</v>
      </c>
      <c r="B243" s="10" t="str">
        <f>IF(ISERROR(MATCH(A243, FXProd!$A$2:$A$297,0)),"",A243)</f>
        <v>srf_main.TradeMessagePayloadTrident</v>
      </c>
      <c r="C243" s="10" t="str">
        <f t="shared" si="27"/>
        <v>OK</v>
      </c>
      <c r="D243" s="10" t="s">
        <v>558</v>
      </c>
      <c r="E243" s="10" t="e">
        <f>VLOOKUP(D243,FXProd!$B$2:$F$310,1,)</f>
        <v>#N/A</v>
      </c>
      <c r="F243" s="10" t="e">
        <f t="shared" si="28"/>
        <v>#N/A</v>
      </c>
      <c r="G243" s="10" t="s">
        <v>8</v>
      </c>
      <c r="H243" s="10" t="e">
        <f>VLOOKUP(D243,FXProd!$B$2:$F$310,2,)</f>
        <v>#N/A</v>
      </c>
      <c r="I243" s="10" t="e">
        <f t="shared" si="29"/>
        <v>#N/A</v>
      </c>
      <c r="J243" s="10" t="s">
        <v>9</v>
      </c>
      <c r="K243" s="10" t="e">
        <f>VLOOKUP(D243,FXProd!$B$2:$F$310,3,)</f>
        <v>#N/A</v>
      </c>
      <c r="L243" s="10" t="e">
        <f t="shared" si="30"/>
        <v>#N/A</v>
      </c>
      <c r="M243" s="10">
        <v>1</v>
      </c>
      <c r="N243" s="10" t="e">
        <f>VLOOKUP(D243,FXProd!$B$2:$F$310,4,)</f>
        <v>#N/A</v>
      </c>
      <c r="O243" s="10" t="e">
        <f t="shared" si="31"/>
        <v>#N/A</v>
      </c>
      <c r="P243" s="10" t="s">
        <v>26</v>
      </c>
      <c r="Q243" s="10" t="e">
        <f>VLOOKUP(D243,FXProd!$B$2:$F$310,5,)</f>
        <v>#N/A</v>
      </c>
      <c r="R243" s="10" t="e">
        <f t="shared" si="32"/>
        <v>#N/A</v>
      </c>
      <c r="S243" s="10" t="e">
        <f t="shared" si="33"/>
        <v>#N/A</v>
      </c>
      <c r="T243" s="10" t="e">
        <f t="shared" si="34"/>
        <v>#N/A</v>
      </c>
      <c r="U243" s="10" t="e">
        <f t="shared" si="35"/>
        <v>#N/A</v>
      </c>
    </row>
    <row r="244" spans="1:21">
      <c r="A244" s="10" t="s">
        <v>544</v>
      </c>
      <c r="B244" s="10" t="str">
        <f>IF(ISERROR(MATCH(A244, FXProd!$A$2:$A$297,0)),"",A244)</f>
        <v>srf_main.TradeMessage_OFC</v>
      </c>
      <c r="C244" s="10" t="str">
        <f t="shared" si="27"/>
        <v>OK</v>
      </c>
      <c r="D244" s="10" t="s">
        <v>545</v>
      </c>
      <c r="E244" s="10" t="e">
        <f>VLOOKUP(D244,FXProd!$B$2:$F$310,1,)</f>
        <v>#N/A</v>
      </c>
      <c r="F244" s="10" t="e">
        <f t="shared" si="28"/>
        <v>#N/A</v>
      </c>
      <c r="G244" s="10" t="s">
        <v>8</v>
      </c>
      <c r="H244" s="10" t="e">
        <f>VLOOKUP(D244,FXProd!$B$2:$F$310,2,)</f>
        <v>#N/A</v>
      </c>
      <c r="I244" s="10" t="e">
        <f t="shared" si="29"/>
        <v>#N/A</v>
      </c>
      <c r="J244" s="10" t="s">
        <v>9</v>
      </c>
      <c r="K244" s="10" t="e">
        <f>VLOOKUP(D244,FXProd!$B$2:$F$310,3,)</f>
        <v>#N/A</v>
      </c>
      <c r="L244" s="10" t="e">
        <f t="shared" si="30"/>
        <v>#N/A</v>
      </c>
      <c r="M244" s="10">
        <v>1</v>
      </c>
      <c r="N244" s="10" t="e">
        <f>VLOOKUP(D244,FXProd!$B$2:$F$310,4,)</f>
        <v>#N/A</v>
      </c>
      <c r="O244" s="10" t="e">
        <f t="shared" si="31"/>
        <v>#N/A</v>
      </c>
      <c r="P244" s="10" t="s">
        <v>198</v>
      </c>
      <c r="Q244" s="10" t="e">
        <f>VLOOKUP(D244,FXProd!$B$2:$F$310,5,)</f>
        <v>#N/A</v>
      </c>
      <c r="R244" s="10" t="e">
        <f t="shared" si="32"/>
        <v>#N/A</v>
      </c>
      <c r="S244" s="10" t="e">
        <f t="shared" si="33"/>
        <v>#N/A</v>
      </c>
      <c r="T244" s="10" t="e">
        <f t="shared" si="34"/>
        <v>#N/A</v>
      </c>
      <c r="U244" s="10" t="e">
        <f t="shared" si="35"/>
        <v>#N/A</v>
      </c>
    </row>
    <row r="245" spans="1:21">
      <c r="A245" s="10" t="s">
        <v>555</v>
      </c>
      <c r="B245" s="10" t="str">
        <f>IF(ISERROR(MATCH(A245, FXProd!$A$2:$A$297,0)),"",A245)</f>
        <v>srf_main.TradeMessagePayload_OFC</v>
      </c>
      <c r="C245" s="10" t="str">
        <f t="shared" si="27"/>
        <v>OK</v>
      </c>
      <c r="D245" s="10" t="s">
        <v>556</v>
      </c>
      <c r="E245" s="10" t="e">
        <f>VLOOKUP(D245,FXProd!$B$2:$F$310,1,)</f>
        <v>#N/A</v>
      </c>
      <c r="F245" s="10" t="e">
        <f t="shared" si="28"/>
        <v>#N/A</v>
      </c>
      <c r="G245" s="10" t="s">
        <v>8</v>
      </c>
      <c r="H245" s="10" t="e">
        <f>VLOOKUP(D245,FXProd!$B$2:$F$310,2,)</f>
        <v>#N/A</v>
      </c>
      <c r="I245" s="10" t="e">
        <f t="shared" si="29"/>
        <v>#N/A</v>
      </c>
      <c r="J245" s="10" t="s">
        <v>9</v>
      </c>
      <c r="K245" s="10" t="e">
        <f>VLOOKUP(D245,FXProd!$B$2:$F$310,3,)</f>
        <v>#N/A</v>
      </c>
      <c r="L245" s="10" t="e">
        <f t="shared" si="30"/>
        <v>#N/A</v>
      </c>
      <c r="M245" s="10">
        <v>1</v>
      </c>
      <c r="N245" s="10" t="e">
        <f>VLOOKUP(D245,FXProd!$B$2:$F$310,4,)</f>
        <v>#N/A</v>
      </c>
      <c r="O245" s="10" t="e">
        <f t="shared" si="31"/>
        <v>#N/A</v>
      </c>
      <c r="P245" s="10" t="s">
        <v>26</v>
      </c>
      <c r="Q245" s="10" t="e">
        <f>VLOOKUP(D245,FXProd!$B$2:$F$310,5,)</f>
        <v>#N/A</v>
      </c>
      <c r="R245" s="10" t="e">
        <f t="shared" si="32"/>
        <v>#N/A</v>
      </c>
      <c r="S245" s="10" t="e">
        <f t="shared" si="33"/>
        <v>#N/A</v>
      </c>
      <c r="T245" s="10" t="e">
        <f t="shared" si="34"/>
        <v>#N/A</v>
      </c>
      <c r="U245" s="10" t="e">
        <f t="shared" si="35"/>
        <v>#N/A</v>
      </c>
    </row>
    <row r="246" spans="1:21">
      <c r="A246" s="10" t="s">
        <v>521</v>
      </c>
      <c r="B246" s="10" t="str">
        <f>IF(ISERROR(MATCH(A246, FXProd!$A$2:$A$297,0)),"",A246)</f>
        <v>srf_main.Trade_OFC</v>
      </c>
      <c r="C246" s="10" t="str">
        <f t="shared" si="27"/>
        <v>OK</v>
      </c>
      <c r="D246" s="10" t="s">
        <v>522</v>
      </c>
      <c r="E246" s="10" t="e">
        <f>VLOOKUP(D246,FXProd!$B$2:$F$310,1,)</f>
        <v>#N/A</v>
      </c>
      <c r="F246" s="10" t="e">
        <f t="shared" si="28"/>
        <v>#N/A</v>
      </c>
      <c r="G246" s="10" t="s">
        <v>8</v>
      </c>
      <c r="H246" s="10" t="e">
        <f>VLOOKUP(D246,FXProd!$B$2:$F$310,2,)</f>
        <v>#N/A</v>
      </c>
      <c r="I246" s="10" t="e">
        <f t="shared" si="29"/>
        <v>#N/A</v>
      </c>
      <c r="J246" s="10" t="s">
        <v>9</v>
      </c>
      <c r="K246" s="10" t="e">
        <f>VLOOKUP(D246,FXProd!$B$2:$F$310,3,)</f>
        <v>#N/A</v>
      </c>
      <c r="L246" s="10" t="e">
        <f t="shared" si="30"/>
        <v>#N/A</v>
      </c>
      <c r="M246" s="10">
        <v>1</v>
      </c>
      <c r="N246" s="10" t="e">
        <f>VLOOKUP(D246,FXProd!$B$2:$F$310,4,)</f>
        <v>#N/A</v>
      </c>
      <c r="O246" s="10" t="e">
        <f t="shared" si="31"/>
        <v>#N/A</v>
      </c>
      <c r="P246" s="10" t="s">
        <v>36</v>
      </c>
      <c r="Q246" s="10" t="e">
        <f>VLOOKUP(D246,FXProd!$B$2:$F$310,5,)</f>
        <v>#N/A</v>
      </c>
      <c r="R246" s="10" t="e">
        <f t="shared" si="32"/>
        <v>#N/A</v>
      </c>
      <c r="S246" s="10" t="e">
        <f t="shared" si="33"/>
        <v>#N/A</v>
      </c>
      <c r="T246" s="10" t="e">
        <f t="shared" si="34"/>
        <v>#N/A</v>
      </c>
      <c r="U246" s="10" t="e">
        <f t="shared" si="35"/>
        <v>#N/A</v>
      </c>
    </row>
    <row r="247" spans="1:21">
      <c r="A247" s="10" t="s">
        <v>585</v>
      </c>
      <c r="B247" s="10" t="str">
        <f>IF(ISERROR(MATCH(A247, FXProd!$A$2:$A$297,0)),"",A247)</f>
        <v>srf_main.TradeRptJurisdiction</v>
      </c>
      <c r="C247" s="10" t="str">
        <f t="shared" si="27"/>
        <v>OK</v>
      </c>
      <c r="D247" s="10" t="s">
        <v>655</v>
      </c>
      <c r="E247" s="10" t="e">
        <f>VLOOKUP(D247,FXProd!$B$2:$F$310,1,)</f>
        <v>#N/A</v>
      </c>
      <c r="F247" s="10" t="e">
        <f t="shared" si="28"/>
        <v>#N/A</v>
      </c>
      <c r="G247" s="10" t="s">
        <v>8</v>
      </c>
      <c r="H247" s="10" t="e">
        <f>VLOOKUP(D247,FXProd!$B$2:$F$310,2,)</f>
        <v>#N/A</v>
      </c>
      <c r="I247" s="10" t="e">
        <f t="shared" si="29"/>
        <v>#N/A</v>
      </c>
      <c r="J247" s="10" t="s">
        <v>9</v>
      </c>
      <c r="K247" s="10" t="e">
        <f>VLOOKUP(D247,FXProd!$B$2:$F$310,3,)</f>
        <v>#N/A</v>
      </c>
      <c r="L247" s="10" t="e">
        <f t="shared" si="30"/>
        <v>#N/A</v>
      </c>
      <c r="M247" s="10">
        <v>1</v>
      </c>
      <c r="N247" s="10" t="e">
        <f>VLOOKUP(D247,FXProd!$B$2:$F$310,4,)</f>
        <v>#N/A</v>
      </c>
      <c r="O247" s="10" t="e">
        <f t="shared" si="31"/>
        <v>#N/A</v>
      </c>
      <c r="P247" s="10" t="s">
        <v>587</v>
      </c>
      <c r="Q247" s="10" t="e">
        <f>VLOOKUP(D247,FXProd!$B$2:$F$310,5,)</f>
        <v>#N/A</v>
      </c>
      <c r="R247" s="10" t="e">
        <f t="shared" si="32"/>
        <v>#N/A</v>
      </c>
      <c r="S247" s="10" t="e">
        <f t="shared" si="33"/>
        <v>#N/A</v>
      </c>
      <c r="T247" s="10" t="e">
        <f t="shared" si="34"/>
        <v>#N/A</v>
      </c>
      <c r="U247" s="10" t="e">
        <f t="shared" si="35"/>
        <v>#N/A</v>
      </c>
    </row>
    <row r="248" spans="1:21">
      <c r="A248" s="10" t="s">
        <v>597</v>
      </c>
      <c r="B248" s="10" t="str">
        <f>IF(ISERROR(MATCH(A248, FXProd!$A$2:$A$297,0)),"",A248)</f>
        <v>srf_main.UnevaluatedCollateralData</v>
      </c>
      <c r="C248" s="10" t="str">
        <f t="shared" si="27"/>
        <v>OK</v>
      </c>
      <c r="D248" s="10" t="s">
        <v>656</v>
      </c>
      <c r="E248" s="10" t="e">
        <f>VLOOKUP(D248,FXProd!$B$2:$F$310,1,)</f>
        <v>#N/A</v>
      </c>
      <c r="F248" s="10" t="e">
        <f t="shared" si="28"/>
        <v>#N/A</v>
      </c>
      <c r="G248" s="10" t="s">
        <v>8</v>
      </c>
      <c r="H248" s="10" t="e">
        <f>VLOOKUP(D248,FXProd!$B$2:$F$310,2,)</f>
        <v>#N/A</v>
      </c>
      <c r="I248" s="10" t="e">
        <f t="shared" si="29"/>
        <v>#N/A</v>
      </c>
      <c r="J248" s="10" t="s">
        <v>14</v>
      </c>
      <c r="K248" s="10" t="e">
        <f>VLOOKUP(D248,FXProd!$B$2:$F$310,3,)</f>
        <v>#N/A</v>
      </c>
      <c r="L248" s="10" t="e">
        <f t="shared" si="30"/>
        <v>#N/A</v>
      </c>
      <c r="M248" s="10">
        <v>1</v>
      </c>
      <c r="N248" s="10" t="e">
        <f>VLOOKUP(D248,FXProd!$B$2:$F$310,4,)</f>
        <v>#N/A</v>
      </c>
      <c r="O248" s="10" t="e">
        <f t="shared" si="31"/>
        <v>#N/A</v>
      </c>
      <c r="P248" s="10" t="s">
        <v>17</v>
      </c>
      <c r="Q248" s="10" t="e">
        <f>VLOOKUP(D248,FXProd!$B$2:$F$310,5,)</f>
        <v>#N/A</v>
      </c>
      <c r="R248" s="10" t="e">
        <f t="shared" si="32"/>
        <v>#N/A</v>
      </c>
      <c r="S248" s="10" t="e">
        <f t="shared" si="33"/>
        <v>#N/A</v>
      </c>
      <c r="T248" s="10" t="e">
        <f t="shared" si="34"/>
        <v>#N/A</v>
      </c>
      <c r="U248" s="10" t="e">
        <f t="shared" si="35"/>
        <v>#N/A</v>
      </c>
    </row>
    <row r="249" spans="1:21">
      <c r="A249" s="10" t="s">
        <v>6</v>
      </c>
      <c r="B249" s="10" t="str">
        <f>IF(ISERROR(MATCH(A249, FXProd!$A$2:$A$297,0)),"",A249)</f>
        <v>srf_main.ADSBookList</v>
      </c>
      <c r="C249" s="10" t="str">
        <f t="shared" si="27"/>
        <v>OK</v>
      </c>
      <c r="D249" s="10" t="s">
        <v>7</v>
      </c>
      <c r="E249" s="10" t="str">
        <f>VLOOKUP(D249,FXProd!$B$2:$F$310,1,)</f>
        <v>PK_ADSBookList</v>
      </c>
      <c r="F249" s="10" t="str">
        <f t="shared" si="28"/>
        <v>OK</v>
      </c>
      <c r="G249" s="10" t="s">
        <v>8</v>
      </c>
      <c r="H249" s="10" t="str">
        <f>VLOOKUP(D249,FXProd!$B$2:$F$310,2,)</f>
        <v>unique</v>
      </c>
      <c r="I249" s="10" t="str">
        <f t="shared" si="29"/>
        <v>OK</v>
      </c>
      <c r="J249" s="10" t="s">
        <v>9</v>
      </c>
      <c r="K249" s="10" t="str">
        <f>VLOOKUP(D249,FXProd!$B$2:$F$310,3,)</f>
        <v xml:space="preserve"> clustered </v>
      </c>
      <c r="L249" s="10" t="str">
        <f t="shared" si="30"/>
        <v>OK</v>
      </c>
      <c r="M249" s="10">
        <v>1</v>
      </c>
      <c r="N249" s="10">
        <f>VLOOKUP(D249,FXProd!$B$2:$F$310,4,)</f>
        <v>1</v>
      </c>
      <c r="O249" s="10" t="str">
        <f t="shared" si="31"/>
        <v>OK</v>
      </c>
      <c r="P249" s="10" t="s">
        <v>10</v>
      </c>
      <c r="Q249" s="10" t="str">
        <f>VLOOKUP(D249,FXProd!$B$2:$F$310,5,)</f>
        <v>BookId asc</v>
      </c>
      <c r="R249" s="10" t="str">
        <f t="shared" si="32"/>
        <v>OK</v>
      </c>
      <c r="S249" s="10" t="str">
        <f t="shared" si="33"/>
        <v>TRUE</v>
      </c>
      <c r="T249" s="10" t="str">
        <f t="shared" si="34"/>
        <v>TRUE</v>
      </c>
      <c r="U249" s="10" t="str">
        <f t="shared" si="35"/>
        <v>Yes</v>
      </c>
    </row>
    <row r="250" spans="1:21">
      <c r="A250" s="10" t="s">
        <v>11</v>
      </c>
      <c r="B250" s="10" t="str">
        <f>IF(ISERROR(MATCH(A250, FXProd!$A$2:$A$297,0)),"",A250)</f>
        <v>srf_main.AllegeTrade</v>
      </c>
      <c r="C250" s="10" t="str">
        <f t="shared" si="27"/>
        <v>OK</v>
      </c>
      <c r="D250" s="10" t="s">
        <v>16</v>
      </c>
      <c r="E250" s="10" t="str">
        <f>VLOOKUP(D250,FXProd!$B$2:$F$310,1,)</f>
        <v>PK_AllegeTrade</v>
      </c>
      <c r="F250" s="10" t="str">
        <f t="shared" si="28"/>
        <v>OK</v>
      </c>
      <c r="G250" s="10" t="s">
        <v>8</v>
      </c>
      <c r="H250" s="10" t="str">
        <f>VLOOKUP(D250,FXProd!$B$2:$F$310,2,)</f>
        <v>unique</v>
      </c>
      <c r="I250" s="10" t="str">
        <f t="shared" si="29"/>
        <v>OK</v>
      </c>
      <c r="J250" s="10" t="s">
        <v>9</v>
      </c>
      <c r="K250" s="10" t="str">
        <f>VLOOKUP(D250,FXProd!$B$2:$F$310,3,)</f>
        <v xml:space="preserve"> clustered </v>
      </c>
      <c r="L250" s="10" t="str">
        <f t="shared" si="30"/>
        <v>OK</v>
      </c>
      <c r="M250" s="10">
        <v>1</v>
      </c>
      <c r="N250" s="10">
        <f>VLOOKUP(D250,FXProd!$B$2:$F$310,4,)</f>
        <v>1</v>
      </c>
      <c r="O250" s="10" t="str">
        <f t="shared" si="31"/>
        <v>OK</v>
      </c>
      <c r="P250" s="10" t="s">
        <v>17</v>
      </c>
      <c r="Q250" s="10" t="str">
        <f>VLOOKUP(D250,FXProd!$B$2:$F$310,5,)</f>
        <v>Id asc</v>
      </c>
      <c r="R250" s="10" t="str">
        <f t="shared" si="32"/>
        <v>OK</v>
      </c>
      <c r="S250" s="10" t="str">
        <f t="shared" si="33"/>
        <v>TRUE</v>
      </c>
      <c r="T250" s="10" t="str">
        <f t="shared" si="34"/>
        <v>TRUE</v>
      </c>
      <c r="U250" s="10" t="str">
        <f t="shared" si="35"/>
        <v>Yes</v>
      </c>
    </row>
    <row r="251" spans="1:21">
      <c r="A251" s="10" t="s">
        <v>18</v>
      </c>
      <c r="B251" s="10" t="str">
        <f>IF(ISERROR(MATCH(A251, FXProd!$A$2:$A$297,0)),"",A251)</f>
        <v>srf_main.AllegeTradeDetails</v>
      </c>
      <c r="C251" s="10" t="str">
        <f t="shared" si="27"/>
        <v>OK</v>
      </c>
      <c r="D251" s="10" t="s">
        <v>21</v>
      </c>
      <c r="E251" s="10" t="str">
        <f>VLOOKUP(D251,FXProd!$B$2:$F$310,1,)</f>
        <v>PK_AllegeTradeDetails</v>
      </c>
      <c r="F251" s="10" t="str">
        <f t="shared" si="28"/>
        <v>OK</v>
      </c>
      <c r="G251" s="10" t="s">
        <v>8</v>
      </c>
      <c r="H251" s="10" t="str">
        <f>VLOOKUP(D251,FXProd!$B$2:$F$310,2,)</f>
        <v>unique</v>
      </c>
      <c r="I251" s="10" t="str">
        <f t="shared" si="29"/>
        <v>OK</v>
      </c>
      <c r="J251" s="10" t="s">
        <v>14</v>
      </c>
      <c r="K251" s="10" t="str">
        <f>VLOOKUP(D251,FXProd!$B$2:$F$310,3,)</f>
        <v xml:space="preserve"> nonclustered </v>
      </c>
      <c r="L251" s="10" t="str">
        <f t="shared" si="30"/>
        <v>OK</v>
      </c>
      <c r="M251" s="10">
        <v>1</v>
      </c>
      <c r="N251" s="10">
        <f>VLOOKUP(D251,FXProd!$B$2:$F$310,4,)</f>
        <v>1</v>
      </c>
      <c r="O251" s="10" t="str">
        <f t="shared" si="31"/>
        <v>OK</v>
      </c>
      <c r="P251" s="10" t="s">
        <v>17</v>
      </c>
      <c r="Q251" s="10" t="str">
        <f>VLOOKUP(D251,FXProd!$B$2:$F$310,5,)</f>
        <v>Id asc</v>
      </c>
      <c r="R251" s="10" t="str">
        <f t="shared" si="32"/>
        <v>OK</v>
      </c>
      <c r="S251" s="10" t="str">
        <f t="shared" si="33"/>
        <v>TRUE</v>
      </c>
      <c r="T251" s="10" t="str">
        <f t="shared" si="34"/>
        <v>TRUE</v>
      </c>
      <c r="U251" s="10" t="str">
        <f t="shared" si="35"/>
        <v>Yes</v>
      </c>
    </row>
    <row r="252" spans="1:21">
      <c r="A252" s="10" t="s">
        <v>22</v>
      </c>
      <c r="B252" s="10" t="str">
        <f>IF(ISERROR(MATCH(A252, FXProd!$A$2:$A$297,0)),"",A252)</f>
        <v>srf_main.AllegeTradePayload</v>
      </c>
      <c r="C252" s="10" t="str">
        <f t="shared" si="27"/>
        <v>OK</v>
      </c>
      <c r="D252" s="10" t="s">
        <v>25</v>
      </c>
      <c r="E252" s="10" t="str">
        <f>VLOOKUP(D252,FXProd!$B$2:$F$310,1,)</f>
        <v>PK_AllegeTradePayload</v>
      </c>
      <c r="F252" s="10" t="str">
        <f t="shared" si="28"/>
        <v>OK</v>
      </c>
      <c r="G252" s="10" t="s">
        <v>8</v>
      </c>
      <c r="H252" s="10" t="str">
        <f>VLOOKUP(D252,FXProd!$B$2:$F$310,2,)</f>
        <v>unique</v>
      </c>
      <c r="I252" s="10" t="str">
        <f t="shared" si="29"/>
        <v>OK</v>
      </c>
      <c r="J252" s="10" t="s">
        <v>14</v>
      </c>
      <c r="K252" s="10" t="str">
        <f>VLOOKUP(D252,FXProd!$B$2:$F$310,3,)</f>
        <v xml:space="preserve"> nonclustered </v>
      </c>
      <c r="L252" s="10" t="str">
        <f t="shared" si="30"/>
        <v>OK</v>
      </c>
      <c r="M252" s="10">
        <v>1</v>
      </c>
      <c r="N252" s="10">
        <f>VLOOKUP(D252,FXProd!$B$2:$F$310,4,)</f>
        <v>1</v>
      </c>
      <c r="O252" s="10" t="str">
        <f t="shared" si="31"/>
        <v>OK</v>
      </c>
      <c r="P252" s="10" t="s">
        <v>26</v>
      </c>
      <c r="Q252" s="10" t="str">
        <f>VLOOKUP(D252,FXProd!$B$2:$F$310,5,)</f>
        <v>PayloadId asc</v>
      </c>
      <c r="R252" s="10" t="str">
        <f t="shared" si="32"/>
        <v>OK</v>
      </c>
      <c r="S252" s="10" t="str">
        <f t="shared" si="33"/>
        <v>TRUE</v>
      </c>
      <c r="T252" s="10" t="str">
        <f t="shared" si="34"/>
        <v>TRUE</v>
      </c>
      <c r="U252" s="10" t="str">
        <f t="shared" si="35"/>
        <v>Yes</v>
      </c>
    </row>
    <row r="253" spans="1:21">
      <c r="A253" s="10" t="s">
        <v>27</v>
      </c>
      <c r="B253" s="10" t="str">
        <f>IF(ISERROR(MATCH(A253, FXProd!$A$2:$A$297,0)),"",A253)</f>
        <v>srf_main.AlternateAllegeTrade</v>
      </c>
      <c r="C253" s="10" t="str">
        <f t="shared" si="27"/>
        <v>OK</v>
      </c>
      <c r="D253" s="10" t="s">
        <v>29</v>
      </c>
      <c r="E253" s="10" t="str">
        <f>VLOOKUP(D253,FXProd!$B$2:$F$310,1,)</f>
        <v>PK_AlternateAllegeTrade</v>
      </c>
      <c r="F253" s="10" t="str">
        <f t="shared" si="28"/>
        <v>OK</v>
      </c>
      <c r="G253" s="10" t="s">
        <v>8</v>
      </c>
      <c r="H253" s="10" t="str">
        <f>VLOOKUP(D253,FXProd!$B$2:$F$310,2,)</f>
        <v>unique</v>
      </c>
      <c r="I253" s="10" t="str">
        <f t="shared" si="29"/>
        <v>OK</v>
      </c>
      <c r="J253" s="10" t="s">
        <v>14</v>
      </c>
      <c r="K253" s="10" t="str">
        <f>VLOOKUP(D253,FXProd!$B$2:$F$310,3,)</f>
        <v xml:space="preserve"> nonclustered </v>
      </c>
      <c r="L253" s="10" t="str">
        <f t="shared" si="30"/>
        <v>OK</v>
      </c>
      <c r="M253" s="10">
        <v>1</v>
      </c>
      <c r="N253" s="10">
        <f>VLOOKUP(D253,FXProd!$B$2:$F$310,4,)</f>
        <v>1</v>
      </c>
      <c r="O253" s="10" t="str">
        <f t="shared" si="31"/>
        <v>OK</v>
      </c>
      <c r="P253" s="10" t="s">
        <v>17</v>
      </c>
      <c r="Q253" s="10" t="str">
        <f>VLOOKUP(D253,FXProd!$B$2:$F$310,5,)</f>
        <v>Id asc</v>
      </c>
      <c r="R253" s="10" t="str">
        <f t="shared" si="32"/>
        <v>OK</v>
      </c>
      <c r="S253" s="10" t="str">
        <f t="shared" si="33"/>
        <v>TRUE</v>
      </c>
      <c r="T253" s="10" t="str">
        <f t="shared" si="34"/>
        <v>TRUE</v>
      </c>
      <c r="U253" s="10" t="str">
        <f t="shared" si="35"/>
        <v>Yes</v>
      </c>
    </row>
    <row r="254" spans="1:21">
      <c r="A254" s="10" t="s">
        <v>37</v>
      </c>
      <c r="B254" s="10" t="str">
        <f>IF(ISERROR(MATCH(A254, FXProd!$A$2:$A$297,0)),"",A254)</f>
        <v>srf_main.AlternateTradeRole</v>
      </c>
      <c r="C254" s="10" t="str">
        <f t="shared" si="27"/>
        <v>OK</v>
      </c>
      <c r="D254" s="10" t="s">
        <v>39</v>
      </c>
      <c r="E254" s="10" t="str">
        <f>VLOOKUP(D254,FXProd!$B$2:$F$310,1,)</f>
        <v>PK_AlternateTradeRole</v>
      </c>
      <c r="F254" s="10" t="str">
        <f t="shared" si="28"/>
        <v>OK</v>
      </c>
      <c r="G254" s="10" t="s">
        <v>8</v>
      </c>
      <c r="H254" s="10" t="str">
        <f>VLOOKUP(D254,FXProd!$B$2:$F$310,2,)</f>
        <v>unique</v>
      </c>
      <c r="I254" s="10" t="str">
        <f t="shared" si="29"/>
        <v>OK</v>
      </c>
      <c r="J254" s="10" t="s">
        <v>14</v>
      </c>
      <c r="K254" s="10" t="str">
        <f>VLOOKUP(D254,FXProd!$B$2:$F$310,3,)</f>
        <v xml:space="preserve"> nonclustered </v>
      </c>
      <c r="L254" s="10" t="str">
        <f t="shared" si="30"/>
        <v>OK</v>
      </c>
      <c r="M254" s="10">
        <v>1</v>
      </c>
      <c r="N254" s="10">
        <f>VLOOKUP(D254,FXProd!$B$2:$F$310,4,)</f>
        <v>1</v>
      </c>
      <c r="O254" s="10" t="str">
        <f t="shared" si="31"/>
        <v>OK</v>
      </c>
      <c r="P254" s="10" t="s">
        <v>17</v>
      </c>
      <c r="Q254" s="10" t="str">
        <f>VLOOKUP(D254,FXProd!$B$2:$F$310,5,)</f>
        <v>Id asc</v>
      </c>
      <c r="R254" s="10" t="str">
        <f t="shared" si="32"/>
        <v>OK</v>
      </c>
      <c r="S254" s="10" t="str">
        <f t="shared" si="33"/>
        <v>TRUE</v>
      </c>
      <c r="T254" s="10" t="str">
        <f t="shared" si="34"/>
        <v>TRUE</v>
      </c>
      <c r="U254" s="10" t="str">
        <f t="shared" si="35"/>
        <v>Yes</v>
      </c>
    </row>
    <row r="255" spans="1:21">
      <c r="A255" s="10" t="s">
        <v>177</v>
      </c>
      <c r="B255" s="10" t="str">
        <f>IF(ISERROR(MATCH(A255, FXProd!$A$2:$A$297,0)),"",A255)</f>
        <v>srf_main.CurrencyBasedBlockTradeDetermination</v>
      </c>
      <c r="C255" s="10" t="str">
        <f t="shared" si="27"/>
        <v>OK</v>
      </c>
      <c r="D255" s="10" t="s">
        <v>178</v>
      </c>
      <c r="E255" s="10" t="str">
        <f>VLOOKUP(D255,FXProd!$B$2:$F$310,1,)</f>
        <v>PK_BlockIndicator</v>
      </c>
      <c r="F255" s="10" t="str">
        <f t="shared" si="28"/>
        <v>OK</v>
      </c>
      <c r="G255" s="10" t="s">
        <v>8</v>
      </c>
      <c r="H255" s="10" t="str">
        <f>VLOOKUP(D255,FXProd!$B$2:$F$310,2,)</f>
        <v>unique</v>
      </c>
      <c r="I255" s="10" t="str">
        <f t="shared" si="29"/>
        <v>OK</v>
      </c>
      <c r="J255" s="10" t="s">
        <v>9</v>
      </c>
      <c r="K255" s="10" t="str">
        <f>VLOOKUP(D255,FXProd!$B$2:$F$310,3,)</f>
        <v xml:space="preserve"> clustered </v>
      </c>
      <c r="L255" s="10" t="str">
        <f t="shared" si="30"/>
        <v>OK</v>
      </c>
      <c r="M255" s="10">
        <v>1</v>
      </c>
      <c r="N255" s="10">
        <f>VLOOKUP(D255,FXProd!$B$2:$F$310,4,)</f>
        <v>1</v>
      </c>
      <c r="O255" s="10" t="str">
        <f t="shared" si="31"/>
        <v>OK</v>
      </c>
      <c r="P255" s="10" t="s">
        <v>32</v>
      </c>
      <c r="Q255" s="10" t="str">
        <f>VLOOKUP(D255,FXProd!$B$2:$F$310,5,)</f>
        <v>ID asc</v>
      </c>
      <c r="R255" s="10" t="str">
        <f t="shared" si="32"/>
        <v>OK</v>
      </c>
      <c r="S255" s="10" t="str">
        <f t="shared" si="33"/>
        <v>TRUE</v>
      </c>
      <c r="T255" s="10" t="str">
        <f t="shared" si="34"/>
        <v>TRUE</v>
      </c>
      <c r="U255" s="10" t="str">
        <f t="shared" si="35"/>
        <v>Yes</v>
      </c>
    </row>
    <row r="256" spans="1:21">
      <c r="A256" s="10" t="s">
        <v>71</v>
      </c>
      <c r="B256" s="10" t="str">
        <f>IF(ISERROR(MATCH(A256, FXProd!$A$2:$A$297,0)),"",A256)</f>
        <v>srf_main.BookBasedFiltering</v>
      </c>
      <c r="C256" s="10" t="str">
        <f t="shared" si="27"/>
        <v>OK</v>
      </c>
      <c r="D256" s="10" t="s">
        <v>72</v>
      </c>
      <c r="E256" s="10" t="str">
        <f>VLOOKUP(D256,FXProd!$B$2:$F$310,1,)</f>
        <v>PK_BookBasedFiltering</v>
      </c>
      <c r="F256" s="10" t="str">
        <f t="shared" si="28"/>
        <v>OK</v>
      </c>
      <c r="G256" s="10" t="s">
        <v>8</v>
      </c>
      <c r="H256" s="10" t="str">
        <f>VLOOKUP(D256,FXProd!$B$2:$F$310,2,)</f>
        <v>unique</v>
      </c>
      <c r="I256" s="10" t="str">
        <f t="shared" si="29"/>
        <v>OK</v>
      </c>
      <c r="J256" s="10" t="s">
        <v>9</v>
      </c>
      <c r="K256" s="10" t="str">
        <f>VLOOKUP(D256,FXProd!$B$2:$F$310,3,)</f>
        <v xml:space="preserve"> clustered </v>
      </c>
      <c r="L256" s="10" t="str">
        <f t="shared" si="30"/>
        <v>OK</v>
      </c>
      <c r="M256" s="10">
        <v>4</v>
      </c>
      <c r="N256" s="10">
        <f>VLOOKUP(D256,FXProd!$B$2:$F$310,4,)</f>
        <v>4</v>
      </c>
      <c r="O256" s="10" t="str">
        <f t="shared" si="31"/>
        <v>OK</v>
      </c>
      <c r="P256" s="10" t="s">
        <v>73</v>
      </c>
      <c r="Q256" s="10" t="str">
        <f>VLOOKUP(D256,FXProd!$B$2:$F$310,5,)</f>
        <v>BookId asc,AssetClass asc,Publisher asc,Jurisdiction asc</v>
      </c>
      <c r="R256" s="10" t="str">
        <f t="shared" si="32"/>
        <v>OK</v>
      </c>
      <c r="S256" s="10" t="str">
        <f t="shared" si="33"/>
        <v>TRUE</v>
      </c>
      <c r="T256" s="10" t="str">
        <f t="shared" si="34"/>
        <v>TRUE</v>
      </c>
      <c r="U256" s="10" t="str">
        <f t="shared" si="35"/>
        <v>Yes</v>
      </c>
    </row>
    <row r="257" spans="1:21">
      <c r="A257" s="10" t="s">
        <v>74</v>
      </c>
      <c r="B257" s="10" t="str">
        <f>IF(ISERROR(MATCH(A257, FXProd!$A$2:$A$297,0)),"",A257)</f>
        <v>srf_main.CCPValuationStage</v>
      </c>
      <c r="C257" s="10" t="str">
        <f t="shared" si="27"/>
        <v>OK</v>
      </c>
      <c r="D257" s="10" t="s">
        <v>77</v>
      </c>
      <c r="E257" s="10" t="str">
        <f>VLOOKUP(D257,FXProd!$B$2:$F$310,1,)</f>
        <v>PK_CCPValuationStage</v>
      </c>
      <c r="F257" s="10" t="str">
        <f t="shared" si="28"/>
        <v>OK</v>
      </c>
      <c r="G257" s="10" t="s">
        <v>8</v>
      </c>
      <c r="H257" s="10" t="str">
        <f>VLOOKUP(D257,FXProd!$B$2:$F$310,2,)</f>
        <v>unique</v>
      </c>
      <c r="I257" s="10" t="str">
        <f t="shared" si="29"/>
        <v>OK</v>
      </c>
      <c r="J257" s="10" t="s">
        <v>9</v>
      </c>
      <c r="K257" s="10" t="str">
        <f>VLOOKUP(D257,FXProd!$B$2:$F$310,3,)</f>
        <v xml:space="preserve"> clustered </v>
      </c>
      <c r="L257" s="10" t="str">
        <f t="shared" si="30"/>
        <v>OK</v>
      </c>
      <c r="M257" s="10">
        <v>1</v>
      </c>
      <c r="N257" s="10">
        <f>VLOOKUP(D257,FXProd!$B$2:$F$310,4,)</f>
        <v>1</v>
      </c>
      <c r="O257" s="10" t="str">
        <f t="shared" si="31"/>
        <v>OK</v>
      </c>
      <c r="P257" s="10" t="s">
        <v>17</v>
      </c>
      <c r="Q257" s="10" t="str">
        <f>VLOOKUP(D257,FXProd!$B$2:$F$310,5,)</f>
        <v>Id asc</v>
      </c>
      <c r="R257" s="10" t="str">
        <f t="shared" si="32"/>
        <v>OK</v>
      </c>
      <c r="S257" s="10" t="str">
        <f t="shared" si="33"/>
        <v>TRUE</v>
      </c>
      <c r="T257" s="10" t="str">
        <f t="shared" si="34"/>
        <v>TRUE</v>
      </c>
      <c r="U257" s="10" t="str">
        <f t="shared" si="35"/>
        <v>Yes</v>
      </c>
    </row>
    <row r="258" spans="1:21">
      <c r="A258" s="10" t="s">
        <v>456</v>
      </c>
      <c r="B258" s="10" t="str">
        <f>IF(ISERROR(MATCH(A258, FXProd!$A$2:$A$297,0)),"",A258)</f>
        <v>srf_main.SRFCodes</v>
      </c>
      <c r="C258" s="10" t="str">
        <f t="shared" si="27"/>
        <v>OK</v>
      </c>
      <c r="D258" s="10" t="s">
        <v>457</v>
      </c>
      <c r="E258" s="10" t="str">
        <f>VLOOKUP(D258,FXProd!$B$2:$F$310,1,)</f>
        <v>PK_Codes</v>
      </c>
      <c r="F258" s="10" t="str">
        <f t="shared" si="28"/>
        <v>OK</v>
      </c>
      <c r="G258" s="10" t="s">
        <v>8</v>
      </c>
      <c r="H258" s="10" t="str">
        <f>VLOOKUP(D258,FXProd!$B$2:$F$310,2,)</f>
        <v>unique</v>
      </c>
      <c r="I258" s="10" t="str">
        <f t="shared" si="29"/>
        <v>OK</v>
      </c>
      <c r="J258" s="10" t="s">
        <v>9</v>
      </c>
      <c r="K258" s="10" t="str">
        <f>VLOOKUP(D258,FXProd!$B$2:$F$310,3,)</f>
        <v xml:space="preserve"> clustered </v>
      </c>
      <c r="L258" s="10" t="str">
        <f t="shared" si="30"/>
        <v>OK</v>
      </c>
      <c r="M258" s="10">
        <v>1</v>
      </c>
      <c r="N258" s="10">
        <f>VLOOKUP(D258,FXProd!$B$2:$F$310,4,)</f>
        <v>1</v>
      </c>
      <c r="O258" s="10" t="str">
        <f t="shared" si="31"/>
        <v>OK</v>
      </c>
      <c r="P258" s="10" t="s">
        <v>458</v>
      </c>
      <c r="Q258" s="10" t="str">
        <f>VLOOKUP(D258,FXProd!$B$2:$F$310,5,)</f>
        <v>Code asc</v>
      </c>
      <c r="R258" s="10" t="str">
        <f t="shared" si="32"/>
        <v>OK</v>
      </c>
      <c r="S258" s="10" t="str">
        <f t="shared" si="33"/>
        <v>TRUE</v>
      </c>
      <c r="T258" s="10" t="str">
        <f t="shared" si="34"/>
        <v>TRUE</v>
      </c>
      <c r="U258" s="10" t="str">
        <f t="shared" si="35"/>
        <v>Yes</v>
      </c>
    </row>
    <row r="259" spans="1:21">
      <c r="A259" s="10" t="s">
        <v>81</v>
      </c>
      <c r="B259" s="10" t="str">
        <f>IF(ISERROR(MATCH(A259, FXProd!$A$2:$A$297,0)),"",A259)</f>
        <v>srf_main.CollateralLinkStage</v>
      </c>
      <c r="C259" s="10" t="str">
        <f t="shared" ref="C259:C302" si="36">IF(A259=B259,"OK","NOTOK")</f>
        <v>OK</v>
      </c>
      <c r="D259" s="10" t="s">
        <v>90</v>
      </c>
      <c r="E259" s="10" t="str">
        <f>VLOOKUP(D259,FXProd!$B$2:$F$310,1,)</f>
        <v>PK_CollateralLinkStage</v>
      </c>
      <c r="F259" s="10" t="str">
        <f t="shared" ref="F259:F302" si="37">IF(D259=E259,"OK","NOTOK")</f>
        <v>OK</v>
      </c>
      <c r="G259" s="10" t="s">
        <v>8</v>
      </c>
      <c r="H259" s="10" t="str">
        <f>VLOOKUP(D259,FXProd!$B$2:$F$310,2,)</f>
        <v>unique</v>
      </c>
      <c r="I259" s="10" t="str">
        <f t="shared" ref="I259:I302" si="38">IF(G259=H259,"OK","NOTOK")</f>
        <v>OK</v>
      </c>
      <c r="J259" s="10" t="s">
        <v>14</v>
      </c>
      <c r="K259" s="10" t="str">
        <f>VLOOKUP(D259,FXProd!$B$2:$F$310,3,)</f>
        <v xml:space="preserve"> nonclustered </v>
      </c>
      <c r="L259" s="10" t="str">
        <f t="shared" ref="L259:L302" si="39">IF(J259=K259,"OK","NOTOK")</f>
        <v>OK</v>
      </c>
      <c r="M259" s="10">
        <v>1</v>
      </c>
      <c r="N259" s="10">
        <f>VLOOKUP(D259,FXProd!$B$2:$F$310,4,)</f>
        <v>1</v>
      </c>
      <c r="O259" s="10" t="str">
        <f t="shared" ref="O259:O302" si="40">IF(M259=N259,"OK","NOTOK")</f>
        <v>OK</v>
      </c>
      <c r="P259" s="10" t="s">
        <v>91</v>
      </c>
      <c r="Q259" s="10" t="str">
        <f>VLOOKUP(D259,FXProd!$B$2:$F$310,5,)</f>
        <v>CollateralLinkStageId asc</v>
      </c>
      <c r="R259" s="10" t="str">
        <f t="shared" ref="R259:R302" si="41">IF(P259=Q259,"OK","NOTOK")</f>
        <v>OK</v>
      </c>
      <c r="S259" s="10" t="str">
        <f t="shared" ref="S259:S302" si="42">IF(AND(C259="OK", F259="OK",I259="OK"),"TRUE", "FALSE" )</f>
        <v>TRUE</v>
      </c>
      <c r="T259" s="10" t="str">
        <f t="shared" ref="T259:T302" si="43">IF(AND(L259="OK", O259="OK",R259="OK"),"TRUE", "FALSE" )</f>
        <v>TRUE</v>
      </c>
      <c r="U259" s="10" t="str">
        <f t="shared" ref="U259:U302" si="44">IF(OR(S259="False", T259="False"),"No", "Yes")</f>
        <v>Yes</v>
      </c>
    </row>
    <row r="260" spans="1:21">
      <c r="A260" s="10" t="s">
        <v>94</v>
      </c>
      <c r="B260" s="10" t="str">
        <f>IF(ISERROR(MATCH(A260, FXProd!$A$2:$A$297,0)),"",A260)</f>
        <v>srf_main.CollateralValueStage</v>
      </c>
      <c r="C260" s="10" t="str">
        <f t="shared" si="36"/>
        <v>OK</v>
      </c>
      <c r="D260" s="10" t="s">
        <v>97</v>
      </c>
      <c r="E260" s="10" t="str">
        <f>VLOOKUP(D260,FXProd!$B$2:$F$310,1,)</f>
        <v>PK_CollateralValueStage</v>
      </c>
      <c r="F260" s="10" t="str">
        <f t="shared" si="37"/>
        <v>OK</v>
      </c>
      <c r="G260" s="10" t="s">
        <v>8</v>
      </c>
      <c r="H260" s="10" t="str">
        <f>VLOOKUP(D260,FXProd!$B$2:$F$310,2,)</f>
        <v>unique</v>
      </c>
      <c r="I260" s="10" t="str">
        <f t="shared" si="38"/>
        <v>OK</v>
      </c>
      <c r="J260" s="10" t="s">
        <v>9</v>
      </c>
      <c r="K260" s="10" t="str">
        <f>VLOOKUP(D260,FXProd!$B$2:$F$310,3,)</f>
        <v xml:space="preserve"> clustered </v>
      </c>
      <c r="L260" s="10" t="str">
        <f t="shared" si="39"/>
        <v>OK</v>
      </c>
      <c r="M260" s="10">
        <v>1</v>
      </c>
      <c r="N260" s="10">
        <f>VLOOKUP(D260,FXProd!$B$2:$F$310,4,)</f>
        <v>1</v>
      </c>
      <c r="O260" s="10" t="str">
        <f t="shared" si="40"/>
        <v>OK</v>
      </c>
      <c r="P260" s="10" t="s">
        <v>98</v>
      </c>
      <c r="Q260" s="10" t="str">
        <f>VLOOKUP(D260,FXProd!$B$2:$F$310,5,)</f>
        <v>CollateralValueStageId asc</v>
      </c>
      <c r="R260" s="10" t="str">
        <f t="shared" si="41"/>
        <v>OK</v>
      </c>
      <c r="S260" s="10" t="str">
        <f t="shared" si="42"/>
        <v>TRUE</v>
      </c>
      <c r="T260" s="10" t="str">
        <f t="shared" si="43"/>
        <v>TRUE</v>
      </c>
      <c r="U260" s="10" t="str">
        <f t="shared" si="44"/>
        <v>Yes</v>
      </c>
    </row>
    <row r="261" spans="1:21">
      <c r="A261" s="10" t="s">
        <v>150</v>
      </c>
      <c r="B261" s="10" t="str">
        <f>IF(ISERROR(MATCH(A261, FXProd!$A$2:$A$297,0)),"",A261)</f>
        <v>srf_main.Configuration</v>
      </c>
      <c r="C261" s="10" t="str">
        <f t="shared" si="36"/>
        <v>OK</v>
      </c>
      <c r="D261" s="10" t="s">
        <v>151</v>
      </c>
      <c r="E261" s="10" t="str">
        <f>VLOOKUP(D261,FXProd!$B$2:$F$310,1,)</f>
        <v>PK_Configuration</v>
      </c>
      <c r="F261" s="10" t="str">
        <f t="shared" si="37"/>
        <v>OK</v>
      </c>
      <c r="G261" s="10" t="s">
        <v>8</v>
      </c>
      <c r="H261" s="10" t="str">
        <f>VLOOKUP(D261,FXProd!$B$2:$F$310,2,)</f>
        <v>unique</v>
      </c>
      <c r="I261" s="10" t="str">
        <f t="shared" si="38"/>
        <v>OK</v>
      </c>
      <c r="J261" s="10" t="s">
        <v>9</v>
      </c>
      <c r="K261" s="10" t="str">
        <f>VLOOKUP(D261,FXProd!$B$2:$F$310,3,)</f>
        <v xml:space="preserve"> clustered </v>
      </c>
      <c r="L261" s="10" t="str">
        <f t="shared" si="39"/>
        <v>OK</v>
      </c>
      <c r="M261" s="10">
        <v>2</v>
      </c>
      <c r="N261" s="10">
        <f>VLOOKUP(D261,FXProd!$B$2:$F$310,4,)</f>
        <v>2</v>
      </c>
      <c r="O261" s="10" t="str">
        <f t="shared" si="40"/>
        <v>OK</v>
      </c>
      <c r="P261" s="10" t="s">
        <v>152</v>
      </c>
      <c r="Q261" s="10" t="str">
        <f>VLOOKUP(D261,FXProd!$B$2:$F$310,5,)</f>
        <v>Configname asc,Value asc</v>
      </c>
      <c r="R261" s="10" t="str">
        <f t="shared" si="41"/>
        <v>OK</v>
      </c>
      <c r="S261" s="10" t="str">
        <f t="shared" si="42"/>
        <v>TRUE</v>
      </c>
      <c r="T261" s="10" t="str">
        <f t="shared" si="43"/>
        <v>TRUE</v>
      </c>
      <c r="U261" s="10" t="str">
        <f t="shared" si="44"/>
        <v>Yes</v>
      </c>
    </row>
    <row r="262" spans="1:21">
      <c r="A262" s="10" t="s">
        <v>179</v>
      </c>
      <c r="B262" s="10" t="str">
        <f>IF(ISERROR(MATCH(A262, FXProd!$A$2:$A$297,0)),"",A262)</f>
        <v>srf_main.CurrencyConfBlockIndicator</v>
      </c>
      <c r="C262" s="10" t="str">
        <f t="shared" si="36"/>
        <v>OK</v>
      </c>
      <c r="D262" s="10" t="s">
        <v>180</v>
      </c>
      <c r="E262" s="10" t="str">
        <f>VLOOKUP(D262,FXProd!$B$2:$F$310,1,)</f>
        <v>PK_CurrencyConfBlockIndicator</v>
      </c>
      <c r="F262" s="10" t="str">
        <f t="shared" si="37"/>
        <v>OK</v>
      </c>
      <c r="G262" s="10" t="s">
        <v>8</v>
      </c>
      <c r="H262" s="10" t="str">
        <f>VLOOKUP(D262,FXProd!$B$2:$F$310,2,)</f>
        <v>unique</v>
      </c>
      <c r="I262" s="10" t="str">
        <f t="shared" si="38"/>
        <v>OK</v>
      </c>
      <c r="J262" s="10" t="s">
        <v>9</v>
      </c>
      <c r="K262" s="10" t="str">
        <f>VLOOKUP(D262,FXProd!$B$2:$F$310,3,)</f>
        <v xml:space="preserve"> clustered </v>
      </c>
      <c r="L262" s="10" t="str">
        <f t="shared" si="39"/>
        <v>OK</v>
      </c>
      <c r="M262" s="10">
        <v>1</v>
      </c>
      <c r="N262" s="10">
        <f>VLOOKUP(D262,FXProd!$B$2:$F$310,4,)</f>
        <v>1</v>
      </c>
      <c r="O262" s="10" t="str">
        <f t="shared" si="40"/>
        <v>OK</v>
      </c>
      <c r="P262" s="10" t="s">
        <v>181</v>
      </c>
      <c r="Q262" s="10" t="str">
        <f>VLOOKUP(D262,FXProd!$B$2:$F$310,5,)</f>
        <v>Currency asc</v>
      </c>
      <c r="R262" s="10" t="str">
        <f t="shared" si="41"/>
        <v>OK</v>
      </c>
      <c r="S262" s="10" t="str">
        <f t="shared" si="42"/>
        <v>TRUE</v>
      </c>
      <c r="T262" s="10" t="str">
        <f t="shared" si="43"/>
        <v>TRUE</v>
      </c>
      <c r="U262" s="10" t="str">
        <f t="shared" si="44"/>
        <v>Yes</v>
      </c>
    </row>
    <row r="263" spans="1:21">
      <c r="A263" s="10" t="s">
        <v>185</v>
      </c>
      <c r="B263" s="10" t="str">
        <f>IF(ISERROR(MATCH(A263, FXProd!$A$2:$A$297,0)),"",A263)</f>
        <v>srf_main.DataArchivingCfg</v>
      </c>
      <c r="C263" s="10" t="str">
        <f t="shared" si="36"/>
        <v>OK</v>
      </c>
      <c r="D263" s="10" t="s">
        <v>186</v>
      </c>
      <c r="E263" s="10" t="str">
        <f>VLOOKUP(D263,FXProd!$B$2:$F$310,1,)</f>
        <v>PK_DataArchivingCfg</v>
      </c>
      <c r="F263" s="10" t="str">
        <f t="shared" si="37"/>
        <v>OK</v>
      </c>
      <c r="G263" s="10" t="s">
        <v>8</v>
      </c>
      <c r="H263" s="10" t="str">
        <f>VLOOKUP(D263,FXProd!$B$2:$F$310,2,)</f>
        <v>unique</v>
      </c>
      <c r="I263" s="10" t="str">
        <f t="shared" si="38"/>
        <v>OK</v>
      </c>
      <c r="J263" s="10" t="s">
        <v>9</v>
      </c>
      <c r="K263" s="10" t="str">
        <f>VLOOKUP(D263,FXProd!$B$2:$F$310,3,)</f>
        <v xml:space="preserve"> clustered </v>
      </c>
      <c r="L263" s="10" t="str">
        <f t="shared" si="39"/>
        <v>OK</v>
      </c>
      <c r="M263" s="10">
        <v>1</v>
      </c>
      <c r="N263" s="10">
        <f>VLOOKUP(D263,FXProd!$B$2:$F$310,4,)</f>
        <v>1</v>
      </c>
      <c r="O263" s="10" t="str">
        <f t="shared" si="40"/>
        <v>OK</v>
      </c>
      <c r="P263" s="10" t="s">
        <v>164</v>
      </c>
      <c r="Q263" s="10" t="str">
        <f>VLOOKUP(D263,FXProd!$B$2:$F$310,5,)</f>
        <v>id asc</v>
      </c>
      <c r="R263" s="10" t="str">
        <f t="shared" si="41"/>
        <v>OK</v>
      </c>
      <c r="S263" s="10" t="str">
        <f t="shared" si="42"/>
        <v>TRUE</v>
      </c>
      <c r="T263" s="10" t="str">
        <f t="shared" si="43"/>
        <v>TRUE</v>
      </c>
      <c r="U263" s="10" t="str">
        <f t="shared" si="44"/>
        <v>Yes</v>
      </c>
    </row>
    <row r="264" spans="1:21">
      <c r="A264" s="10" t="s">
        <v>187</v>
      </c>
      <c r="B264" s="10" t="str">
        <f>IF(ISERROR(MATCH(A264, FXProd!$A$2:$A$297,0)),"",A264)</f>
        <v>srf_main.DataArchivingTblFK</v>
      </c>
      <c r="C264" s="10" t="str">
        <f t="shared" si="36"/>
        <v>OK</v>
      </c>
      <c r="D264" s="10" t="s">
        <v>188</v>
      </c>
      <c r="E264" s="10" t="str">
        <f>VLOOKUP(D264,FXProd!$B$2:$F$310,1,)</f>
        <v>PK_DataArchivingTblFK</v>
      </c>
      <c r="F264" s="10" t="str">
        <f t="shared" si="37"/>
        <v>OK</v>
      </c>
      <c r="G264" s="10" t="s">
        <v>8</v>
      </c>
      <c r="H264" s="10" t="str">
        <f>VLOOKUP(D264,FXProd!$B$2:$F$310,2,)</f>
        <v>unique</v>
      </c>
      <c r="I264" s="10" t="str">
        <f t="shared" si="38"/>
        <v>OK</v>
      </c>
      <c r="J264" s="10" t="s">
        <v>9</v>
      </c>
      <c r="K264" s="10" t="str">
        <f>VLOOKUP(D264,FXProd!$B$2:$F$310,3,)</f>
        <v xml:space="preserve"> clustered </v>
      </c>
      <c r="L264" s="10" t="str">
        <f t="shared" si="39"/>
        <v>OK</v>
      </c>
      <c r="M264" s="10">
        <v>1</v>
      </c>
      <c r="N264" s="10">
        <f>VLOOKUP(D264,FXProd!$B$2:$F$310,4,)</f>
        <v>1</v>
      </c>
      <c r="O264" s="10" t="str">
        <f t="shared" si="40"/>
        <v>OK</v>
      </c>
      <c r="P264" s="10" t="s">
        <v>164</v>
      </c>
      <c r="Q264" s="10" t="str">
        <f>VLOOKUP(D264,FXProd!$B$2:$F$310,5,)</f>
        <v>id asc</v>
      </c>
      <c r="R264" s="10" t="str">
        <f t="shared" si="41"/>
        <v>OK</v>
      </c>
      <c r="S264" s="10" t="str">
        <f t="shared" si="42"/>
        <v>TRUE</v>
      </c>
      <c r="T264" s="10" t="str">
        <f t="shared" si="43"/>
        <v>TRUE</v>
      </c>
      <c r="U264" s="10" t="str">
        <f t="shared" si="44"/>
        <v>Yes</v>
      </c>
    </row>
    <row r="265" spans="1:21">
      <c r="A265" s="10" t="s">
        <v>201</v>
      </c>
      <c r="B265" s="10" t="str">
        <f>IF(ISERROR(MATCH(A265, FXProd!$A$2:$A$297,0)),"",A265)</f>
        <v>srf_main.EconomicAmendConfig</v>
      </c>
      <c r="C265" s="10" t="str">
        <f t="shared" si="36"/>
        <v>OK</v>
      </c>
      <c r="D265" s="10" t="s">
        <v>202</v>
      </c>
      <c r="E265" s="10" t="str">
        <f>VLOOKUP(D265,FXProd!$B$2:$F$310,1,)</f>
        <v>PK_EconomicAmendConfig_1</v>
      </c>
      <c r="F265" s="10" t="str">
        <f t="shared" si="37"/>
        <v>OK</v>
      </c>
      <c r="G265" s="10" t="s">
        <v>8</v>
      </c>
      <c r="H265" s="10" t="str">
        <f>VLOOKUP(D265,FXProd!$B$2:$F$310,2,)</f>
        <v>unique</v>
      </c>
      <c r="I265" s="10" t="str">
        <f t="shared" si="38"/>
        <v>OK</v>
      </c>
      <c r="J265" s="10" t="s">
        <v>9</v>
      </c>
      <c r="K265" s="10" t="str">
        <f>VLOOKUP(D265,FXProd!$B$2:$F$310,3,)</f>
        <v xml:space="preserve"> clustered </v>
      </c>
      <c r="L265" s="10" t="str">
        <f t="shared" si="39"/>
        <v>OK</v>
      </c>
      <c r="M265" s="10">
        <v>1</v>
      </c>
      <c r="N265" s="10">
        <f>VLOOKUP(D265,FXProd!$B$2:$F$310,4,)</f>
        <v>1</v>
      </c>
      <c r="O265" s="10" t="str">
        <f t="shared" si="40"/>
        <v>OK</v>
      </c>
      <c r="P265" s="10" t="s">
        <v>164</v>
      </c>
      <c r="Q265" s="10" t="str">
        <f>VLOOKUP(D265,FXProd!$B$2:$F$310,5,)</f>
        <v>id asc</v>
      </c>
      <c r="R265" s="10" t="str">
        <f t="shared" si="41"/>
        <v>OK</v>
      </c>
      <c r="S265" s="10" t="str">
        <f t="shared" si="42"/>
        <v>TRUE</v>
      </c>
      <c r="T265" s="10" t="str">
        <f t="shared" si="43"/>
        <v>TRUE</v>
      </c>
      <c r="U265" s="10" t="str">
        <f t="shared" si="44"/>
        <v>Yes</v>
      </c>
    </row>
    <row r="266" spans="1:21">
      <c r="A266" s="10" t="s">
        <v>207</v>
      </c>
      <c r="B266" s="10" t="str">
        <f>IF(ISERROR(MATCH(A266, FXProd!$A$2:$A$297,0)),"",A266)</f>
        <v>srf_main.EODComment</v>
      </c>
      <c r="C266" s="10" t="str">
        <f t="shared" si="36"/>
        <v>OK</v>
      </c>
      <c r="D266" s="10" t="s">
        <v>212</v>
      </c>
      <c r="E266" s="10" t="str">
        <f>VLOOKUP(D266,FXProd!$B$2:$F$310,1,)</f>
        <v>PK_EODComment</v>
      </c>
      <c r="F266" s="10" t="str">
        <f t="shared" si="37"/>
        <v>OK</v>
      </c>
      <c r="G266" s="10" t="s">
        <v>8</v>
      </c>
      <c r="H266" s="10" t="str">
        <f>VLOOKUP(D266,FXProd!$B$2:$F$310,2,)</f>
        <v>unique</v>
      </c>
      <c r="I266" s="10" t="str">
        <f t="shared" si="38"/>
        <v>OK</v>
      </c>
      <c r="J266" s="10" t="s">
        <v>9</v>
      </c>
      <c r="K266" s="10" t="str">
        <f>VLOOKUP(D266,FXProd!$B$2:$F$310,3,)</f>
        <v xml:space="preserve"> clustered </v>
      </c>
      <c r="L266" s="10" t="str">
        <f t="shared" si="39"/>
        <v>OK</v>
      </c>
      <c r="M266" s="10">
        <v>1</v>
      </c>
      <c r="N266" s="10">
        <f>VLOOKUP(D266,FXProd!$B$2:$F$310,4,)</f>
        <v>1</v>
      </c>
      <c r="O266" s="10" t="str">
        <f t="shared" si="40"/>
        <v>OK</v>
      </c>
      <c r="P266" s="10" t="s">
        <v>213</v>
      </c>
      <c r="Q266" s="10" t="str">
        <f>VLOOKUP(D266,FXProd!$B$2:$F$310,5,)</f>
        <v>CommentId asc</v>
      </c>
      <c r="R266" s="10" t="str">
        <f t="shared" si="41"/>
        <v>OK</v>
      </c>
      <c r="S266" s="10" t="str">
        <f t="shared" si="42"/>
        <v>TRUE</v>
      </c>
      <c r="T266" s="10" t="str">
        <f t="shared" si="43"/>
        <v>TRUE</v>
      </c>
      <c r="U266" s="10" t="str">
        <f t="shared" si="44"/>
        <v>Yes</v>
      </c>
    </row>
    <row r="267" spans="1:21">
      <c r="A267" s="10" t="s">
        <v>253</v>
      </c>
      <c r="B267" s="10" t="str">
        <f>IF(ISERROR(MATCH(A267, FXProd!$A$2:$A$297,0)),"",A267)</f>
        <v>srf_main.EODTradeJurisdiction</v>
      </c>
      <c r="C267" s="10" t="str">
        <f t="shared" si="36"/>
        <v>OK</v>
      </c>
      <c r="D267" s="10" t="s">
        <v>254</v>
      </c>
      <c r="E267" s="10" t="str">
        <f>VLOOKUP(D267,FXProd!$B$2:$F$310,1,)</f>
        <v>PK_EODTradeJurisdiction</v>
      </c>
      <c r="F267" s="10" t="str">
        <f t="shared" si="37"/>
        <v>OK</v>
      </c>
      <c r="G267" s="10" t="s">
        <v>8</v>
      </c>
      <c r="H267" s="10" t="str">
        <f>VLOOKUP(D267,FXProd!$B$2:$F$310,2,)</f>
        <v>unique</v>
      </c>
      <c r="I267" s="10" t="str">
        <f t="shared" si="38"/>
        <v>OK</v>
      </c>
      <c r="J267" s="10" t="s">
        <v>14</v>
      </c>
      <c r="K267" s="10" t="str">
        <f>VLOOKUP(D267,FXProd!$B$2:$F$310,3,)</f>
        <v xml:space="preserve"> nonclustered </v>
      </c>
      <c r="L267" s="10" t="str">
        <f t="shared" si="39"/>
        <v>OK</v>
      </c>
      <c r="M267" s="10">
        <v>1</v>
      </c>
      <c r="N267" s="10">
        <f>VLOOKUP(D267,FXProd!$B$2:$F$310,4,)</f>
        <v>1</v>
      </c>
      <c r="O267" s="10" t="str">
        <f t="shared" si="40"/>
        <v>OK</v>
      </c>
      <c r="P267" s="10" t="s">
        <v>255</v>
      </c>
      <c r="Q267" s="10" t="str">
        <f>VLOOKUP(D267,FXProd!$B$2:$F$310,5,)</f>
        <v>EODTradeJurisdictionId asc</v>
      </c>
      <c r="R267" s="10" t="str">
        <f t="shared" si="41"/>
        <v>OK</v>
      </c>
      <c r="S267" s="10" t="str">
        <f t="shared" si="42"/>
        <v>TRUE</v>
      </c>
      <c r="T267" s="10" t="str">
        <f t="shared" si="43"/>
        <v>TRUE</v>
      </c>
      <c r="U267" s="10" t="str">
        <f t="shared" si="44"/>
        <v>Yes</v>
      </c>
    </row>
    <row r="268" spans="1:21">
      <c r="A268" s="10" t="s">
        <v>623</v>
      </c>
      <c r="B268" s="10" t="str">
        <f>IF(ISERROR(MATCH(A268, FXProd!$A$2:$A$297,0)),"",A268)</f>
        <v/>
      </c>
      <c r="C268" s="10" t="str">
        <f t="shared" si="36"/>
        <v>NOTOK</v>
      </c>
      <c r="D268" s="10" t="s">
        <v>657</v>
      </c>
      <c r="E268" s="10" t="e">
        <f>VLOOKUP(D268,FXProd!$B$2:$F$310,1,)</f>
        <v>#N/A</v>
      </c>
      <c r="F268" s="10" t="e">
        <f t="shared" si="37"/>
        <v>#N/A</v>
      </c>
      <c r="G268" s="10" t="s">
        <v>8</v>
      </c>
      <c r="H268" s="10" t="e">
        <f>VLOOKUP(D268,FXProd!$B$2:$F$310,2,)</f>
        <v>#N/A</v>
      </c>
      <c r="I268" s="10" t="e">
        <f t="shared" si="38"/>
        <v>#N/A</v>
      </c>
      <c r="J268" s="10" t="s">
        <v>14</v>
      </c>
      <c r="K268" s="10" t="e">
        <f>VLOOKUP(D268,FXProd!$B$2:$F$310,3,)</f>
        <v>#N/A</v>
      </c>
      <c r="L268" s="10" t="e">
        <f t="shared" si="39"/>
        <v>#N/A</v>
      </c>
      <c r="M268" s="10">
        <v>1</v>
      </c>
      <c r="N268" s="10" t="e">
        <f>VLOOKUP(D268,FXProd!$B$2:$F$310,4,)</f>
        <v>#N/A</v>
      </c>
      <c r="O268" s="10" t="e">
        <f t="shared" si="40"/>
        <v>#N/A</v>
      </c>
      <c r="P268" s="10" t="s">
        <v>255</v>
      </c>
      <c r="Q268" s="10" t="e">
        <f>VLOOKUP(D268,FXProd!$B$2:$F$310,5,)</f>
        <v>#N/A</v>
      </c>
      <c r="R268" s="10" t="e">
        <f t="shared" si="41"/>
        <v>#N/A</v>
      </c>
      <c r="S268" s="10" t="e">
        <f t="shared" si="42"/>
        <v>#N/A</v>
      </c>
      <c r="T268" s="10" t="e">
        <f t="shared" si="43"/>
        <v>#N/A</v>
      </c>
      <c r="U268" s="10" t="e">
        <f t="shared" si="44"/>
        <v>#N/A</v>
      </c>
    </row>
    <row r="269" spans="1:21">
      <c r="A269" s="10" t="s">
        <v>262</v>
      </c>
      <c r="B269" s="10" t="str">
        <f>IF(ISERROR(MATCH(A269, FXProd!$A$2:$A$297,0)),"",A269)</f>
        <v/>
      </c>
      <c r="C269" s="10" t="str">
        <f t="shared" si="36"/>
        <v>NOTOK</v>
      </c>
      <c r="D269" s="10" t="s">
        <v>278</v>
      </c>
      <c r="E269" s="10" t="e">
        <f>VLOOKUP(D269,FXProd!$B$2:$F$310,1,)</f>
        <v>#N/A</v>
      </c>
      <c r="F269" s="10" t="e">
        <f t="shared" si="37"/>
        <v>#N/A</v>
      </c>
      <c r="G269" s="10" t="s">
        <v>8</v>
      </c>
      <c r="H269" s="10" t="e">
        <f>VLOOKUP(D269,FXProd!$B$2:$F$310,2,)</f>
        <v>#N/A</v>
      </c>
      <c r="I269" s="10" t="e">
        <f t="shared" si="38"/>
        <v>#N/A</v>
      </c>
      <c r="J269" s="10" t="s">
        <v>9</v>
      </c>
      <c r="K269" s="10" t="e">
        <f>VLOOKUP(D269,FXProd!$B$2:$F$310,3,)</f>
        <v>#N/A</v>
      </c>
      <c r="L269" s="10" t="e">
        <f t="shared" si="39"/>
        <v>#N/A</v>
      </c>
      <c r="M269" s="10">
        <v>1</v>
      </c>
      <c r="N269" s="10" t="e">
        <f>VLOOKUP(D269,FXProd!$B$2:$F$310,4,)</f>
        <v>#N/A</v>
      </c>
      <c r="O269" s="10" t="e">
        <f t="shared" si="40"/>
        <v>#N/A</v>
      </c>
      <c r="P269" s="10" t="s">
        <v>164</v>
      </c>
      <c r="Q269" s="10" t="e">
        <f>VLOOKUP(D269,FXProd!$B$2:$F$310,5,)</f>
        <v>#N/A</v>
      </c>
      <c r="R269" s="10" t="e">
        <f t="shared" si="41"/>
        <v>#N/A</v>
      </c>
      <c r="S269" s="10" t="e">
        <f t="shared" si="42"/>
        <v>#N/A</v>
      </c>
      <c r="T269" s="10" t="e">
        <f t="shared" si="43"/>
        <v>#N/A</v>
      </c>
      <c r="U269" s="10" t="e">
        <f t="shared" si="44"/>
        <v>#N/A</v>
      </c>
    </row>
    <row r="270" spans="1:21">
      <c r="A270" s="10" t="s">
        <v>356</v>
      </c>
      <c r="B270" s="10" t="str">
        <f>IF(ISERROR(MATCH(A270, FXProd!$A$2:$A$297,0)),"",A270)</f>
        <v>srf_main.FirewallGroupAccess</v>
      </c>
      <c r="C270" s="10" t="str">
        <f t="shared" si="36"/>
        <v>OK</v>
      </c>
      <c r="D270" s="10" t="s">
        <v>357</v>
      </c>
      <c r="E270" s="10" t="str">
        <f>VLOOKUP(D270,FXProd!$B$2:$F$310,1,)</f>
        <v>PK_FirewallGroupAccess</v>
      </c>
      <c r="F270" s="10" t="str">
        <f t="shared" si="37"/>
        <v>OK</v>
      </c>
      <c r="G270" s="10" t="s">
        <v>8</v>
      </c>
      <c r="H270" s="10" t="str">
        <f>VLOOKUP(D270,FXProd!$B$2:$F$310,2,)</f>
        <v>unique</v>
      </c>
      <c r="I270" s="10" t="str">
        <f t="shared" si="38"/>
        <v>OK</v>
      </c>
      <c r="J270" s="10" t="s">
        <v>9</v>
      </c>
      <c r="K270" s="10" t="str">
        <f>VLOOKUP(D270,FXProd!$B$2:$F$310,3,)</f>
        <v xml:space="preserve"> clustered </v>
      </c>
      <c r="L270" s="10" t="str">
        <f t="shared" si="39"/>
        <v>OK</v>
      </c>
      <c r="M270" s="10">
        <v>1</v>
      </c>
      <c r="N270" s="10">
        <f>VLOOKUP(D270,FXProd!$B$2:$F$310,4,)</f>
        <v>1</v>
      </c>
      <c r="O270" s="10" t="str">
        <f t="shared" si="40"/>
        <v>OK</v>
      </c>
      <c r="P270" s="10" t="s">
        <v>164</v>
      </c>
      <c r="Q270" s="10" t="str">
        <f>VLOOKUP(D270,FXProd!$B$2:$F$310,5,)</f>
        <v>id asc</v>
      </c>
      <c r="R270" s="10" t="str">
        <f t="shared" si="41"/>
        <v>OK</v>
      </c>
      <c r="S270" s="10" t="str">
        <f t="shared" si="42"/>
        <v>TRUE</v>
      </c>
      <c r="T270" s="10" t="str">
        <f t="shared" si="43"/>
        <v>TRUE</v>
      </c>
      <c r="U270" s="10" t="str">
        <f t="shared" si="44"/>
        <v>Yes</v>
      </c>
    </row>
    <row r="271" spans="1:21">
      <c r="A271" s="10" t="s">
        <v>360</v>
      </c>
      <c r="B271" s="10" t="str">
        <f>IF(ISERROR(MATCH(A271, FXProd!$A$2:$A$297,0)),"",A271)</f>
        <v>srf_main.FragmentJurisdiction</v>
      </c>
      <c r="C271" s="10" t="str">
        <f t="shared" si="36"/>
        <v>OK</v>
      </c>
      <c r="D271" s="10" t="s">
        <v>363</v>
      </c>
      <c r="E271" s="10" t="str">
        <f>VLOOKUP(D271,FXProd!$B$2:$F$310,1,)</f>
        <v>PK_FragmentJurisdiction</v>
      </c>
      <c r="F271" s="10" t="str">
        <f t="shared" si="37"/>
        <v>OK</v>
      </c>
      <c r="G271" s="10" t="s">
        <v>8</v>
      </c>
      <c r="H271" s="10" t="str">
        <f>VLOOKUP(D271,FXProd!$B$2:$F$310,2,)</f>
        <v>unique</v>
      </c>
      <c r="I271" s="10" t="str">
        <f t="shared" si="38"/>
        <v>OK</v>
      </c>
      <c r="J271" s="10" t="s">
        <v>14</v>
      </c>
      <c r="K271" s="10" t="str">
        <f>VLOOKUP(D271,FXProd!$B$2:$F$310,3,)</f>
        <v xml:space="preserve"> nonclustered </v>
      </c>
      <c r="L271" s="10" t="str">
        <f t="shared" si="39"/>
        <v>OK</v>
      </c>
      <c r="M271" s="10">
        <v>1</v>
      </c>
      <c r="N271" s="10">
        <f>VLOOKUP(D271,FXProd!$B$2:$F$310,4,)</f>
        <v>1</v>
      </c>
      <c r="O271" s="10" t="str">
        <f t="shared" si="40"/>
        <v>OK</v>
      </c>
      <c r="P271" s="10" t="s">
        <v>364</v>
      </c>
      <c r="Q271" s="10" t="str">
        <f>VLOOKUP(D271,FXProd!$B$2:$F$310,5,)</f>
        <v>FragmentJurisdictionId asc</v>
      </c>
      <c r="R271" s="10" t="str">
        <f t="shared" si="41"/>
        <v>OK</v>
      </c>
      <c r="S271" s="10" t="str">
        <f t="shared" si="42"/>
        <v>TRUE</v>
      </c>
      <c r="T271" s="10" t="str">
        <f t="shared" si="43"/>
        <v>TRUE</v>
      </c>
      <c r="U271" s="10" t="str">
        <f t="shared" si="44"/>
        <v>Yes</v>
      </c>
    </row>
    <row r="272" spans="1:21">
      <c r="A272" s="10" t="s">
        <v>393</v>
      </c>
      <c r="B272" s="10" t="str">
        <f>IF(ISERROR(MATCH(A272, FXProd!$A$2:$A$297,0)),"",A272)</f>
        <v>srf_main.InterEntitySuppressedTrades</v>
      </c>
      <c r="C272" s="10" t="str">
        <f t="shared" si="36"/>
        <v>OK</v>
      </c>
      <c r="D272" s="10" t="s">
        <v>394</v>
      </c>
      <c r="E272" s="10" t="str">
        <f>VLOOKUP(D272,FXProd!$B$2:$F$310,1,)</f>
        <v>PK_InterEntitySuppressedTrades</v>
      </c>
      <c r="F272" s="10" t="str">
        <f t="shared" si="37"/>
        <v>OK</v>
      </c>
      <c r="G272" s="10" t="s">
        <v>8</v>
      </c>
      <c r="H272" s="10" t="str">
        <f>VLOOKUP(D272,FXProd!$B$2:$F$310,2,)</f>
        <v>unique</v>
      </c>
      <c r="I272" s="10" t="str">
        <f t="shared" si="38"/>
        <v>OK</v>
      </c>
      <c r="J272" s="10" t="s">
        <v>9</v>
      </c>
      <c r="K272" s="10" t="str">
        <f>VLOOKUP(D272,FXProd!$B$2:$F$310,3,)</f>
        <v xml:space="preserve"> clustered </v>
      </c>
      <c r="L272" s="10" t="str">
        <f t="shared" si="39"/>
        <v>OK</v>
      </c>
      <c r="M272" s="10">
        <v>1</v>
      </c>
      <c r="N272" s="10">
        <f>VLOOKUP(D272,FXProd!$B$2:$F$310,4,)</f>
        <v>1</v>
      </c>
      <c r="O272" s="10" t="str">
        <f t="shared" si="40"/>
        <v>OK</v>
      </c>
      <c r="P272" s="10" t="s">
        <v>17</v>
      </c>
      <c r="Q272" s="10" t="str">
        <f>VLOOKUP(D272,FXProd!$B$2:$F$310,5,)</f>
        <v>Id asc</v>
      </c>
      <c r="R272" s="10" t="str">
        <f t="shared" si="41"/>
        <v>OK</v>
      </c>
      <c r="S272" s="10" t="str">
        <f t="shared" si="42"/>
        <v>TRUE</v>
      </c>
      <c r="T272" s="10" t="str">
        <f t="shared" si="43"/>
        <v>TRUE</v>
      </c>
      <c r="U272" s="10" t="str">
        <f t="shared" si="44"/>
        <v>Yes</v>
      </c>
    </row>
    <row r="273" spans="1:21">
      <c r="A273" s="10" t="s">
        <v>420</v>
      </c>
      <c r="B273" s="10" t="str">
        <f>IF(ISERROR(MATCH(A273, FXProd!$A$2:$A$297,0)),"",A273)</f>
        <v>srf_main.MessageType</v>
      </c>
      <c r="C273" s="10" t="str">
        <f t="shared" si="36"/>
        <v>OK</v>
      </c>
      <c r="D273" s="10" t="s">
        <v>421</v>
      </c>
      <c r="E273" s="10" t="str">
        <f>VLOOKUP(D273,FXProd!$B$2:$F$310,1,)</f>
        <v>PK_MessageType</v>
      </c>
      <c r="F273" s="10" t="str">
        <f t="shared" si="37"/>
        <v>OK</v>
      </c>
      <c r="G273" s="10" t="s">
        <v>8</v>
      </c>
      <c r="H273" s="10" t="str">
        <f>VLOOKUP(D273,FXProd!$B$2:$F$310,2,)</f>
        <v>unique</v>
      </c>
      <c r="I273" s="10" t="str">
        <f t="shared" si="38"/>
        <v>OK</v>
      </c>
      <c r="J273" s="10" t="s">
        <v>9</v>
      </c>
      <c r="K273" s="10" t="str">
        <f>VLOOKUP(D273,FXProd!$B$2:$F$310,3,)</f>
        <v xml:space="preserve"> clustered </v>
      </c>
      <c r="L273" s="10" t="str">
        <f t="shared" si="39"/>
        <v>OK</v>
      </c>
      <c r="M273" s="10">
        <v>1</v>
      </c>
      <c r="N273" s="10">
        <f>VLOOKUP(D273,FXProd!$B$2:$F$310,4,)</f>
        <v>1</v>
      </c>
      <c r="O273" s="10" t="str">
        <f t="shared" si="40"/>
        <v>OK</v>
      </c>
      <c r="P273" s="10" t="s">
        <v>422</v>
      </c>
      <c r="Q273" s="10" t="str">
        <f>VLOOKUP(D273,FXProd!$B$2:$F$310,5,)</f>
        <v>MessageTypeId asc</v>
      </c>
      <c r="R273" s="10" t="str">
        <f t="shared" si="41"/>
        <v>OK</v>
      </c>
      <c r="S273" s="10" t="str">
        <f t="shared" si="42"/>
        <v>TRUE</v>
      </c>
      <c r="T273" s="10" t="str">
        <f t="shared" si="43"/>
        <v>TRUE</v>
      </c>
      <c r="U273" s="10" t="str">
        <f t="shared" si="44"/>
        <v>Yes</v>
      </c>
    </row>
    <row r="274" spans="1:21">
      <c r="A274" s="10" t="s">
        <v>441</v>
      </c>
      <c r="B274" s="10" t="str">
        <f>IF(ISERROR(MATCH(A274, FXProd!$A$2:$A$297,0)),"",A274)</f>
        <v>srf_main.SDSLocationJurisdiction</v>
      </c>
      <c r="C274" s="10" t="str">
        <f t="shared" si="36"/>
        <v>OK</v>
      </c>
      <c r="D274" s="10" t="s">
        <v>442</v>
      </c>
      <c r="E274" s="10" t="str">
        <f>VLOOKUP(D274,FXProd!$B$2:$F$310,1,)</f>
        <v>PK_SDSLocationJurisdiction</v>
      </c>
      <c r="F274" s="10" t="str">
        <f t="shared" si="37"/>
        <v>OK</v>
      </c>
      <c r="G274" s="10" t="s">
        <v>8</v>
      </c>
      <c r="H274" s="10" t="str">
        <f>VLOOKUP(D274,FXProd!$B$2:$F$310,2,)</f>
        <v>unique</v>
      </c>
      <c r="I274" s="10" t="str">
        <f t="shared" si="38"/>
        <v>OK</v>
      </c>
      <c r="J274" s="10" t="s">
        <v>9</v>
      </c>
      <c r="K274" s="10" t="str">
        <f>VLOOKUP(D274,FXProd!$B$2:$F$310,3,)</f>
        <v xml:space="preserve"> clustered </v>
      </c>
      <c r="L274" s="10" t="str">
        <f t="shared" si="39"/>
        <v>OK</v>
      </c>
      <c r="M274" s="10">
        <v>2</v>
      </c>
      <c r="N274" s="10">
        <f>VLOOKUP(D274,FXProd!$B$2:$F$310,4,)</f>
        <v>2</v>
      </c>
      <c r="O274" s="10" t="str">
        <f t="shared" si="40"/>
        <v>OK</v>
      </c>
      <c r="P274" s="10" t="s">
        <v>443</v>
      </c>
      <c r="Q274" s="10" t="str">
        <f>VLOOKUP(D274,FXProd!$B$2:$F$310,5,)</f>
        <v>Jurisdiction asc,LocationId asc</v>
      </c>
      <c r="R274" s="10" t="str">
        <f t="shared" si="41"/>
        <v>OK</v>
      </c>
      <c r="S274" s="10" t="str">
        <f t="shared" si="42"/>
        <v>TRUE</v>
      </c>
      <c r="T274" s="10" t="str">
        <f t="shared" si="43"/>
        <v>TRUE</v>
      </c>
      <c r="U274" s="10" t="str">
        <f t="shared" si="44"/>
        <v>Yes</v>
      </c>
    </row>
    <row r="275" spans="1:21">
      <c r="A275" s="10" t="s">
        <v>438</v>
      </c>
      <c r="B275" s="10" t="str">
        <f>IF(ISERROR(MATCH(A275, FXProd!$A$2:$A$297,0)),"",A275)</f>
        <v/>
      </c>
      <c r="C275" s="10" t="str">
        <f t="shared" si="36"/>
        <v>NOTOK</v>
      </c>
      <c r="D275" s="10" t="s">
        <v>439</v>
      </c>
      <c r="E275" s="10" t="e">
        <f>VLOOKUP(D275,FXProd!$B$2:$F$310,1,)</f>
        <v>#N/A</v>
      </c>
      <c r="F275" s="10" t="e">
        <f t="shared" si="37"/>
        <v>#N/A</v>
      </c>
      <c r="G275" s="10" t="s">
        <v>8</v>
      </c>
      <c r="H275" s="10" t="e">
        <f>VLOOKUP(D275,FXProd!$B$2:$F$310,2,)</f>
        <v>#N/A</v>
      </c>
      <c r="I275" s="10" t="e">
        <f t="shared" si="38"/>
        <v>#N/A</v>
      </c>
      <c r="J275" s="10" t="s">
        <v>9</v>
      </c>
      <c r="K275" s="10" t="e">
        <f>VLOOKUP(D275,FXProd!$B$2:$F$310,3,)</f>
        <v>#N/A</v>
      </c>
      <c r="L275" s="10" t="e">
        <f t="shared" si="39"/>
        <v>#N/A</v>
      </c>
      <c r="M275" s="10">
        <v>1</v>
      </c>
      <c r="N275" s="10" t="e">
        <f>VLOOKUP(D275,FXProd!$B$2:$F$310,4,)</f>
        <v>#N/A</v>
      </c>
      <c r="O275" s="10" t="e">
        <f t="shared" si="40"/>
        <v>#N/A</v>
      </c>
      <c r="P275" s="10" t="s">
        <v>440</v>
      </c>
      <c r="Q275" s="10" t="e">
        <f>VLOOKUP(D275,FXProd!$B$2:$F$310,5,)</f>
        <v>#N/A</v>
      </c>
      <c r="R275" s="10" t="e">
        <f t="shared" si="41"/>
        <v>#N/A</v>
      </c>
      <c r="S275" s="10" t="e">
        <f t="shared" si="42"/>
        <v>#N/A</v>
      </c>
      <c r="T275" s="10" t="e">
        <f t="shared" si="43"/>
        <v>#N/A</v>
      </c>
      <c r="U275" s="10" t="e">
        <f t="shared" si="44"/>
        <v>#N/A</v>
      </c>
    </row>
    <row r="276" spans="1:21">
      <c r="A276" s="10" t="s">
        <v>459</v>
      </c>
      <c r="B276" s="10" t="str">
        <f>IF(ISERROR(MATCH(A276, FXProd!$A$2:$A$297,0)),"",A276)</f>
        <v>srf_main.SRFException</v>
      </c>
      <c r="C276" s="10" t="str">
        <f t="shared" si="36"/>
        <v>OK</v>
      </c>
      <c r="D276" s="10" t="s">
        <v>477</v>
      </c>
      <c r="E276" s="10" t="str">
        <f>VLOOKUP(D276,FXProd!$B$2:$F$310,1,)</f>
        <v>PK_SRFExceptionID</v>
      </c>
      <c r="F276" s="10" t="str">
        <f t="shared" si="37"/>
        <v>OK</v>
      </c>
      <c r="G276" s="10" t="s">
        <v>8</v>
      </c>
      <c r="H276" s="10" t="str">
        <f>VLOOKUP(D276,FXProd!$B$2:$F$310,2,)</f>
        <v>unique</v>
      </c>
      <c r="I276" s="10" t="str">
        <f t="shared" si="38"/>
        <v>OK</v>
      </c>
      <c r="J276" s="10" t="s">
        <v>9</v>
      </c>
      <c r="K276" s="10" t="str">
        <f>VLOOKUP(D276,FXProd!$B$2:$F$310,3,)</f>
        <v xml:space="preserve"> clustered </v>
      </c>
      <c r="L276" s="10" t="str">
        <f t="shared" si="39"/>
        <v>OK</v>
      </c>
      <c r="M276" s="10">
        <v>1</v>
      </c>
      <c r="N276" s="10">
        <f>VLOOKUP(D276,FXProd!$B$2:$F$310,4,)</f>
        <v>1</v>
      </c>
      <c r="O276" s="10" t="str">
        <f t="shared" si="40"/>
        <v>OK</v>
      </c>
      <c r="P276" s="10" t="s">
        <v>478</v>
      </c>
      <c r="Q276" s="10" t="str">
        <f>VLOOKUP(D276,FXProd!$B$2:$F$310,5,)</f>
        <v>SRFExceptionID asc</v>
      </c>
      <c r="R276" s="10" t="str">
        <f t="shared" si="41"/>
        <v>OK</v>
      </c>
      <c r="S276" s="10" t="str">
        <f t="shared" si="42"/>
        <v>TRUE</v>
      </c>
      <c r="T276" s="10" t="str">
        <f t="shared" si="43"/>
        <v>TRUE</v>
      </c>
      <c r="U276" s="10" t="str">
        <f t="shared" si="44"/>
        <v>Yes</v>
      </c>
    </row>
    <row r="277" spans="1:21">
      <c r="A277" s="10" t="s">
        <v>479</v>
      </c>
      <c r="B277" s="10" t="str">
        <f>IF(ISERROR(MATCH(A277, FXProd!$A$2:$A$297,0)),"",A277)</f>
        <v/>
      </c>
      <c r="C277" s="10" t="str">
        <f t="shared" si="36"/>
        <v>NOTOK</v>
      </c>
      <c r="D277" s="10" t="s">
        <v>480</v>
      </c>
      <c r="E277" s="10" t="e">
        <f>VLOOKUP(D277,FXProd!$B$2:$F$310,1,)</f>
        <v>#N/A</v>
      </c>
      <c r="F277" s="10" t="e">
        <f t="shared" si="37"/>
        <v>#N/A</v>
      </c>
      <c r="G277" s="10" t="s">
        <v>8</v>
      </c>
      <c r="H277" s="10" t="e">
        <f>VLOOKUP(D277,FXProd!$B$2:$F$310,2,)</f>
        <v>#N/A</v>
      </c>
      <c r="I277" s="10" t="e">
        <f t="shared" si="38"/>
        <v>#N/A</v>
      </c>
      <c r="J277" s="10" t="s">
        <v>9</v>
      </c>
      <c r="K277" s="10" t="e">
        <f>VLOOKUP(D277,FXProd!$B$2:$F$310,3,)</f>
        <v>#N/A</v>
      </c>
      <c r="L277" s="10" t="e">
        <f t="shared" si="39"/>
        <v>#N/A</v>
      </c>
      <c r="M277" s="10">
        <v>6</v>
      </c>
      <c r="N277" s="10" t="e">
        <f>VLOOKUP(D277,FXProd!$B$2:$F$310,4,)</f>
        <v>#N/A</v>
      </c>
      <c r="O277" s="10" t="e">
        <f t="shared" si="40"/>
        <v>#N/A</v>
      </c>
      <c r="P277" s="10" t="s">
        <v>481</v>
      </c>
      <c r="Q277" s="10" t="e">
        <f>VLOOKUP(D277,FXProd!$B$2:$F$310,5,)</f>
        <v>#N/A</v>
      </c>
      <c r="R277" s="10" t="e">
        <f t="shared" si="41"/>
        <v>#N/A</v>
      </c>
      <c r="S277" s="10" t="e">
        <f t="shared" si="42"/>
        <v>#N/A</v>
      </c>
      <c r="T277" s="10" t="e">
        <f t="shared" si="43"/>
        <v>#N/A</v>
      </c>
      <c r="U277" s="10" t="e">
        <f t="shared" si="44"/>
        <v>#N/A</v>
      </c>
    </row>
    <row r="278" spans="1:21">
      <c r="A278" s="10" t="s">
        <v>523</v>
      </c>
      <c r="B278" s="10" t="str">
        <f>IF(ISERROR(MATCH(A278, FXProd!$A$2:$A$297,0)),"",A278)</f>
        <v>srf_main.TradeDashboardMatrix</v>
      </c>
      <c r="C278" s="10" t="str">
        <f t="shared" si="36"/>
        <v>OK</v>
      </c>
      <c r="D278" s="10" t="s">
        <v>524</v>
      </c>
      <c r="E278" s="10" t="str">
        <f>VLOOKUP(D278,FXProd!$B$2:$F$310,1,)</f>
        <v>PK_TradeDashboardMatrix</v>
      </c>
      <c r="F278" s="10" t="str">
        <f t="shared" si="37"/>
        <v>OK</v>
      </c>
      <c r="G278" s="10" t="s">
        <v>8</v>
      </c>
      <c r="H278" s="10" t="str">
        <f>VLOOKUP(D278,FXProd!$B$2:$F$310,2,)</f>
        <v>unique</v>
      </c>
      <c r="I278" s="10" t="str">
        <f t="shared" si="38"/>
        <v>OK</v>
      </c>
      <c r="J278" s="10" t="s">
        <v>9</v>
      </c>
      <c r="K278" s="10" t="str">
        <f>VLOOKUP(D278,FXProd!$B$2:$F$310,3,)</f>
        <v xml:space="preserve"> clustered </v>
      </c>
      <c r="L278" s="10" t="str">
        <f t="shared" si="39"/>
        <v>OK</v>
      </c>
      <c r="M278" s="10">
        <v>2</v>
      </c>
      <c r="N278" s="10">
        <f>VLOOKUP(D278,FXProd!$B$2:$F$310,4,)</f>
        <v>2</v>
      </c>
      <c r="O278" s="10" t="str">
        <f t="shared" si="40"/>
        <v>OK</v>
      </c>
      <c r="P278" s="10" t="s">
        <v>525</v>
      </c>
      <c r="Q278" s="10" t="str">
        <f>VLOOKUP(D278,FXProd!$B$2:$F$310,5,)</f>
        <v>SRFMsgState asc,ValidationStatus asc</v>
      </c>
      <c r="R278" s="10" t="str">
        <f t="shared" si="41"/>
        <v>OK</v>
      </c>
      <c r="S278" s="10" t="str">
        <f t="shared" si="42"/>
        <v>TRUE</v>
      </c>
      <c r="T278" s="10" t="str">
        <f t="shared" si="43"/>
        <v>TRUE</v>
      </c>
      <c r="U278" s="10" t="str">
        <f t="shared" si="44"/>
        <v>Yes</v>
      </c>
    </row>
    <row r="279" spans="1:21">
      <c r="A279" s="10" t="s">
        <v>546</v>
      </c>
      <c r="B279" s="10" t="str">
        <f>IF(ISERROR(MATCH(A279, FXProd!$A$2:$A$297,0)),"",A279)</f>
        <v>srf_main.TradeMessageAllege</v>
      </c>
      <c r="C279" s="10" t="str">
        <f t="shared" si="36"/>
        <v>OK</v>
      </c>
      <c r="D279" s="10" t="s">
        <v>549</v>
      </c>
      <c r="E279" s="10" t="str">
        <f>VLOOKUP(D279,FXProd!$B$2:$F$310,1,)</f>
        <v>PK_TradeMessageAllege</v>
      </c>
      <c r="F279" s="10" t="str">
        <f t="shared" si="37"/>
        <v>OK</v>
      </c>
      <c r="G279" s="10" t="s">
        <v>8</v>
      </c>
      <c r="H279" s="10" t="str">
        <f>VLOOKUP(D279,FXProd!$B$2:$F$310,2,)</f>
        <v>unique</v>
      </c>
      <c r="I279" s="10" t="str">
        <f t="shared" si="38"/>
        <v>OK</v>
      </c>
      <c r="J279" s="10" t="s">
        <v>14</v>
      </c>
      <c r="K279" s="10" t="str">
        <f>VLOOKUP(D279,FXProd!$B$2:$F$310,3,)</f>
        <v xml:space="preserve"> nonclustered </v>
      </c>
      <c r="L279" s="10" t="str">
        <f t="shared" si="39"/>
        <v>OK</v>
      </c>
      <c r="M279" s="10">
        <v>1</v>
      </c>
      <c r="N279" s="10">
        <f>VLOOKUP(D279,FXProd!$B$2:$F$310,4,)</f>
        <v>1</v>
      </c>
      <c r="O279" s="10" t="str">
        <f t="shared" si="40"/>
        <v>OK</v>
      </c>
      <c r="P279" s="10" t="s">
        <v>17</v>
      </c>
      <c r="Q279" s="10" t="str">
        <f>VLOOKUP(D279,FXProd!$B$2:$F$310,5,)</f>
        <v>Id asc</v>
      </c>
      <c r="R279" s="10" t="str">
        <f t="shared" si="41"/>
        <v>OK</v>
      </c>
      <c r="S279" s="10" t="str">
        <f t="shared" si="42"/>
        <v>TRUE</v>
      </c>
      <c r="T279" s="10" t="str">
        <f t="shared" si="43"/>
        <v>TRUE</v>
      </c>
      <c r="U279" s="10" t="str">
        <f t="shared" si="44"/>
        <v>Yes</v>
      </c>
    </row>
    <row r="280" spans="1:21">
      <c r="A280" s="10" t="s">
        <v>552</v>
      </c>
      <c r="B280" s="10" t="str">
        <f>IF(ISERROR(MATCH(A280, FXProd!$A$2:$A$297,0)),"",A280)</f>
        <v>srf_main.TradeMessagePayload</v>
      </c>
      <c r="C280" s="10" t="str">
        <f t="shared" si="36"/>
        <v>OK</v>
      </c>
      <c r="D280" s="10" t="s">
        <v>553</v>
      </c>
      <c r="E280" s="10" t="str">
        <f>VLOOKUP(D280,FXProd!$B$2:$F$310,1,)</f>
        <v>PK_TradeMessagePayload</v>
      </c>
      <c r="F280" s="10" t="str">
        <f t="shared" si="37"/>
        <v>OK</v>
      </c>
      <c r="G280" s="10" t="s">
        <v>8</v>
      </c>
      <c r="H280" s="10" t="str">
        <f>VLOOKUP(D280,FXProd!$B$2:$F$310,2,)</f>
        <v>unique</v>
      </c>
      <c r="I280" s="10" t="str">
        <f t="shared" si="38"/>
        <v>OK</v>
      </c>
      <c r="J280" s="10" t="s">
        <v>14</v>
      </c>
      <c r="K280" s="10" t="str">
        <f>VLOOKUP(D280,FXProd!$B$2:$F$310,3,)</f>
        <v xml:space="preserve"> nonclustered </v>
      </c>
      <c r="L280" s="10" t="str">
        <f t="shared" si="39"/>
        <v>OK</v>
      </c>
      <c r="M280" s="10">
        <v>1</v>
      </c>
      <c r="N280" s="10">
        <f>VLOOKUP(D280,FXProd!$B$2:$F$310,4,)</f>
        <v>1</v>
      </c>
      <c r="O280" s="10" t="str">
        <f t="shared" si="40"/>
        <v>OK</v>
      </c>
      <c r="P280" s="10" t="s">
        <v>26</v>
      </c>
      <c r="Q280" s="10" t="str">
        <f>VLOOKUP(D280,FXProd!$B$2:$F$310,5,)</f>
        <v>PayloadId asc</v>
      </c>
      <c r="R280" s="10" t="str">
        <f t="shared" si="41"/>
        <v>OK</v>
      </c>
      <c r="S280" s="10" t="str">
        <f t="shared" si="42"/>
        <v>TRUE</v>
      </c>
      <c r="T280" s="10" t="str">
        <f t="shared" si="43"/>
        <v>TRUE</v>
      </c>
      <c r="U280" s="10" t="str">
        <f t="shared" si="44"/>
        <v>Yes</v>
      </c>
    </row>
    <row r="281" spans="1:21">
      <c r="A281" s="10" t="s">
        <v>560</v>
      </c>
      <c r="B281" s="10" t="str">
        <f>IF(ISERROR(MATCH(A281, FXProd!$A$2:$A$297,0)),"",A281)</f>
        <v>srf_main.TradeMessageRptJurisdiction</v>
      </c>
      <c r="C281" s="10" t="str">
        <f t="shared" si="36"/>
        <v>OK</v>
      </c>
      <c r="D281" s="10" t="s">
        <v>572</v>
      </c>
      <c r="E281" s="10" t="str">
        <f>VLOOKUP(D281,FXProd!$B$2:$F$310,1,)</f>
        <v>PK_TradeMessageRptJurisdiction</v>
      </c>
      <c r="F281" s="10" t="str">
        <f t="shared" si="37"/>
        <v>OK</v>
      </c>
      <c r="G281" s="10" t="s">
        <v>8</v>
      </c>
      <c r="H281" s="10" t="str">
        <f>VLOOKUP(D281,FXProd!$B$2:$F$310,2,)</f>
        <v>unique</v>
      </c>
      <c r="I281" s="10" t="str">
        <f t="shared" si="38"/>
        <v>OK</v>
      </c>
      <c r="J281" s="10" t="s">
        <v>9</v>
      </c>
      <c r="K281" s="10" t="str">
        <f>VLOOKUP(D281,FXProd!$B$2:$F$310,3,)</f>
        <v xml:space="preserve"> clustered </v>
      </c>
      <c r="L281" s="10" t="str">
        <f t="shared" si="39"/>
        <v>OK</v>
      </c>
      <c r="M281" s="10">
        <v>1</v>
      </c>
      <c r="N281" s="10">
        <f>VLOOKUP(D281,FXProd!$B$2:$F$310,4,)</f>
        <v>1</v>
      </c>
      <c r="O281" s="10" t="str">
        <f t="shared" si="40"/>
        <v>OK</v>
      </c>
      <c r="P281" s="10" t="s">
        <v>573</v>
      </c>
      <c r="Q281" s="10" t="str">
        <f>VLOOKUP(D281,FXProd!$B$2:$F$310,5,)</f>
        <v>TmjId asc</v>
      </c>
      <c r="R281" s="10" t="str">
        <f t="shared" si="41"/>
        <v>OK</v>
      </c>
      <c r="S281" s="10" t="str">
        <f t="shared" si="42"/>
        <v>TRUE</v>
      </c>
      <c r="T281" s="10" t="str">
        <f t="shared" si="43"/>
        <v>TRUE</v>
      </c>
      <c r="U281" s="10" t="str">
        <f t="shared" si="44"/>
        <v>Yes</v>
      </c>
    </row>
    <row r="282" spans="1:21">
      <c r="A282" s="10" t="s">
        <v>574</v>
      </c>
      <c r="B282" s="10" t="str">
        <f>IF(ISERROR(MATCH(A282, FXProd!$A$2:$A$297,0)),"",A282)</f>
        <v>srf_main.TradeMessageRptJurisdictionActivity</v>
      </c>
      <c r="C282" s="10" t="str">
        <f t="shared" si="36"/>
        <v>OK</v>
      </c>
      <c r="D282" s="10" t="s">
        <v>575</v>
      </c>
      <c r="E282" s="10" t="str">
        <f>VLOOKUP(D282,FXProd!$B$2:$F$310,1,)</f>
        <v>PK_TradeMessageRptJurisdictionActivity</v>
      </c>
      <c r="F282" s="10" t="str">
        <f t="shared" si="37"/>
        <v>OK</v>
      </c>
      <c r="G282" s="10" t="s">
        <v>8</v>
      </c>
      <c r="H282" s="10" t="str">
        <f>VLOOKUP(D282,FXProd!$B$2:$F$310,2,)</f>
        <v>unique</v>
      </c>
      <c r="I282" s="10" t="str">
        <f t="shared" si="38"/>
        <v>OK</v>
      </c>
      <c r="J282" s="10" t="s">
        <v>9</v>
      </c>
      <c r="K282" s="10" t="str">
        <f>VLOOKUP(D282,FXProd!$B$2:$F$310,3,)</f>
        <v xml:space="preserve"> clustered </v>
      </c>
      <c r="L282" s="10" t="str">
        <f t="shared" si="39"/>
        <v>OK</v>
      </c>
      <c r="M282" s="10">
        <v>1</v>
      </c>
      <c r="N282" s="10">
        <f>VLOOKUP(D282,FXProd!$B$2:$F$310,4,)</f>
        <v>1</v>
      </c>
      <c r="O282" s="10" t="str">
        <f t="shared" si="40"/>
        <v>OK</v>
      </c>
      <c r="P282" s="10" t="s">
        <v>576</v>
      </c>
      <c r="Q282" s="10" t="str">
        <f>VLOOKUP(D282,FXProd!$B$2:$F$310,5,)</f>
        <v>AuditId asc</v>
      </c>
      <c r="R282" s="10" t="str">
        <f t="shared" si="41"/>
        <v>OK</v>
      </c>
      <c r="S282" s="10" t="str">
        <f t="shared" si="42"/>
        <v>TRUE</v>
      </c>
      <c r="T282" s="10" t="str">
        <f t="shared" si="43"/>
        <v>TRUE</v>
      </c>
      <c r="U282" s="10" t="str">
        <f t="shared" si="44"/>
        <v>Yes</v>
      </c>
    </row>
    <row r="283" spans="1:21">
      <c r="A283" s="10" t="s">
        <v>578</v>
      </c>
      <c r="B283" s="10" t="str">
        <f>IF(ISERROR(MATCH(A283, FXProd!$A$2:$A$297,0)),"",A283)</f>
        <v>srf_main.TradeMessageRptJurisdictionPayload</v>
      </c>
      <c r="C283" s="10" t="str">
        <f t="shared" si="36"/>
        <v>OK</v>
      </c>
      <c r="D283" s="10" t="s">
        <v>579</v>
      </c>
      <c r="E283" s="10" t="str">
        <f>VLOOKUP(D283,FXProd!$B$2:$F$310,1,)</f>
        <v>PK_TradeMessageRptJurisdictionPayload</v>
      </c>
      <c r="F283" s="10" t="str">
        <f t="shared" si="37"/>
        <v>OK</v>
      </c>
      <c r="G283" s="10" t="s">
        <v>8</v>
      </c>
      <c r="H283" s="10" t="str">
        <f>VLOOKUP(D283,FXProd!$B$2:$F$310,2,)</f>
        <v>unique</v>
      </c>
      <c r="I283" s="10" t="str">
        <f t="shared" si="38"/>
        <v>OK</v>
      </c>
      <c r="J283" s="10" t="s">
        <v>9</v>
      </c>
      <c r="K283" s="10" t="str">
        <f>VLOOKUP(D283,FXProd!$B$2:$F$310,3,)</f>
        <v xml:space="preserve"> clustered </v>
      </c>
      <c r="L283" s="10" t="str">
        <f t="shared" si="39"/>
        <v>OK</v>
      </c>
      <c r="M283" s="10">
        <v>1</v>
      </c>
      <c r="N283" s="10">
        <f>VLOOKUP(D283,FXProd!$B$2:$F$310,4,)</f>
        <v>1</v>
      </c>
      <c r="O283" s="10" t="str">
        <f t="shared" si="40"/>
        <v>OK</v>
      </c>
      <c r="P283" s="10" t="s">
        <v>26</v>
      </c>
      <c r="Q283" s="10" t="str">
        <f>VLOOKUP(D283,FXProd!$B$2:$F$310,5,)</f>
        <v>PayloadId asc</v>
      </c>
      <c r="R283" s="10" t="str">
        <f t="shared" si="41"/>
        <v>OK</v>
      </c>
      <c r="S283" s="10" t="str">
        <f t="shared" si="42"/>
        <v>TRUE</v>
      </c>
      <c r="T283" s="10" t="str">
        <f t="shared" si="43"/>
        <v>TRUE</v>
      </c>
      <c r="U283" s="10" t="str">
        <f t="shared" si="44"/>
        <v>Yes</v>
      </c>
    </row>
    <row r="284" spans="1:21">
      <c r="A284" s="10" t="s">
        <v>592</v>
      </c>
      <c r="B284" s="10" t="str">
        <f>IF(ISERROR(MATCH(A284, FXProd!$A$2:$A$297,0)),"",A284)</f>
        <v>srf_main.TRJurisdiction</v>
      </c>
      <c r="C284" s="10" t="str">
        <f t="shared" si="36"/>
        <v>OK</v>
      </c>
      <c r="D284" s="10" t="s">
        <v>593</v>
      </c>
      <c r="E284" s="10" t="str">
        <f>VLOOKUP(D284,FXProd!$B$2:$F$310,1,)</f>
        <v>PK_TRJurisdiction</v>
      </c>
      <c r="F284" s="10" t="str">
        <f t="shared" si="37"/>
        <v>OK</v>
      </c>
      <c r="G284" s="10" t="s">
        <v>8</v>
      </c>
      <c r="H284" s="10" t="str">
        <f>VLOOKUP(D284,FXProd!$B$2:$F$310,2,)</f>
        <v>unique</v>
      </c>
      <c r="I284" s="10" t="str">
        <f t="shared" si="38"/>
        <v>OK</v>
      </c>
      <c r="J284" s="10" t="s">
        <v>14</v>
      </c>
      <c r="K284" s="10" t="str">
        <f>VLOOKUP(D284,FXProd!$B$2:$F$310,3,)</f>
        <v xml:space="preserve"> nonclustered </v>
      </c>
      <c r="L284" s="10" t="str">
        <f t="shared" si="39"/>
        <v>OK</v>
      </c>
      <c r="M284" s="10">
        <v>1</v>
      </c>
      <c r="N284" s="10">
        <f>VLOOKUP(D284,FXProd!$B$2:$F$310,4,)</f>
        <v>1</v>
      </c>
      <c r="O284" s="10" t="str">
        <f t="shared" si="40"/>
        <v>OK</v>
      </c>
      <c r="P284" s="10" t="s">
        <v>594</v>
      </c>
      <c r="Q284" s="10" t="str">
        <f>VLOOKUP(D284,FXProd!$B$2:$F$310,5,)</f>
        <v>TRJurisdictionId asc</v>
      </c>
      <c r="R284" s="10" t="str">
        <f t="shared" si="41"/>
        <v>OK</v>
      </c>
      <c r="S284" s="10" t="str">
        <f t="shared" si="42"/>
        <v>TRUE</v>
      </c>
      <c r="T284" s="10" t="str">
        <f t="shared" si="43"/>
        <v>TRUE</v>
      </c>
      <c r="U284" s="10" t="str">
        <f t="shared" si="44"/>
        <v>Yes</v>
      </c>
    </row>
    <row r="285" spans="1:21">
      <c r="A285" s="10" t="s">
        <v>602</v>
      </c>
      <c r="B285" s="10" t="str">
        <f>IF(ISERROR(MATCH(A285, FXProd!$A$2:$A$297,0)),"",A285)</f>
        <v>srf_main.UTIMapping</v>
      </c>
      <c r="C285" s="10" t="str">
        <f t="shared" si="36"/>
        <v>OK</v>
      </c>
      <c r="D285" s="10" t="s">
        <v>603</v>
      </c>
      <c r="E285" s="10" t="str">
        <f>VLOOKUP(D285,FXProd!$B$2:$F$310,1,)</f>
        <v>PK_UTIMapping</v>
      </c>
      <c r="F285" s="10" t="str">
        <f t="shared" si="37"/>
        <v>OK</v>
      </c>
      <c r="G285" s="10" t="s">
        <v>8</v>
      </c>
      <c r="H285" s="10" t="str">
        <f>VLOOKUP(D285,FXProd!$B$2:$F$310,2,)</f>
        <v>unique</v>
      </c>
      <c r="I285" s="10" t="str">
        <f t="shared" si="38"/>
        <v>OK</v>
      </c>
      <c r="J285" s="10" t="s">
        <v>9</v>
      </c>
      <c r="K285" s="10" t="str">
        <f>VLOOKUP(D285,FXProd!$B$2:$F$310,3,)</f>
        <v xml:space="preserve"> clustered </v>
      </c>
      <c r="L285" s="10" t="str">
        <f t="shared" si="39"/>
        <v>OK</v>
      </c>
      <c r="M285" s="10">
        <v>2</v>
      </c>
      <c r="N285" s="10">
        <f>VLOOKUP(D285,FXProd!$B$2:$F$310,4,)</f>
        <v>2</v>
      </c>
      <c r="O285" s="10" t="str">
        <f t="shared" si="40"/>
        <v>OK</v>
      </c>
      <c r="P285" s="10" t="s">
        <v>397</v>
      </c>
      <c r="Q285" s="10" t="str">
        <f>VLOOKUP(D285,FXProd!$B$2:$F$310,5,)</f>
        <v>PublisherTradeId asc,TradeIdType asc</v>
      </c>
      <c r="R285" s="10" t="str">
        <f t="shared" si="41"/>
        <v>OK</v>
      </c>
      <c r="S285" s="10" t="str">
        <f t="shared" si="42"/>
        <v>TRUE</v>
      </c>
      <c r="T285" s="10" t="str">
        <f t="shared" si="43"/>
        <v>TRUE</v>
      </c>
      <c r="U285" s="10" t="str">
        <f t="shared" si="44"/>
        <v>Yes</v>
      </c>
    </row>
    <row r="286" spans="1:21">
      <c r="A286" s="10" t="s">
        <v>609</v>
      </c>
      <c r="B286" s="10" t="str">
        <f>IF(ISERROR(MATCH(A286, FXProd!$A$2:$A$297,0)),"",A286)</f>
        <v/>
      </c>
      <c r="C286" s="10" t="str">
        <f t="shared" si="36"/>
        <v>NOTOK</v>
      </c>
      <c r="D286" s="10" t="s">
        <v>616</v>
      </c>
      <c r="E286" s="10" t="str">
        <f>VLOOKUP(D286,FXProd!$B$2:$F$310,1,)</f>
        <v>PK_ValuationOverrideTradeStage</v>
      </c>
      <c r="F286" s="10" t="str">
        <f t="shared" si="37"/>
        <v>OK</v>
      </c>
      <c r="G286" s="10" t="s">
        <v>8</v>
      </c>
      <c r="H286" s="10" t="str">
        <f>VLOOKUP(D286,FXProd!$B$2:$F$310,2,)</f>
        <v>unique</v>
      </c>
      <c r="I286" s="10" t="str">
        <f t="shared" si="38"/>
        <v>OK</v>
      </c>
      <c r="J286" s="10" t="s">
        <v>9</v>
      </c>
      <c r="K286" s="10" t="str">
        <f>VLOOKUP(D286,FXProd!$B$2:$F$310,3,)</f>
        <v xml:space="preserve"> clustered </v>
      </c>
      <c r="L286" s="10" t="str">
        <f t="shared" si="39"/>
        <v>OK</v>
      </c>
      <c r="M286" s="10">
        <v>2</v>
      </c>
      <c r="N286" s="10">
        <f>VLOOKUP(D286,FXProd!$B$2:$F$310,4,)</f>
        <v>2</v>
      </c>
      <c r="O286" s="10" t="str">
        <f t="shared" si="40"/>
        <v>OK</v>
      </c>
      <c r="P286" s="10" t="s">
        <v>617</v>
      </c>
      <c r="Q286" s="10" t="str">
        <f>VLOOKUP(D286,FXProd!$B$2:$F$310,5,)</f>
        <v>ValuationOverrideTradeStageId asc,FeedFileFragmentId asc</v>
      </c>
      <c r="R286" s="10" t="str">
        <f t="shared" si="41"/>
        <v>OK</v>
      </c>
      <c r="S286" s="10" t="str">
        <f t="shared" si="42"/>
        <v>FALSE</v>
      </c>
      <c r="T286" s="10" t="str">
        <f t="shared" si="43"/>
        <v>TRUE</v>
      </c>
      <c r="U286" s="10" t="str">
        <f t="shared" si="44"/>
        <v>No</v>
      </c>
    </row>
    <row r="287" spans="1:21">
      <c r="A287" s="10" t="s">
        <v>432</v>
      </c>
      <c r="B287" s="10" t="str">
        <f>IF(ISERROR(MATCH(A287, FXProd!$A$2:$A$297,0)),"",A287)</f>
        <v>srf_main.Product</v>
      </c>
      <c r="C287" s="10" t="str">
        <f t="shared" si="36"/>
        <v>OK</v>
      </c>
      <c r="D287" s="10" t="s">
        <v>433</v>
      </c>
      <c r="E287" s="10" t="e">
        <f>VLOOKUP(D287,FXProd!$B$2:$F$310,1,)</f>
        <v>#N/A</v>
      </c>
      <c r="F287" s="10" t="e">
        <f t="shared" si="37"/>
        <v>#N/A</v>
      </c>
      <c r="G287" s="10" t="s">
        <v>8</v>
      </c>
      <c r="H287" s="10" t="e">
        <f>VLOOKUP(D287,FXProd!$B$2:$F$310,2,)</f>
        <v>#N/A</v>
      </c>
      <c r="I287" s="10" t="e">
        <f t="shared" si="38"/>
        <v>#N/A</v>
      </c>
      <c r="J287" s="10" t="s">
        <v>9</v>
      </c>
      <c r="K287" s="10" t="e">
        <f>VLOOKUP(D287,FXProd!$B$2:$F$310,3,)</f>
        <v>#N/A</v>
      </c>
      <c r="L287" s="10" t="e">
        <f t="shared" si="39"/>
        <v>#N/A</v>
      </c>
      <c r="M287" s="10">
        <v>1</v>
      </c>
      <c r="N287" s="10" t="e">
        <f>VLOOKUP(D287,FXProd!$B$2:$F$310,4,)</f>
        <v>#N/A</v>
      </c>
      <c r="O287" s="10" t="e">
        <f t="shared" si="40"/>
        <v>#N/A</v>
      </c>
      <c r="P287" s="10" t="s">
        <v>17</v>
      </c>
      <c r="Q287" s="10" t="e">
        <f>VLOOKUP(D287,FXProd!$B$2:$F$310,5,)</f>
        <v>#N/A</v>
      </c>
      <c r="R287" s="10" t="e">
        <f t="shared" si="41"/>
        <v>#N/A</v>
      </c>
      <c r="S287" s="10" t="e">
        <f t="shared" si="42"/>
        <v>#N/A</v>
      </c>
      <c r="T287" s="10" t="e">
        <f t="shared" si="43"/>
        <v>#N/A</v>
      </c>
      <c r="U287" s="10" t="e">
        <f t="shared" si="44"/>
        <v>#N/A</v>
      </c>
    </row>
    <row r="288" spans="1:21">
      <c r="A288" s="10" t="s">
        <v>432</v>
      </c>
      <c r="B288" s="10" t="str">
        <f>IF(ISERROR(MATCH(A288, FXProd!$A$2:$A$297,0)),"",A288)</f>
        <v>srf_main.Product</v>
      </c>
      <c r="C288" s="10" t="str">
        <f t="shared" si="36"/>
        <v>OK</v>
      </c>
      <c r="D288" s="10" t="s">
        <v>434</v>
      </c>
      <c r="E288" s="10" t="str">
        <f>VLOOKUP(D288,FXProd!$B$2:$F$310,1,)</f>
        <v>ProductUniqueKey</v>
      </c>
      <c r="F288" s="10" t="str">
        <f t="shared" si="37"/>
        <v>OK</v>
      </c>
      <c r="G288" s="10" t="s">
        <v>8</v>
      </c>
      <c r="H288" s="10" t="str">
        <f>VLOOKUP(D288,FXProd!$B$2:$F$310,2,)</f>
        <v>unique</v>
      </c>
      <c r="I288" s="10" t="str">
        <f t="shared" si="38"/>
        <v>OK</v>
      </c>
      <c r="J288" s="10" t="s">
        <v>14</v>
      </c>
      <c r="K288" s="10" t="str">
        <f>VLOOKUP(D288,FXProd!$B$2:$F$310,3,)</f>
        <v xml:space="preserve"> nonclustered </v>
      </c>
      <c r="L288" s="10" t="str">
        <f t="shared" si="39"/>
        <v>OK</v>
      </c>
      <c r="M288" s="10">
        <v>2</v>
      </c>
      <c r="N288" s="10">
        <f>VLOOKUP(D288,FXProd!$B$2:$F$310,4,)</f>
        <v>2</v>
      </c>
      <c r="O288" s="10" t="str">
        <f t="shared" si="40"/>
        <v>OK</v>
      </c>
      <c r="P288" s="10" t="s">
        <v>435</v>
      </c>
      <c r="Q288" s="10" t="str">
        <f>VLOOKUP(D288,FXProd!$B$2:$F$310,5,)</f>
        <v>ProductSubType asc,ProductType asc</v>
      </c>
      <c r="R288" s="10" t="str">
        <f t="shared" si="41"/>
        <v>NOTOK</v>
      </c>
      <c r="S288" s="10" t="str">
        <f t="shared" si="42"/>
        <v>TRUE</v>
      </c>
      <c r="T288" s="10" t="str">
        <f t="shared" si="43"/>
        <v>FALSE</v>
      </c>
      <c r="U288" s="10" t="str">
        <f t="shared" si="44"/>
        <v>No</v>
      </c>
    </row>
    <row r="289" spans="1:21">
      <c r="A289" s="10" t="s">
        <v>436</v>
      </c>
      <c r="B289" s="10" t="str">
        <f>IF(ISERROR(MATCH(A289, FXProd!$A$2:$A$297,0)),"",A289)</f>
        <v>srf_main.ReportingAgent</v>
      </c>
      <c r="C289" s="10" t="str">
        <f t="shared" si="36"/>
        <v>OK</v>
      </c>
      <c r="D289" s="10" t="s">
        <v>437</v>
      </c>
      <c r="E289" s="10" t="e">
        <f>VLOOKUP(D289,FXProd!$B$2:$F$310,1,)</f>
        <v>#N/A</v>
      </c>
      <c r="F289" s="10" t="e">
        <f t="shared" si="37"/>
        <v>#N/A</v>
      </c>
      <c r="G289" s="10" t="s">
        <v>8</v>
      </c>
      <c r="H289" s="10" t="e">
        <f>VLOOKUP(D289,FXProd!$B$2:$F$310,2,)</f>
        <v>#N/A</v>
      </c>
      <c r="I289" s="10" t="e">
        <f t="shared" si="38"/>
        <v>#N/A</v>
      </c>
      <c r="J289" s="10" t="s">
        <v>9</v>
      </c>
      <c r="K289" s="10" t="e">
        <f>VLOOKUP(D289,FXProd!$B$2:$F$310,3,)</f>
        <v>#N/A</v>
      </c>
      <c r="L289" s="10" t="e">
        <f t="shared" si="39"/>
        <v>#N/A</v>
      </c>
      <c r="M289" s="10">
        <v>1</v>
      </c>
      <c r="N289" s="10" t="e">
        <f>VLOOKUP(D289,FXProd!$B$2:$F$310,4,)</f>
        <v>#N/A</v>
      </c>
      <c r="O289" s="10" t="e">
        <f t="shared" si="40"/>
        <v>#N/A</v>
      </c>
      <c r="P289" s="10" t="s">
        <v>17</v>
      </c>
      <c r="Q289" s="10" t="e">
        <f>VLOOKUP(D289,FXProd!$B$2:$F$310,5,)</f>
        <v>#N/A</v>
      </c>
      <c r="R289" s="10" t="e">
        <f t="shared" si="41"/>
        <v>#N/A</v>
      </c>
      <c r="S289" s="10" t="e">
        <f t="shared" si="42"/>
        <v>#N/A</v>
      </c>
      <c r="T289" s="10" t="e">
        <f t="shared" si="43"/>
        <v>#N/A</v>
      </c>
      <c r="U289" s="10" t="e">
        <f t="shared" si="44"/>
        <v>#N/A</v>
      </c>
    </row>
    <row r="290" spans="1:21">
      <c r="A290" s="10" t="s">
        <v>482</v>
      </c>
      <c r="B290" s="10" t="str">
        <f>IF(ISERROR(MATCH(A290, FXProd!$A$2:$A$297,0)),"",A290)</f>
        <v>srf_main.SRFSystemParam</v>
      </c>
      <c r="C290" s="10" t="str">
        <f t="shared" si="36"/>
        <v>OK</v>
      </c>
      <c r="D290" s="10" t="s">
        <v>489</v>
      </c>
      <c r="E290" s="10" t="e">
        <f>VLOOKUP(D290,FXProd!$B$2:$F$310,1,)</f>
        <v>#N/A</v>
      </c>
      <c r="F290" s="10" t="e">
        <f t="shared" si="37"/>
        <v>#N/A</v>
      </c>
      <c r="G290" s="10" t="s">
        <v>8</v>
      </c>
      <c r="H290" s="10" t="e">
        <f>VLOOKUP(D290,FXProd!$B$2:$F$310,2,)</f>
        <v>#N/A</v>
      </c>
      <c r="I290" s="10" t="e">
        <f t="shared" si="38"/>
        <v>#N/A</v>
      </c>
      <c r="J290" s="10" t="s">
        <v>9</v>
      </c>
      <c r="K290" s="10" t="e">
        <f>VLOOKUP(D290,FXProd!$B$2:$F$310,3,)</f>
        <v>#N/A</v>
      </c>
      <c r="L290" s="10" t="e">
        <f t="shared" si="39"/>
        <v>#N/A</v>
      </c>
      <c r="M290" s="10">
        <v>1</v>
      </c>
      <c r="N290" s="10" t="e">
        <f>VLOOKUP(D290,FXProd!$B$2:$F$310,4,)</f>
        <v>#N/A</v>
      </c>
      <c r="O290" s="10" t="e">
        <f t="shared" si="40"/>
        <v>#N/A</v>
      </c>
      <c r="P290" s="10" t="s">
        <v>490</v>
      </c>
      <c r="Q290" s="10" t="e">
        <f>VLOOKUP(D290,FXProd!$B$2:$F$310,5,)</f>
        <v>#N/A</v>
      </c>
      <c r="R290" s="10" t="e">
        <f t="shared" si="41"/>
        <v>#N/A</v>
      </c>
      <c r="S290" s="10" t="e">
        <f t="shared" si="42"/>
        <v>#N/A</v>
      </c>
      <c r="T290" s="10" t="e">
        <f t="shared" si="43"/>
        <v>#N/A</v>
      </c>
      <c r="U290" s="10" t="e">
        <f t="shared" si="44"/>
        <v>#N/A</v>
      </c>
    </row>
    <row r="291" spans="1:21">
      <c r="A291" s="10" t="s">
        <v>482</v>
      </c>
      <c r="B291" s="10" t="str">
        <f>IF(ISERROR(MATCH(A291, FXProd!$A$2:$A$297,0)),"",A291)</f>
        <v>srf_main.SRFSystemParam</v>
      </c>
      <c r="C291" s="10" t="str">
        <f t="shared" si="36"/>
        <v>OK</v>
      </c>
      <c r="D291" s="10" t="s">
        <v>483</v>
      </c>
      <c r="E291" s="10" t="str">
        <f>VLOOKUP(D291,FXProd!$B$2:$F$310,1,)</f>
        <v>SRFSystemParamUniqueKey</v>
      </c>
      <c r="F291" s="10" t="str">
        <f t="shared" si="37"/>
        <v>OK</v>
      </c>
      <c r="G291" s="10" t="s">
        <v>8</v>
      </c>
      <c r="H291" s="10" t="str">
        <f>VLOOKUP(D291,FXProd!$B$2:$F$310,2,)</f>
        <v>unique</v>
      </c>
      <c r="I291" s="10" t="str">
        <f t="shared" si="38"/>
        <v>OK</v>
      </c>
      <c r="J291" s="10" t="s">
        <v>14</v>
      </c>
      <c r="K291" s="10" t="str">
        <f>VLOOKUP(D291,FXProd!$B$2:$F$310,3,)</f>
        <v xml:space="preserve"> nonclustered </v>
      </c>
      <c r="L291" s="10" t="str">
        <f t="shared" si="39"/>
        <v>OK</v>
      </c>
      <c r="M291" s="10">
        <v>4</v>
      </c>
      <c r="N291" s="10">
        <f>VLOOKUP(D291,FXProd!$B$2:$F$310,4,)</f>
        <v>4</v>
      </c>
      <c r="O291" s="10" t="str">
        <f t="shared" si="40"/>
        <v>OK</v>
      </c>
      <c r="P291" s="10" t="s">
        <v>484</v>
      </c>
      <c r="Q291" s="10" t="str">
        <f>VLOOKUP(D291,FXProd!$B$2:$F$310,5,)</f>
        <v>GroupId asc,GroupLevel asc,ParamId asc,SystemId asc</v>
      </c>
      <c r="R291" s="10" t="str">
        <f t="shared" si="41"/>
        <v>NOTOK</v>
      </c>
      <c r="S291" s="10" t="str">
        <f t="shared" si="42"/>
        <v>TRUE</v>
      </c>
      <c r="T291" s="10" t="str">
        <f t="shared" si="43"/>
        <v>FALSE</v>
      </c>
      <c r="U291" s="10" t="str">
        <f t="shared" si="44"/>
        <v>No</v>
      </c>
    </row>
    <row r="292" spans="1:21">
      <c r="A292" s="10" t="s">
        <v>500</v>
      </c>
      <c r="B292" s="10" t="str">
        <f>IF(ISERROR(MATCH(A292, FXProd!$A$2:$A$297,0)),"",A292)</f>
        <v>srf_main.TempEODLog</v>
      </c>
      <c r="C292" s="10" t="str">
        <f t="shared" si="36"/>
        <v>OK</v>
      </c>
      <c r="D292" s="10" t="s">
        <v>504</v>
      </c>
      <c r="E292" s="10" t="str">
        <f>VLOOKUP(D292,FXProd!$B$2:$F$310,1,)</f>
        <v>TempEODLogID</v>
      </c>
      <c r="F292" s="10" t="str">
        <f t="shared" si="37"/>
        <v>OK</v>
      </c>
      <c r="G292" s="10" t="s">
        <v>13</v>
      </c>
      <c r="H292" s="10" t="str">
        <f>VLOOKUP(D292,FXProd!$B$2:$F$310,2,)</f>
        <v>nonunique</v>
      </c>
      <c r="I292" s="10" t="str">
        <f t="shared" si="38"/>
        <v>OK</v>
      </c>
      <c r="J292" s="10" t="s">
        <v>14</v>
      </c>
      <c r="K292" s="10" t="str">
        <f>VLOOKUP(D292,FXProd!$B$2:$F$310,3,)</f>
        <v xml:space="preserve"> nonclustered </v>
      </c>
      <c r="L292" s="10" t="str">
        <f t="shared" si="39"/>
        <v>OK</v>
      </c>
      <c r="M292" s="10">
        <v>1</v>
      </c>
      <c r="N292" s="10">
        <f>VLOOKUP(D292,FXProd!$B$2:$F$310,4,)</f>
        <v>1</v>
      </c>
      <c r="O292" s="10" t="str">
        <f t="shared" si="40"/>
        <v>OK</v>
      </c>
      <c r="P292" s="10" t="s">
        <v>164</v>
      </c>
      <c r="Q292" s="10" t="str">
        <f>VLOOKUP(D292,FXProd!$B$2:$F$310,5,)</f>
        <v>id asc</v>
      </c>
      <c r="R292" s="10" t="str">
        <f t="shared" si="41"/>
        <v>OK</v>
      </c>
      <c r="S292" s="10" t="str">
        <f t="shared" si="42"/>
        <v>TRUE</v>
      </c>
      <c r="T292" s="10" t="str">
        <f t="shared" si="43"/>
        <v>TRUE</v>
      </c>
      <c r="U292" s="10" t="str">
        <f t="shared" si="44"/>
        <v>Yes</v>
      </c>
    </row>
    <row r="293" spans="1:21">
      <c r="A293" s="10" t="s">
        <v>500</v>
      </c>
      <c r="B293" s="10" t="str">
        <f>IF(ISERROR(MATCH(A293, FXProd!$A$2:$A$297,0)),"",A293)</f>
        <v>srf_main.TempEODLog</v>
      </c>
      <c r="C293" s="10" t="str">
        <f t="shared" si="36"/>
        <v>OK</v>
      </c>
      <c r="D293" s="10" t="s">
        <v>501</v>
      </c>
      <c r="E293" s="10" t="str">
        <f>VLOOKUP(D293,FXProd!$B$2:$F$310,1,)</f>
        <v>TempEODLogIndex</v>
      </c>
      <c r="F293" s="10" t="str">
        <f t="shared" si="37"/>
        <v>OK</v>
      </c>
      <c r="G293" s="10" t="s">
        <v>13</v>
      </c>
      <c r="H293" s="10" t="str">
        <f>VLOOKUP(D293,FXProd!$B$2:$F$310,2,)</f>
        <v>nonunique</v>
      </c>
      <c r="I293" s="10" t="str">
        <f t="shared" si="38"/>
        <v>OK</v>
      </c>
      <c r="J293" s="10" t="s">
        <v>14</v>
      </c>
      <c r="K293" s="10" t="str">
        <f>VLOOKUP(D293,FXProd!$B$2:$F$310,3,)</f>
        <v xml:space="preserve"> nonclustered </v>
      </c>
      <c r="L293" s="10" t="str">
        <f t="shared" si="39"/>
        <v>OK</v>
      </c>
      <c r="M293" s="10">
        <v>9</v>
      </c>
      <c r="N293" s="10">
        <f>VLOOKUP(D293,FXProd!$B$2:$F$310,4,)</f>
        <v>9</v>
      </c>
      <c r="O293" s="10" t="str">
        <f t="shared" si="40"/>
        <v>OK</v>
      </c>
      <c r="P293" s="10" t="s">
        <v>502</v>
      </c>
      <c r="Q293" s="10" t="str">
        <f>VLOOKUP(D293,FXProd!$B$2:$F$310,5,)</f>
        <v>SPName asc,COBDate asc,PublisherSystem asc,FeedType asc,FeedId asc,FeedIdVersion asc,FeedIdType asc,feedfilefragmentid asc,AssetClass asc</v>
      </c>
      <c r="R293" s="10" t="str">
        <f t="shared" si="41"/>
        <v>OK</v>
      </c>
      <c r="S293" s="10" t="str">
        <f t="shared" si="42"/>
        <v>TRUE</v>
      </c>
      <c r="T293" s="10" t="str">
        <f t="shared" si="43"/>
        <v>TRUE</v>
      </c>
      <c r="U293" s="10" t="str">
        <f t="shared" si="44"/>
        <v>Yes</v>
      </c>
    </row>
    <row r="294" spans="1:21">
      <c r="A294" s="10" t="s">
        <v>222</v>
      </c>
      <c r="B294" s="10" t="str">
        <f>IF(ISERROR(MATCH(A294, FXProd!$A$2:$A$297,0)),"",A294)</f>
        <v>srf_main.EODTrade</v>
      </c>
      <c r="C294" s="10" t="str">
        <f t="shared" si="36"/>
        <v>OK</v>
      </c>
      <c r="D294" s="10" t="s">
        <v>223</v>
      </c>
      <c r="E294" s="10" t="str">
        <f>VLOOKUP(D294,FXProd!$B$2:$F$310,1,)</f>
        <v>TradeId_TradeVersionIndex</v>
      </c>
      <c r="F294" s="10" t="str">
        <f t="shared" si="37"/>
        <v>OK</v>
      </c>
      <c r="G294" s="10" t="s">
        <v>13</v>
      </c>
      <c r="H294" s="10" t="str">
        <f>VLOOKUP(D294,FXProd!$B$2:$F$310,2,)</f>
        <v>nonunique</v>
      </c>
      <c r="I294" s="10" t="str">
        <f t="shared" si="38"/>
        <v>OK</v>
      </c>
      <c r="J294" s="10" t="s">
        <v>14</v>
      </c>
      <c r="K294" s="10" t="str">
        <f>VLOOKUP(D294,FXProd!$B$2:$F$310,3,)</f>
        <v xml:space="preserve"> nonclustered </v>
      </c>
      <c r="L294" s="10" t="str">
        <f t="shared" si="39"/>
        <v>OK</v>
      </c>
      <c r="M294" s="10">
        <v>3</v>
      </c>
      <c r="N294" s="10">
        <f>VLOOKUP(D294,FXProd!$B$2:$F$310,4,)</f>
        <v>3</v>
      </c>
      <c r="O294" s="10" t="str">
        <f t="shared" si="40"/>
        <v>OK</v>
      </c>
      <c r="P294" s="10" t="s">
        <v>224</v>
      </c>
      <c r="Q294" s="10" t="str">
        <f>VLOOKUP(D294,FXProd!$B$2:$F$310,5,)</f>
        <v>COBDate asc,TradeId asc,TradeVersion asc</v>
      </c>
      <c r="R294" s="10" t="str">
        <f t="shared" si="41"/>
        <v>OK</v>
      </c>
      <c r="S294" s="10" t="str">
        <f t="shared" si="42"/>
        <v>TRUE</v>
      </c>
      <c r="T294" s="10" t="str">
        <f t="shared" si="43"/>
        <v>TRUE</v>
      </c>
      <c r="U294" s="10" t="str">
        <f t="shared" si="44"/>
        <v>Yes</v>
      </c>
    </row>
    <row r="295" spans="1:21">
      <c r="A295" s="10" t="s">
        <v>505</v>
      </c>
      <c r="B295" s="10" t="str">
        <f>IF(ISERROR(MATCH(A295, FXProd!$A$2:$A$297,0)),"",A295)</f>
        <v>srf_main.Trade</v>
      </c>
      <c r="C295" s="10" t="str">
        <f t="shared" si="36"/>
        <v>OK</v>
      </c>
      <c r="D295" s="10" t="s">
        <v>518</v>
      </c>
      <c r="E295" s="10" t="str">
        <f>VLOOKUP(D295,FXProd!$B$2:$F$310,1,)</f>
        <v>TradeIndex</v>
      </c>
      <c r="F295" s="10" t="str">
        <f t="shared" si="37"/>
        <v>OK</v>
      </c>
      <c r="G295" s="10" t="s">
        <v>13</v>
      </c>
      <c r="H295" s="10" t="str">
        <f>VLOOKUP(D295,FXProd!$B$2:$F$310,2,)</f>
        <v>nonunique</v>
      </c>
      <c r="I295" s="10" t="str">
        <f t="shared" si="38"/>
        <v>OK</v>
      </c>
      <c r="J295" s="10" t="s">
        <v>14</v>
      </c>
      <c r="K295" s="10" t="str">
        <f>VLOOKUP(D295,FXProd!$B$2:$F$310,3,)</f>
        <v xml:space="preserve"> nonclustered </v>
      </c>
      <c r="L295" s="10" t="str">
        <f t="shared" si="39"/>
        <v>OK</v>
      </c>
      <c r="M295" s="10">
        <v>3</v>
      </c>
      <c r="N295" s="10">
        <f>VLOOKUP(D295,FXProd!$B$2:$F$310,4,)</f>
        <v>3</v>
      </c>
      <c r="O295" s="10" t="str">
        <f t="shared" si="40"/>
        <v>OK</v>
      </c>
      <c r="P295" s="10" t="s">
        <v>519</v>
      </c>
      <c r="Q295" s="10" t="str">
        <f>VLOOKUP(D295,FXProd!$B$2:$F$310,5,)</f>
        <v>PublisherTradeId asc,PublisherTradeVersion asc,TradeIdType asc</v>
      </c>
      <c r="R295" s="10" t="str">
        <f t="shared" si="41"/>
        <v>OK</v>
      </c>
      <c r="S295" s="10" t="str">
        <f t="shared" si="42"/>
        <v>TRUE</v>
      </c>
      <c r="T295" s="10" t="str">
        <f t="shared" si="43"/>
        <v>TRUE</v>
      </c>
      <c r="U295" s="10" t="str">
        <f t="shared" si="44"/>
        <v>Yes</v>
      </c>
    </row>
    <row r="296" spans="1:21">
      <c r="A296" s="10" t="s">
        <v>528</v>
      </c>
      <c r="B296" s="10" t="str">
        <f>IF(ISERROR(MATCH(A296, FXProd!$A$2:$A$297,0)),"",A296)</f>
        <v>srf_main.TradeMessage</v>
      </c>
      <c r="C296" s="10" t="str">
        <f t="shared" si="36"/>
        <v>OK</v>
      </c>
      <c r="D296" s="10" t="s">
        <v>539</v>
      </c>
      <c r="E296" s="10" t="str">
        <f>VLOOKUP(D296,FXProd!$B$2:$F$310,1,)</f>
        <v>TradeMessageCombinedIndex</v>
      </c>
      <c r="F296" s="10" t="str">
        <f t="shared" si="37"/>
        <v>OK</v>
      </c>
      <c r="G296" s="10" t="s">
        <v>13</v>
      </c>
      <c r="H296" s="10" t="str">
        <f>VLOOKUP(D296,FXProd!$B$2:$F$310,2,)</f>
        <v>nonunique</v>
      </c>
      <c r="I296" s="10" t="str">
        <f t="shared" si="38"/>
        <v>OK</v>
      </c>
      <c r="J296" s="10" t="s">
        <v>14</v>
      </c>
      <c r="K296" s="10" t="str">
        <f>VLOOKUP(D296,FXProd!$B$2:$F$310,3,)</f>
        <v xml:space="preserve"> nonclustered </v>
      </c>
      <c r="L296" s="10" t="str">
        <f t="shared" si="39"/>
        <v>OK</v>
      </c>
      <c r="M296" s="10">
        <v>3</v>
      </c>
      <c r="N296" s="10">
        <f>VLOOKUP(D296,FXProd!$B$2:$F$310,4,)</f>
        <v>3</v>
      </c>
      <c r="O296" s="10" t="str">
        <f t="shared" si="40"/>
        <v>OK</v>
      </c>
      <c r="P296" s="10" t="s">
        <v>540</v>
      </c>
      <c r="Q296" s="10" t="str">
        <f>VLOOKUP(D296,FXProd!$B$2:$F$310,5,)</f>
        <v>TradeId asc,MsgType asc,GTRMsgStatus asc INCLUDE (TradeMessageId)</v>
      </c>
      <c r="R296" s="10" t="str">
        <f t="shared" si="41"/>
        <v>OK</v>
      </c>
      <c r="S296" s="10" t="str">
        <f t="shared" si="42"/>
        <v>TRUE</v>
      </c>
      <c r="T296" s="10" t="str">
        <f t="shared" si="43"/>
        <v>TRUE</v>
      </c>
      <c r="U296" s="10" t="str">
        <f t="shared" si="44"/>
        <v>Yes</v>
      </c>
    </row>
    <row r="297" spans="1:21">
      <c r="A297" s="10" t="s">
        <v>528</v>
      </c>
      <c r="B297" s="10" t="str">
        <f>IF(ISERROR(MATCH(A297, FXProd!$A$2:$A$297,0)),"",A297)</f>
        <v>srf_main.TradeMessage</v>
      </c>
      <c r="C297" s="10" t="str">
        <f t="shared" si="36"/>
        <v>OK</v>
      </c>
      <c r="D297" s="10" t="s">
        <v>537</v>
      </c>
      <c r="E297" s="10" t="str">
        <f>VLOOKUP(D297,FXProd!$B$2:$F$310,1,)</f>
        <v>TradeMessageIndex</v>
      </c>
      <c r="F297" s="10" t="str">
        <f t="shared" si="37"/>
        <v>OK</v>
      </c>
      <c r="G297" s="10" t="s">
        <v>13</v>
      </c>
      <c r="H297" s="10" t="str">
        <f>VLOOKUP(D297,FXProd!$B$2:$F$310,2,)</f>
        <v>nonunique</v>
      </c>
      <c r="I297" s="10" t="str">
        <f t="shared" si="38"/>
        <v>OK</v>
      </c>
      <c r="J297" s="10" t="s">
        <v>14</v>
      </c>
      <c r="K297" s="10" t="str">
        <f>VLOOKUP(D297,FXProd!$B$2:$F$310,3,)</f>
        <v xml:space="preserve"> nonclustered </v>
      </c>
      <c r="L297" s="10" t="str">
        <f t="shared" si="39"/>
        <v>OK</v>
      </c>
      <c r="M297" s="10">
        <v>1</v>
      </c>
      <c r="N297" s="10">
        <f>VLOOKUP(D297,FXProd!$B$2:$F$310,4,)</f>
        <v>1</v>
      </c>
      <c r="O297" s="10" t="str">
        <f t="shared" si="40"/>
        <v>OK</v>
      </c>
      <c r="P297" s="10" t="s">
        <v>538</v>
      </c>
      <c r="Q297" s="10" t="str">
        <f>VLOOKUP(D297,FXProd!$B$2:$F$310,5,)</f>
        <v>ArrivalDateTime asc INCLUDE (TradeMessageId,TradeId,MsgType,GTRMsgStatus,AssetClass)</v>
      </c>
      <c r="R297" s="10" t="str">
        <f t="shared" si="41"/>
        <v>OK</v>
      </c>
      <c r="S297" s="10" t="str">
        <f t="shared" si="42"/>
        <v>TRUE</v>
      </c>
      <c r="T297" s="10" t="str">
        <f t="shared" si="43"/>
        <v>TRUE</v>
      </c>
      <c r="U297" s="10" t="str">
        <f t="shared" si="44"/>
        <v>Yes</v>
      </c>
    </row>
    <row r="298" spans="1:21">
      <c r="A298" s="10" t="s">
        <v>528</v>
      </c>
      <c r="B298" s="10" t="str">
        <f>IF(ISERROR(MATCH(A298, FXProd!$A$2:$A$297,0)),"",A298)</f>
        <v>srf_main.TradeMessage</v>
      </c>
      <c r="C298" s="10" t="str">
        <f t="shared" si="36"/>
        <v>OK</v>
      </c>
      <c r="D298" s="10" t="s">
        <v>531</v>
      </c>
      <c r="E298" s="10" t="str">
        <f>VLOOKUP(D298,FXProd!$B$2:$F$310,1,)</f>
        <v>TradeMessageMsgType</v>
      </c>
      <c r="F298" s="10" t="str">
        <f t="shared" si="37"/>
        <v>OK</v>
      </c>
      <c r="G298" s="10" t="s">
        <v>13</v>
      </c>
      <c r="H298" s="10" t="str">
        <f>VLOOKUP(D298,FXProd!$B$2:$F$310,2,)</f>
        <v>nonunique</v>
      </c>
      <c r="I298" s="10" t="str">
        <f t="shared" si="38"/>
        <v>OK</v>
      </c>
      <c r="J298" s="10" t="s">
        <v>14</v>
      </c>
      <c r="K298" s="10" t="str">
        <f>VLOOKUP(D298,FXProd!$B$2:$F$310,3,)</f>
        <v xml:space="preserve"> nonclustered </v>
      </c>
      <c r="L298" s="10" t="str">
        <f t="shared" si="39"/>
        <v>OK</v>
      </c>
      <c r="M298" s="10">
        <v>1</v>
      </c>
      <c r="N298" s="10">
        <f>VLOOKUP(D298,FXProd!$B$2:$F$310,4,)</f>
        <v>1</v>
      </c>
      <c r="O298" s="10" t="str">
        <f t="shared" si="40"/>
        <v>OK</v>
      </c>
      <c r="P298" s="10" t="s">
        <v>532</v>
      </c>
      <c r="Q298" s="10" t="str">
        <f>VLOOKUP(D298,FXProd!$B$2:$F$310,5,)</f>
        <v>MsgType asc INCLUDE (TradeMessageId,TradeId,ArrivalDateTime)</v>
      </c>
      <c r="R298" s="10" t="str">
        <f t="shared" si="41"/>
        <v>OK</v>
      </c>
      <c r="S298" s="10" t="str">
        <f t="shared" si="42"/>
        <v>TRUE</v>
      </c>
      <c r="T298" s="10" t="str">
        <f t="shared" si="43"/>
        <v>TRUE</v>
      </c>
      <c r="U298" s="10" t="str">
        <f t="shared" si="44"/>
        <v>Yes</v>
      </c>
    </row>
    <row r="299" spans="1:21">
      <c r="A299" s="10" t="s">
        <v>552</v>
      </c>
      <c r="B299" s="10" t="str">
        <f>IF(ISERROR(MATCH(A299, FXProd!$A$2:$A$297,0)),"",A299)</f>
        <v>srf_main.TradeMessagePayload</v>
      </c>
      <c r="C299" s="10" t="str">
        <f t="shared" si="36"/>
        <v>OK</v>
      </c>
      <c r="D299" s="10" t="s">
        <v>554</v>
      </c>
      <c r="E299" s="10" t="str">
        <f>VLOOKUP(D299,FXProd!$B$2:$F$310,1,)</f>
        <v>TradeMessagePayloadTradeMessageId</v>
      </c>
      <c r="F299" s="10" t="str">
        <f t="shared" si="37"/>
        <v>OK</v>
      </c>
      <c r="G299" s="10" t="s">
        <v>13</v>
      </c>
      <c r="H299" s="10" t="str">
        <f>VLOOKUP(D299,FXProd!$B$2:$F$310,2,)</f>
        <v>nonunique</v>
      </c>
      <c r="I299" s="10" t="str">
        <f t="shared" si="38"/>
        <v>OK</v>
      </c>
      <c r="J299" s="10" t="s">
        <v>9</v>
      </c>
      <c r="K299" s="10" t="str">
        <f>VLOOKUP(D299,FXProd!$B$2:$F$310,3,)</f>
        <v xml:space="preserve"> clustered </v>
      </c>
      <c r="L299" s="10" t="str">
        <f t="shared" si="39"/>
        <v>OK</v>
      </c>
      <c r="M299" s="10">
        <v>1</v>
      </c>
      <c r="N299" s="10">
        <f>VLOOKUP(D299,FXProd!$B$2:$F$310,4,)</f>
        <v>1</v>
      </c>
      <c r="O299" s="10" t="str">
        <f t="shared" si="40"/>
        <v>OK</v>
      </c>
      <c r="P299" s="10" t="s">
        <v>198</v>
      </c>
      <c r="Q299" s="10" t="str">
        <f>VLOOKUP(D299,FXProd!$B$2:$F$310,5,)</f>
        <v>TradeMessageId asc</v>
      </c>
      <c r="R299" s="10" t="str">
        <f t="shared" si="41"/>
        <v>OK</v>
      </c>
      <c r="S299" s="10" t="str">
        <f t="shared" si="42"/>
        <v>TRUE</v>
      </c>
      <c r="T299" s="10" t="str">
        <f t="shared" si="43"/>
        <v>TRUE</v>
      </c>
      <c r="U299" s="10" t="str">
        <f t="shared" si="44"/>
        <v>Yes</v>
      </c>
    </row>
    <row r="300" spans="1:21">
      <c r="A300" s="10" t="s">
        <v>40</v>
      </c>
      <c r="B300" s="10" t="str">
        <f>IF(ISERROR(MATCH(A300, FXProd!$A$2:$A$297,0)),"",A300)</f>
        <v>srf_main.AssetClassMapping</v>
      </c>
      <c r="C300" s="10" t="str">
        <f t="shared" si="36"/>
        <v>OK</v>
      </c>
      <c r="D300" s="10" t="s">
        <v>41</v>
      </c>
      <c r="E300" s="10" t="str">
        <f>VLOOKUP(D300,FXProd!$B$2:$F$310,1,)</f>
        <v>UC_AssetClassMapping</v>
      </c>
      <c r="F300" s="10" t="str">
        <f t="shared" si="37"/>
        <v>OK</v>
      </c>
      <c r="G300" s="10" t="s">
        <v>8</v>
      </c>
      <c r="H300" s="10" t="str">
        <f>VLOOKUP(D300,FXProd!$B$2:$F$310,2,)</f>
        <v>unique</v>
      </c>
      <c r="I300" s="10" t="str">
        <f t="shared" si="38"/>
        <v>OK</v>
      </c>
      <c r="J300" s="10" t="s">
        <v>14</v>
      </c>
      <c r="K300" s="10" t="str">
        <f>VLOOKUP(D300,FXProd!$B$2:$F$310,3,)</f>
        <v xml:space="preserve"> nonclustered </v>
      </c>
      <c r="L300" s="10" t="str">
        <f t="shared" si="39"/>
        <v>OK</v>
      </c>
      <c r="M300" s="10">
        <v>2</v>
      </c>
      <c r="N300" s="10">
        <f>VLOOKUP(D300,FXProd!$B$2:$F$310,4,)</f>
        <v>2</v>
      </c>
      <c r="O300" s="10" t="str">
        <f t="shared" si="40"/>
        <v>OK</v>
      </c>
      <c r="P300" s="10" t="s">
        <v>42</v>
      </c>
      <c r="Q300" s="10" t="str">
        <f>VLOOKUP(D300,FXProd!$B$2:$F$310,5,)</f>
        <v>Publisher asc,MappedAssetClass asc</v>
      </c>
      <c r="R300" s="10" t="str">
        <f t="shared" si="41"/>
        <v>OK</v>
      </c>
      <c r="S300" s="10" t="str">
        <f t="shared" si="42"/>
        <v>TRUE</v>
      </c>
      <c r="T300" s="10" t="str">
        <f t="shared" si="43"/>
        <v>TRUE</v>
      </c>
      <c r="U300" s="10" t="str">
        <f t="shared" si="44"/>
        <v>Yes</v>
      </c>
    </row>
    <row r="301" spans="1:21">
      <c r="A301" s="10" t="s">
        <v>597</v>
      </c>
      <c r="B301" s="10" t="str">
        <f>IF(ISERROR(MATCH(A301, FXProd!$A$2:$A$297,0)),"",A301)</f>
        <v>srf_main.UnevaluatedCollateralData</v>
      </c>
      <c r="C301" s="10" t="str">
        <f t="shared" si="36"/>
        <v>OK</v>
      </c>
      <c r="D301" s="10" t="s">
        <v>658</v>
      </c>
      <c r="E301" s="10" t="str">
        <f>VLOOKUP(D301,FXProd!$B$2:$F$310,1,)</f>
        <v>UnevaluatedCollateralDataIDIndex</v>
      </c>
      <c r="F301" s="10" t="str">
        <f t="shared" si="37"/>
        <v>OK</v>
      </c>
      <c r="G301" s="10" t="s">
        <v>13</v>
      </c>
      <c r="H301" s="10" t="str">
        <f>VLOOKUP(D301,FXProd!$B$2:$F$310,2,)</f>
        <v>nonunique</v>
      </c>
      <c r="I301" s="10" t="str">
        <f t="shared" si="38"/>
        <v>OK</v>
      </c>
      <c r="J301" s="10" t="s">
        <v>9</v>
      </c>
      <c r="K301" s="10" t="str">
        <f>VLOOKUP(D301,FXProd!$B$2:$F$310,3,)</f>
        <v xml:space="preserve"> clustered </v>
      </c>
      <c r="L301" s="10" t="str">
        <f t="shared" si="39"/>
        <v>OK</v>
      </c>
      <c r="M301" s="10">
        <v>1</v>
      </c>
      <c r="N301" s="10">
        <f>VLOOKUP(D301,FXProd!$B$2:$F$310,4,)</f>
        <v>1</v>
      </c>
      <c r="O301" s="10" t="str">
        <f t="shared" si="40"/>
        <v>OK</v>
      </c>
      <c r="P301" s="10" t="s">
        <v>17</v>
      </c>
      <c r="Q301" s="10" t="str">
        <f>VLOOKUP(D301,FXProd!$B$2:$F$310,5,)</f>
        <v>Id asc</v>
      </c>
      <c r="R301" s="10" t="str">
        <f t="shared" si="41"/>
        <v>OK</v>
      </c>
      <c r="S301" s="10" t="str">
        <f t="shared" si="42"/>
        <v>TRUE</v>
      </c>
      <c r="T301" s="10" t="str">
        <f t="shared" si="43"/>
        <v>TRUE</v>
      </c>
      <c r="U301" s="10" t="str">
        <f t="shared" si="44"/>
        <v>Yes</v>
      </c>
    </row>
    <row r="302" spans="1:21">
      <c r="A302" s="10" t="s">
        <v>618</v>
      </c>
      <c r="B302" s="10" t="str">
        <f>IF(ISERROR(MATCH(A302, FXProd!$A$2:$A$297,0)),"",A302)</f>
        <v/>
      </c>
      <c r="C302" s="10" t="str">
        <f t="shared" si="36"/>
        <v>NOTOK</v>
      </c>
      <c r="D302" s="10" t="s">
        <v>619</v>
      </c>
      <c r="E302" s="10" t="e">
        <f>VLOOKUP(D302,FXProd!$B$2:$F$310,1,)</f>
        <v>#N/A</v>
      </c>
      <c r="F302" s="10" t="e">
        <f t="shared" si="37"/>
        <v>#N/A</v>
      </c>
      <c r="G302" s="10" t="s">
        <v>8</v>
      </c>
      <c r="H302" s="10" t="e">
        <f>VLOOKUP(D302,FXProd!$B$2:$F$310,2,)</f>
        <v>#N/A</v>
      </c>
      <c r="I302" s="10" t="e">
        <f t="shared" si="38"/>
        <v>#N/A</v>
      </c>
      <c r="J302" s="10" t="s">
        <v>9</v>
      </c>
      <c r="K302" s="10" t="e">
        <f>VLOOKUP(D302,FXProd!$B$2:$F$310,3,)</f>
        <v>#N/A</v>
      </c>
      <c r="L302" s="10" t="e">
        <f t="shared" si="39"/>
        <v>#N/A</v>
      </c>
      <c r="M302" s="10">
        <v>1</v>
      </c>
      <c r="N302" s="10" t="e">
        <f>VLOOKUP(D302,FXProd!$B$2:$F$310,4,)</f>
        <v>#N/A</v>
      </c>
      <c r="O302" s="10" t="e">
        <f t="shared" si="40"/>
        <v>#N/A</v>
      </c>
      <c r="P302" s="10" t="s">
        <v>17</v>
      </c>
      <c r="Q302" s="10" t="e">
        <f>VLOOKUP(D302,FXProd!$B$2:$F$310,5,)</f>
        <v>#N/A</v>
      </c>
      <c r="R302" s="10" t="e">
        <f t="shared" si="41"/>
        <v>#N/A</v>
      </c>
      <c r="S302" s="10" t="e">
        <f t="shared" si="42"/>
        <v>#N/A</v>
      </c>
      <c r="T302" s="10" t="e">
        <f t="shared" si="43"/>
        <v>#N/A</v>
      </c>
      <c r="U302" s="10" t="e">
        <f t="shared" si="44"/>
        <v>#N/A</v>
      </c>
    </row>
  </sheetData>
  <conditionalFormatting sqref="A1:XFD1048576">
    <cfRule type="containsText" dxfId="20" priority="3" operator="containsText" text="NOTOK">
      <formula>NOT(ISERROR(SEARCH("NOTOK",A1)))</formula>
    </cfRule>
    <cfRule type="containsErrors" dxfId="23" priority="4">
      <formula>ISERROR(A1)</formula>
    </cfRule>
  </conditionalFormatting>
  <conditionalFormatting sqref="B2:B302">
    <cfRule type="containsBlanks" dxfId="22" priority="2">
      <formula>LEN(TRIM(B2))=0</formula>
    </cfRule>
  </conditionalFormatting>
  <conditionalFormatting sqref="U2:U302">
    <cfRule type="containsText" dxfId="21" priority="1" operator="containsText" text="No">
      <formula>NOT(ISERROR(SEARCH("No",U2)))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302"/>
  <sheetViews>
    <sheetView topLeftCell="D1" zoomScale="80" zoomScaleNormal="80" workbookViewId="0">
      <selection activeCell="E2" sqref="E2"/>
    </sheetView>
  </sheetViews>
  <sheetFormatPr defaultRowHeight="15"/>
  <cols>
    <col min="1" max="2" width="55.5703125" style="10" hidden="1" customWidth="1"/>
    <col min="3" max="3" width="8.140625" style="10" hidden="1" customWidth="1"/>
    <col min="4" max="6" width="55.5703125" style="10" customWidth="1"/>
    <col min="7" max="7" width="17.140625" style="10" bestFit="1" customWidth="1"/>
    <col min="8" max="8" width="14" style="10" bestFit="1" customWidth="1"/>
    <col min="9" max="9" width="8.140625" style="10" bestFit="1" customWidth="1"/>
    <col min="10" max="10" width="19.140625" style="10" bestFit="1" customWidth="1"/>
    <col min="11" max="11" width="15.85546875" style="10" bestFit="1" customWidth="1"/>
    <col min="12" max="12" width="8.140625" style="10" bestFit="1" customWidth="1"/>
    <col min="13" max="13" width="21.5703125" style="10" bestFit="1" customWidth="1"/>
    <col min="14" max="14" width="18.5703125" style="10" bestFit="1" customWidth="1"/>
    <col min="15" max="15" width="8.140625" style="10" bestFit="1" customWidth="1"/>
    <col min="16" max="16" width="29.85546875" style="10" customWidth="1"/>
    <col min="17" max="17" width="10.7109375" style="10" bestFit="1" customWidth="1"/>
    <col min="18" max="18" width="8.140625" style="10" bestFit="1" customWidth="1"/>
    <col min="19" max="20" width="7.42578125" style="10" bestFit="1" customWidth="1"/>
    <col min="21" max="21" width="10.5703125" style="10" bestFit="1" customWidth="1"/>
    <col min="22" max="22" width="13.7109375" style="10" bestFit="1" customWidth="1"/>
    <col min="23" max="24" width="55.5703125" style="10" customWidth="1"/>
    <col min="25" max="25" width="12.28515625" style="10" bestFit="1" customWidth="1"/>
    <col min="26" max="27" width="55.5703125" style="10" customWidth="1"/>
    <col min="28" max="28" width="15.5703125" style="10" customWidth="1"/>
    <col min="29" max="29" width="17.7109375" style="10" customWidth="1"/>
    <col min="30" max="16384" width="9.140625" style="10"/>
  </cols>
  <sheetData>
    <row r="1" spans="1:21">
      <c r="A1" s="12" t="s">
        <v>809</v>
      </c>
      <c r="B1" s="12" t="s">
        <v>798</v>
      </c>
      <c r="C1" s="12"/>
      <c r="D1" s="12" t="s">
        <v>797</v>
      </c>
      <c r="E1" s="12" t="s">
        <v>796</v>
      </c>
      <c r="F1" s="12"/>
      <c r="G1" s="12" t="s">
        <v>810</v>
      </c>
      <c r="H1" s="12" t="s">
        <v>802</v>
      </c>
      <c r="I1" s="12"/>
      <c r="J1" s="12" t="s">
        <v>811</v>
      </c>
      <c r="K1" s="12" t="s">
        <v>804</v>
      </c>
      <c r="L1" s="12"/>
      <c r="M1" s="12" t="s">
        <v>812</v>
      </c>
      <c r="N1" s="12" t="s">
        <v>806</v>
      </c>
      <c r="O1" s="12"/>
      <c r="P1" s="12" t="s">
        <v>813</v>
      </c>
      <c r="Q1" s="12" t="s">
        <v>808</v>
      </c>
      <c r="U1" s="12" t="s">
        <v>795</v>
      </c>
    </row>
    <row r="2" spans="1:21">
      <c r="A2" s="10" t="s">
        <v>107</v>
      </c>
      <c r="B2" s="10" t="str">
        <f>IF(ISERROR(MATCH(A2, EQProd!$A$2:$A$297,0)),"",A2)</f>
        <v>srf_main.CollEagleDetails</v>
      </c>
      <c r="C2" s="10" t="str">
        <f>IF(A2=B2,"OK","NOTOK")</f>
        <v>OK</v>
      </c>
      <c r="D2" s="10" t="s">
        <v>113</v>
      </c>
      <c r="E2" s="10" t="e">
        <f>VLOOKUP(D2,EQProd!$B$2:$F$297,1,)</f>
        <v>#N/A</v>
      </c>
      <c r="F2" s="10" t="e">
        <f>IF(D2=E2,"OK","NOTOK")</f>
        <v>#N/A</v>
      </c>
      <c r="G2" s="10" t="s">
        <v>13</v>
      </c>
      <c r="H2" s="10" t="e">
        <f>VLOOKUP(D2,EQProd!$B$2:$F$297,2,)</f>
        <v>#N/A</v>
      </c>
      <c r="I2" s="10" t="e">
        <f>IF(G2=H2,"OK","NOTOK")</f>
        <v>#N/A</v>
      </c>
      <c r="J2" s="10" t="s">
        <v>14</v>
      </c>
      <c r="K2" s="10" t="e">
        <f>VLOOKUP(D2,EQProd!$B$2:$F$297,3,)</f>
        <v>#N/A</v>
      </c>
      <c r="L2" s="10" t="e">
        <f>IF(J2=K2,"OK","NOTOK")</f>
        <v>#N/A</v>
      </c>
      <c r="M2" s="10">
        <v>3</v>
      </c>
      <c r="N2" s="10" t="e">
        <f>VLOOKUP(D2,EQProd!$B$2:$F$297,4,)</f>
        <v>#N/A</v>
      </c>
      <c r="O2" s="10" t="e">
        <f>IF(M2=N2,"OK","NOTOK")</f>
        <v>#N/A</v>
      </c>
      <c r="P2" s="10" t="s">
        <v>114</v>
      </c>
      <c r="Q2" s="10" t="e">
        <f>VLOOKUP(D2,EQProd!$B$2:$F$297,5,)</f>
        <v>#N/A</v>
      </c>
      <c r="R2" s="10" t="e">
        <f>IF(P2=Q2,"OK","NOTOK")</f>
        <v>#N/A</v>
      </c>
      <c r="S2" s="10" t="e">
        <f>IF(AND(C2="OK", F2="OK",I2="OK"),"TRUE", "FALSE" )</f>
        <v>#N/A</v>
      </c>
      <c r="T2" s="10" t="e">
        <f>IF(AND(L2="OK", O2="OK",R2="OK"),"TRUE", "FALSE" )</f>
        <v>#N/A</v>
      </c>
      <c r="U2" s="10" t="e">
        <f>IF(OR(S2="False", T2="False"),"No", "Yes")</f>
        <v>#N/A</v>
      </c>
    </row>
    <row r="3" spans="1:21">
      <c r="A3" s="10" t="s">
        <v>30</v>
      </c>
      <c r="B3" s="10" t="str">
        <f>IF(ISERROR(MATCH(A3, EQProd!$A$2:$A$297,0)),"",A3)</f>
        <v>srf_main.AlternateTrade</v>
      </c>
      <c r="C3" s="10" t="str">
        <f t="shared" ref="C3:C66" si="0">IF(A3=B3,"OK","NOTOK")</f>
        <v>OK</v>
      </c>
      <c r="D3" s="10" t="s">
        <v>35</v>
      </c>
      <c r="E3" s="10" t="str">
        <f>VLOOKUP(D3,EQProd!$B$2:$F$297,1,)</f>
        <v>AlternateTrade_TradeId</v>
      </c>
      <c r="F3" s="10" t="str">
        <f t="shared" ref="F3:F66" si="1">IF(D3=E3,"OK","NOTOK")</f>
        <v>OK</v>
      </c>
      <c r="G3" s="10" t="s">
        <v>13</v>
      </c>
      <c r="H3" s="10" t="str">
        <f>VLOOKUP(D3,EQProd!$B$2:$F$297,2,)</f>
        <v>nonunique</v>
      </c>
      <c r="I3" s="10" t="str">
        <f t="shared" ref="I3:I66" si="2">IF(G3=H3,"OK","NOTOK")</f>
        <v>OK</v>
      </c>
      <c r="J3" s="10" t="s">
        <v>9</v>
      </c>
      <c r="K3" s="10" t="str">
        <f>VLOOKUP(D3,EQProd!$B$2:$F$297,3,)</f>
        <v xml:space="preserve"> clustered </v>
      </c>
      <c r="L3" s="10" t="str">
        <f t="shared" ref="L3:L66" si="3">IF(J3=K3,"OK","NOTOK")</f>
        <v>OK</v>
      </c>
      <c r="M3" s="10">
        <v>1</v>
      </c>
      <c r="N3" s="10">
        <f>VLOOKUP(D3,EQProd!$B$2:$F$297,4,)</f>
        <v>1</v>
      </c>
      <c r="O3" s="10" t="str">
        <f t="shared" ref="O3:O66" si="4">IF(M3=N3,"OK","NOTOK")</f>
        <v>OK</v>
      </c>
      <c r="P3" s="10" t="s">
        <v>36</v>
      </c>
      <c r="Q3" s="10" t="str">
        <f>VLOOKUP(D3,EQProd!$B$2:$F$297,5,)</f>
        <v>TradeId asc</v>
      </c>
      <c r="R3" s="10" t="str">
        <f t="shared" ref="R3:R66" si="5">IF(P3=Q3,"OK","NOTOK")</f>
        <v>OK</v>
      </c>
      <c r="S3" s="10" t="str">
        <f t="shared" ref="S3:S66" si="6">IF(AND(C3="OK", F3="OK",I3="OK"),"TRUE", "FALSE" )</f>
        <v>TRUE</v>
      </c>
      <c r="T3" s="10" t="str">
        <f t="shared" ref="T3:T66" si="7">IF(AND(L3="OK", O3="OK",R3="OK"),"TRUE", "FALSE" )</f>
        <v>TRUE</v>
      </c>
      <c r="U3" s="10" t="str">
        <f t="shared" ref="U3:U66" si="8">IF(OR(S3="False", T3="False"),"No", "Yes")</f>
        <v>Yes</v>
      </c>
    </row>
    <row r="4" spans="1:21">
      <c r="A4" s="10" t="s">
        <v>30</v>
      </c>
      <c r="B4" s="10" t="str">
        <f>IF(ISERROR(MATCH(A4, EQProd!$A$2:$A$297,0)),"",A4)</f>
        <v>srf_main.AlternateTrade</v>
      </c>
      <c r="C4" s="10" t="str">
        <f t="shared" si="0"/>
        <v>OK</v>
      </c>
      <c r="D4" s="10" t="s">
        <v>33</v>
      </c>
      <c r="E4" s="10" t="str">
        <f>VLOOKUP(D4,EQProd!$B$2:$F$297,1,)</f>
        <v>AlternateTradeIndex</v>
      </c>
      <c r="F4" s="10" t="str">
        <f t="shared" si="1"/>
        <v>OK</v>
      </c>
      <c r="G4" s="10" t="s">
        <v>13</v>
      </c>
      <c r="H4" s="10" t="str">
        <f>VLOOKUP(D4,EQProd!$B$2:$F$297,2,)</f>
        <v>nonunique</v>
      </c>
      <c r="I4" s="10" t="str">
        <f t="shared" si="2"/>
        <v>OK</v>
      </c>
      <c r="J4" s="10" t="s">
        <v>14</v>
      </c>
      <c r="K4" s="10" t="str">
        <f>VLOOKUP(D4,EQProd!$B$2:$F$297,3,)</f>
        <v xml:space="preserve"> nonclustered </v>
      </c>
      <c r="L4" s="10" t="str">
        <f t="shared" si="3"/>
        <v>OK</v>
      </c>
      <c r="M4" s="10">
        <v>3</v>
      </c>
      <c r="N4" s="10">
        <f>VLOOKUP(D4,EQProd!$B$2:$F$297,4,)</f>
        <v>3</v>
      </c>
      <c r="O4" s="10" t="str">
        <f t="shared" si="4"/>
        <v>OK</v>
      </c>
      <c r="P4" s="10" t="s">
        <v>34</v>
      </c>
      <c r="Q4" s="10" t="str">
        <f>VLOOKUP(D4,EQProd!$B$2:$F$297,5,)</f>
        <v>AlternatePublisherTradeId asc,AlternatePublisherTradeVersion asc,AlternateTradeIdType asc</v>
      </c>
      <c r="R4" s="10" t="str">
        <f t="shared" si="5"/>
        <v>OK</v>
      </c>
      <c r="S4" s="10" t="str">
        <f t="shared" si="6"/>
        <v>TRUE</v>
      </c>
      <c r="T4" s="10" t="str">
        <f t="shared" si="7"/>
        <v>TRUE</v>
      </c>
      <c r="U4" s="10" t="str">
        <f t="shared" si="8"/>
        <v>Yes</v>
      </c>
    </row>
    <row r="5" spans="1:21">
      <c r="A5" s="10" t="s">
        <v>60</v>
      </c>
      <c r="B5" s="10" t="str">
        <f>IF(ISERROR(MATCH(A5, EQProd!$A$2:$A$297,0)),"",A5)</f>
        <v>srf_main.BCPValAgg</v>
      </c>
      <c r="C5" s="10" t="str">
        <f t="shared" si="0"/>
        <v>OK</v>
      </c>
      <c r="D5" s="10" t="s">
        <v>66</v>
      </c>
      <c r="E5" s="10" t="str">
        <f>VLOOKUP(D5,EQProd!$B$2:$F$297,1,)</f>
        <v>BCPValAgg_FFFid</v>
      </c>
      <c r="F5" s="10" t="str">
        <f t="shared" si="1"/>
        <v>OK</v>
      </c>
      <c r="G5" s="10" t="s">
        <v>8</v>
      </c>
      <c r="H5" s="10" t="str">
        <f>VLOOKUP(D5,EQProd!$B$2:$F$297,2,)</f>
        <v>unique</v>
      </c>
      <c r="I5" s="10" t="str">
        <f t="shared" si="2"/>
        <v>OK</v>
      </c>
      <c r="J5" s="10" t="s">
        <v>9</v>
      </c>
      <c r="K5" s="10" t="str">
        <f>VLOOKUP(D5,EQProd!$B$2:$F$297,3,)</f>
        <v xml:space="preserve"> clustered </v>
      </c>
      <c r="L5" s="10" t="str">
        <f t="shared" si="3"/>
        <v>OK</v>
      </c>
      <c r="M5" s="10">
        <v>2</v>
      </c>
      <c r="N5" s="10">
        <f>VLOOKUP(D5,EQProd!$B$2:$F$297,4,)</f>
        <v>2</v>
      </c>
      <c r="O5" s="10" t="str">
        <f t="shared" si="4"/>
        <v>OK</v>
      </c>
      <c r="P5" s="10" t="s">
        <v>67</v>
      </c>
      <c r="Q5" s="10" t="str">
        <f>VLOOKUP(D5,EQProd!$B$2:$F$297,5,)</f>
        <v>Id asc,FeedFileFragmentId asc</v>
      </c>
      <c r="R5" s="10" t="str">
        <f t="shared" si="5"/>
        <v>OK</v>
      </c>
      <c r="S5" s="10" t="str">
        <f t="shared" si="6"/>
        <v>TRUE</v>
      </c>
      <c r="T5" s="10" t="str">
        <f t="shared" si="7"/>
        <v>TRUE</v>
      </c>
      <c r="U5" s="10" t="str">
        <f t="shared" si="8"/>
        <v>Yes</v>
      </c>
    </row>
    <row r="6" spans="1:21">
      <c r="A6" s="10" t="s">
        <v>60</v>
      </c>
      <c r="B6" s="10" t="str">
        <f>IF(ISERROR(MATCH(A6, EQProd!$A$2:$A$297,0)),"",A6)</f>
        <v>srf_main.BCPValAgg</v>
      </c>
      <c r="C6" s="10" t="str">
        <f t="shared" si="0"/>
        <v>OK</v>
      </c>
      <c r="D6" s="10" t="s">
        <v>61</v>
      </c>
      <c r="E6" s="10" t="str">
        <f>VLOOKUP(D6,EQProd!$B$2:$F$297,1,)</f>
        <v>BCPValAgg_NC</v>
      </c>
      <c r="F6" s="10" t="str">
        <f t="shared" si="1"/>
        <v>OK</v>
      </c>
      <c r="G6" s="10" t="s">
        <v>13</v>
      </c>
      <c r="H6" s="10" t="str">
        <f>VLOOKUP(D6,EQProd!$B$2:$F$297,2,)</f>
        <v>nonunique</v>
      </c>
      <c r="I6" s="10" t="str">
        <f t="shared" si="2"/>
        <v>OK</v>
      </c>
      <c r="J6" s="10" t="s">
        <v>14</v>
      </c>
      <c r="K6" s="10" t="str">
        <f>VLOOKUP(D6,EQProd!$B$2:$F$297,3,)</f>
        <v xml:space="preserve"> nonclustered </v>
      </c>
      <c r="L6" s="10" t="str">
        <f t="shared" si="3"/>
        <v>OK</v>
      </c>
      <c r="M6" s="10">
        <v>2</v>
      </c>
      <c r="N6" s="10">
        <f>VLOOKUP(D6,EQProd!$B$2:$F$297,4,)</f>
        <v>2</v>
      </c>
      <c r="O6" s="10" t="str">
        <f t="shared" si="4"/>
        <v>OK</v>
      </c>
      <c r="P6" s="10" t="s">
        <v>62</v>
      </c>
      <c r="Q6" s="10" t="str">
        <f>VLOOKUP(D6,EQProd!$B$2:$F$297,5,)</f>
        <v>TradeId asc,TradeVersion asc</v>
      </c>
      <c r="R6" s="10" t="str">
        <f t="shared" si="5"/>
        <v>OK</v>
      </c>
      <c r="S6" s="10" t="str">
        <f t="shared" si="6"/>
        <v>TRUE</v>
      </c>
      <c r="T6" s="10" t="str">
        <f t="shared" si="7"/>
        <v>TRUE</v>
      </c>
      <c r="U6" s="10" t="str">
        <f t="shared" si="8"/>
        <v>Yes</v>
      </c>
    </row>
    <row r="7" spans="1:21">
      <c r="A7" s="10" t="s">
        <v>60</v>
      </c>
      <c r="B7" s="10" t="str">
        <f>IF(ISERROR(MATCH(A7, EQProd!$A$2:$A$297,0)),"",A7)</f>
        <v>srf_main.BCPValAgg</v>
      </c>
      <c r="C7" s="10" t="str">
        <f t="shared" si="0"/>
        <v>OK</v>
      </c>
      <c r="D7" s="10" t="s">
        <v>65</v>
      </c>
      <c r="E7" s="10" t="str">
        <f>VLOOKUP(D7,EQProd!$B$2:$F$297,1,)</f>
        <v>BCPValAgg_NC1</v>
      </c>
      <c r="F7" s="10" t="str">
        <f t="shared" si="1"/>
        <v>OK</v>
      </c>
      <c r="G7" s="10" t="s">
        <v>13</v>
      </c>
      <c r="H7" s="10" t="str">
        <f>VLOOKUP(D7,EQProd!$B$2:$F$297,2,)</f>
        <v>nonunique</v>
      </c>
      <c r="I7" s="10" t="str">
        <f t="shared" si="2"/>
        <v>OK</v>
      </c>
      <c r="J7" s="10" t="s">
        <v>14</v>
      </c>
      <c r="K7" s="10" t="str">
        <f>VLOOKUP(D7,EQProd!$B$2:$F$297,3,)</f>
        <v xml:space="preserve"> nonclustered </v>
      </c>
      <c r="L7" s="10" t="str">
        <f t="shared" si="3"/>
        <v>OK</v>
      </c>
      <c r="M7" s="10">
        <v>1</v>
      </c>
      <c r="N7" s="10">
        <f>VLOOKUP(D7,EQProd!$B$2:$F$297,4,)</f>
        <v>1</v>
      </c>
      <c r="O7" s="10" t="str">
        <f t="shared" si="4"/>
        <v>OK</v>
      </c>
      <c r="P7" s="10" t="s">
        <v>17</v>
      </c>
      <c r="Q7" s="10" t="str">
        <f>VLOOKUP(D7,EQProd!$B$2:$F$297,5,)</f>
        <v>Id asc</v>
      </c>
      <c r="R7" s="10" t="str">
        <f t="shared" si="5"/>
        <v>OK</v>
      </c>
      <c r="S7" s="10" t="str">
        <f t="shared" si="6"/>
        <v>TRUE</v>
      </c>
      <c r="T7" s="10" t="str">
        <f t="shared" si="7"/>
        <v>TRUE</v>
      </c>
      <c r="U7" s="10" t="str">
        <f t="shared" si="8"/>
        <v>Yes</v>
      </c>
    </row>
    <row r="8" spans="1:21">
      <c r="A8" s="10" t="s">
        <v>413</v>
      </c>
      <c r="B8" s="10" t="str">
        <f>IF(ISERROR(MATCH(A8, EQProd!$A$2:$A$297,0)),"",A8)</f>
        <v>srf_main.MasterAgreementDetails</v>
      </c>
      <c r="C8" s="10" t="str">
        <f t="shared" si="0"/>
        <v>OK</v>
      </c>
      <c r="D8" s="10" t="s">
        <v>414</v>
      </c>
      <c r="E8" s="10" t="str">
        <f>VLOOKUP(D8,EQProd!$B$2:$F$297,1,)</f>
        <v>CI_MasterAgreementDetails</v>
      </c>
      <c r="F8" s="10" t="str">
        <f t="shared" si="1"/>
        <v>OK</v>
      </c>
      <c r="G8" s="10" t="s">
        <v>13</v>
      </c>
      <c r="H8" s="10" t="str">
        <f>VLOOKUP(D8,EQProd!$B$2:$F$297,2,)</f>
        <v>nonunique</v>
      </c>
      <c r="I8" s="10" t="str">
        <f t="shared" si="2"/>
        <v>OK</v>
      </c>
      <c r="J8" s="10" t="s">
        <v>9</v>
      </c>
      <c r="K8" s="10" t="str">
        <f>VLOOKUP(D8,EQProd!$B$2:$F$297,3,)</f>
        <v xml:space="preserve"> clustered </v>
      </c>
      <c r="L8" s="10" t="str">
        <f t="shared" si="3"/>
        <v>OK</v>
      </c>
      <c r="M8" s="10">
        <v>3</v>
      </c>
      <c r="N8" s="10">
        <f>VLOOKUP(D8,EQProd!$B$2:$F$297,4,)</f>
        <v>3</v>
      </c>
      <c r="O8" s="10" t="str">
        <f t="shared" si="4"/>
        <v>OK</v>
      </c>
      <c r="P8" s="10" t="s">
        <v>415</v>
      </c>
      <c r="Q8" s="10" t="str">
        <f>VLOOKUP(D8,EQProd!$B$2:$F$297,5,)</f>
        <v>Party1SDSID asc,Party2SDSID asc,ProductMainType asc</v>
      </c>
      <c r="R8" s="10" t="str">
        <f t="shared" si="5"/>
        <v>OK</v>
      </c>
      <c r="S8" s="10" t="str">
        <f t="shared" si="6"/>
        <v>TRUE</v>
      </c>
      <c r="T8" s="10" t="str">
        <f t="shared" si="7"/>
        <v>TRUE</v>
      </c>
      <c r="U8" s="10" t="str">
        <f t="shared" si="8"/>
        <v>Yes</v>
      </c>
    </row>
    <row r="9" spans="1:21">
      <c r="A9" s="10" t="s">
        <v>500</v>
      </c>
      <c r="B9" s="10" t="str">
        <f>IF(ISERROR(MATCH(A9, EQProd!$A$2:$A$297,0)),"",A9)</f>
        <v>srf_main.TempEODLog</v>
      </c>
      <c r="C9" s="10" t="str">
        <f t="shared" si="0"/>
        <v>OK</v>
      </c>
      <c r="D9" s="10" t="s">
        <v>503</v>
      </c>
      <c r="E9" s="10" t="str">
        <f>VLOOKUP(D9,EQProd!$B$2:$F$297,1,)</f>
        <v>CI_TempEODLog</v>
      </c>
      <c r="F9" s="10" t="str">
        <f t="shared" si="1"/>
        <v>OK</v>
      </c>
      <c r="G9" s="10" t="s">
        <v>13</v>
      </c>
      <c r="H9" s="10" t="str">
        <f>VLOOKUP(D9,EQProd!$B$2:$F$297,2,)</f>
        <v>nonunique</v>
      </c>
      <c r="I9" s="10" t="str">
        <f t="shared" si="2"/>
        <v>OK</v>
      </c>
      <c r="J9" s="10" t="s">
        <v>14</v>
      </c>
      <c r="K9" s="10" t="str">
        <f>VLOOKUP(D9,EQProd!$B$2:$F$297,3,)</f>
        <v xml:space="preserve"> nonclustered </v>
      </c>
      <c r="L9" s="10" t="str">
        <f t="shared" si="3"/>
        <v>OK</v>
      </c>
      <c r="M9" s="10">
        <v>1</v>
      </c>
      <c r="N9" s="10">
        <f>VLOOKUP(D9,EQProd!$B$2:$F$297,4,)</f>
        <v>1</v>
      </c>
      <c r="O9" s="10" t="str">
        <f t="shared" si="4"/>
        <v>OK</v>
      </c>
      <c r="P9" s="10" t="s">
        <v>80</v>
      </c>
      <c r="Q9" s="10" t="str">
        <f>VLOOKUP(D9,EQProd!$B$2:$F$297,5,)</f>
        <v>COBDate asc</v>
      </c>
      <c r="R9" s="10" t="str">
        <f t="shared" si="5"/>
        <v>OK</v>
      </c>
      <c r="S9" s="10" t="str">
        <f t="shared" si="6"/>
        <v>TRUE</v>
      </c>
      <c r="T9" s="10" t="str">
        <f t="shared" si="7"/>
        <v>TRUE</v>
      </c>
      <c r="U9" s="10" t="str">
        <f t="shared" si="8"/>
        <v>Yes</v>
      </c>
    </row>
    <row r="10" spans="1:21">
      <c r="A10" s="10" t="s">
        <v>495</v>
      </c>
      <c r="B10" s="10" t="str">
        <f>IF(ISERROR(MATCH(A10, EQProd!$A$2:$A$297,0)),"",A10)</f>
        <v>srf_main.StaticClientGroup</v>
      </c>
      <c r="C10" s="10" t="str">
        <f t="shared" si="0"/>
        <v>OK</v>
      </c>
      <c r="D10" s="10" t="s">
        <v>496</v>
      </c>
      <c r="E10" s="10" t="e">
        <f>VLOOKUP(D10,EQProd!$B$2:$F$297,1,)</f>
        <v>#N/A</v>
      </c>
      <c r="F10" s="10" t="e">
        <f t="shared" si="1"/>
        <v>#N/A</v>
      </c>
      <c r="G10" s="10" t="s">
        <v>8</v>
      </c>
      <c r="H10" s="10" t="e">
        <f>VLOOKUP(D10,EQProd!$B$2:$F$297,2,)</f>
        <v>#N/A</v>
      </c>
      <c r="I10" s="10" t="e">
        <f t="shared" si="2"/>
        <v>#N/A</v>
      </c>
      <c r="J10" s="10" t="s">
        <v>9</v>
      </c>
      <c r="K10" s="10" t="e">
        <f>VLOOKUP(D10,EQProd!$B$2:$F$297,3,)</f>
        <v>#N/A</v>
      </c>
      <c r="L10" s="10" t="e">
        <f t="shared" si="3"/>
        <v>#N/A</v>
      </c>
      <c r="M10" s="10">
        <v>1</v>
      </c>
      <c r="N10" s="10" t="e">
        <f>VLOOKUP(D10,EQProd!$B$2:$F$297,4,)</f>
        <v>#N/A</v>
      </c>
      <c r="O10" s="10" t="e">
        <f t="shared" si="4"/>
        <v>#N/A</v>
      </c>
      <c r="P10" s="10" t="s">
        <v>497</v>
      </c>
      <c r="Q10" s="10" t="e">
        <f>VLOOKUP(D10,EQProd!$B$2:$F$297,5,)</f>
        <v>#N/A</v>
      </c>
      <c r="R10" s="10" t="e">
        <f t="shared" si="5"/>
        <v>#N/A</v>
      </c>
      <c r="S10" s="10" t="e">
        <f t="shared" si="6"/>
        <v>#N/A</v>
      </c>
      <c r="T10" s="10" t="e">
        <f t="shared" si="7"/>
        <v>#N/A</v>
      </c>
      <c r="U10" s="10" t="e">
        <f t="shared" si="8"/>
        <v>#N/A</v>
      </c>
    </row>
    <row r="11" spans="1:21">
      <c r="A11" s="10" t="s">
        <v>498</v>
      </c>
      <c r="B11" s="10" t="str">
        <f>IF(ISERROR(MATCH(A11, EQProd!$A$2:$A$297,0)),"",A11)</f>
        <v>srf_main.StaticClientMain</v>
      </c>
      <c r="C11" s="10" t="str">
        <f t="shared" si="0"/>
        <v>OK</v>
      </c>
      <c r="D11" s="10" t="s">
        <v>499</v>
      </c>
      <c r="E11" s="10" t="e">
        <f>VLOOKUP(D11,EQProd!$B$2:$F$297,1,)</f>
        <v>#N/A</v>
      </c>
      <c r="F11" s="10" t="e">
        <f t="shared" si="1"/>
        <v>#N/A</v>
      </c>
      <c r="G11" s="10" t="s">
        <v>8</v>
      </c>
      <c r="H11" s="10" t="e">
        <f>VLOOKUP(D11,EQProd!$B$2:$F$297,2,)</f>
        <v>#N/A</v>
      </c>
      <c r="I11" s="10" t="e">
        <f t="shared" si="2"/>
        <v>#N/A</v>
      </c>
      <c r="J11" s="10" t="s">
        <v>9</v>
      </c>
      <c r="K11" s="10" t="e">
        <f>VLOOKUP(D11,EQProd!$B$2:$F$297,3,)</f>
        <v>#N/A</v>
      </c>
      <c r="L11" s="10" t="e">
        <f t="shared" si="3"/>
        <v>#N/A</v>
      </c>
      <c r="M11" s="10">
        <v>1</v>
      </c>
      <c r="N11" s="10" t="e">
        <f>VLOOKUP(D11,EQProd!$B$2:$F$297,4,)</f>
        <v>#N/A</v>
      </c>
      <c r="O11" s="10" t="e">
        <f t="shared" si="4"/>
        <v>#N/A</v>
      </c>
      <c r="P11" s="10" t="s">
        <v>17</v>
      </c>
      <c r="Q11" s="10" t="e">
        <f>VLOOKUP(D11,EQProd!$B$2:$F$297,5,)</f>
        <v>#N/A</v>
      </c>
      <c r="R11" s="10" t="e">
        <f t="shared" si="5"/>
        <v>#N/A</v>
      </c>
      <c r="S11" s="10" t="e">
        <f t="shared" si="6"/>
        <v>#N/A</v>
      </c>
      <c r="T11" s="10" t="e">
        <f t="shared" si="7"/>
        <v>#N/A</v>
      </c>
      <c r="U11" s="10" t="e">
        <f t="shared" si="8"/>
        <v>#N/A</v>
      </c>
    </row>
    <row r="12" spans="1:21">
      <c r="A12" s="10" t="s">
        <v>78</v>
      </c>
      <c r="B12" s="10" t="str">
        <f>IF(ISERROR(MATCH(A12, EQProd!$A$2:$A$297,0)),"",A12)</f>
        <v>srf_main.COBDate</v>
      </c>
      <c r="C12" s="10" t="str">
        <f t="shared" si="0"/>
        <v>OK</v>
      </c>
      <c r="D12" s="10" t="s">
        <v>79</v>
      </c>
      <c r="E12" s="10" t="e">
        <f>VLOOKUP(D12,EQProd!$B$2:$F$297,1,)</f>
        <v>#N/A</v>
      </c>
      <c r="F12" s="10" t="e">
        <f t="shared" si="1"/>
        <v>#N/A</v>
      </c>
      <c r="G12" s="10" t="s">
        <v>8</v>
      </c>
      <c r="H12" s="10" t="e">
        <f>VLOOKUP(D12,EQProd!$B$2:$F$297,2,)</f>
        <v>#N/A</v>
      </c>
      <c r="I12" s="10" t="e">
        <f t="shared" si="2"/>
        <v>#N/A</v>
      </c>
      <c r="J12" s="10" t="s">
        <v>9</v>
      </c>
      <c r="K12" s="10" t="e">
        <f>VLOOKUP(D12,EQProd!$B$2:$F$297,3,)</f>
        <v>#N/A</v>
      </c>
      <c r="L12" s="10" t="e">
        <f t="shared" si="3"/>
        <v>#N/A</v>
      </c>
      <c r="M12" s="10">
        <v>1</v>
      </c>
      <c r="N12" s="10" t="e">
        <f>VLOOKUP(D12,EQProd!$B$2:$F$297,4,)</f>
        <v>#N/A</v>
      </c>
      <c r="O12" s="10" t="e">
        <f t="shared" si="4"/>
        <v>#N/A</v>
      </c>
      <c r="P12" s="10" t="s">
        <v>80</v>
      </c>
      <c r="Q12" s="10" t="e">
        <f>VLOOKUP(D12,EQProd!$B$2:$F$297,5,)</f>
        <v>#N/A</v>
      </c>
      <c r="R12" s="10" t="e">
        <f t="shared" si="5"/>
        <v>#N/A</v>
      </c>
      <c r="S12" s="10" t="e">
        <f t="shared" si="6"/>
        <v>#N/A</v>
      </c>
      <c r="T12" s="10" t="e">
        <f t="shared" si="7"/>
        <v>#N/A</v>
      </c>
      <c r="U12" s="10" t="e">
        <f t="shared" si="8"/>
        <v>#N/A</v>
      </c>
    </row>
    <row r="13" spans="1:21">
      <c r="A13" s="10" t="s">
        <v>101</v>
      </c>
      <c r="B13" s="10" t="str">
        <f>IF(ISERROR(MATCH(A13, EQProd!$A$2:$A$297,0)),"",A13)</f>
        <v>srf_main.CollCtyPartyDetails</v>
      </c>
      <c r="C13" s="10" t="str">
        <f t="shared" si="0"/>
        <v>OK</v>
      </c>
      <c r="D13" s="10" t="s">
        <v>102</v>
      </c>
      <c r="E13" s="10" t="str">
        <f>VLOOKUP(D13,EQProd!$B$2:$F$297,1,)</f>
        <v>CollCtyPartyDetailsFeedUnitIndex</v>
      </c>
      <c r="F13" s="10" t="str">
        <f t="shared" si="1"/>
        <v>OK</v>
      </c>
      <c r="G13" s="10" t="s">
        <v>13</v>
      </c>
      <c r="H13" s="10" t="str">
        <f>VLOOKUP(D13,EQProd!$B$2:$F$297,2,)</f>
        <v>nonunique</v>
      </c>
      <c r="I13" s="10" t="str">
        <f t="shared" si="2"/>
        <v>OK</v>
      </c>
      <c r="J13" s="10" t="s">
        <v>9</v>
      </c>
      <c r="K13" s="10" t="str">
        <f>VLOOKUP(D13,EQProd!$B$2:$F$297,3,)</f>
        <v xml:space="preserve"> clustered </v>
      </c>
      <c r="L13" s="10" t="str">
        <f t="shared" si="3"/>
        <v>OK</v>
      </c>
      <c r="M13" s="10">
        <v>1</v>
      </c>
      <c r="N13" s="10">
        <f>VLOOKUP(D13,EQProd!$B$2:$F$297,4,)</f>
        <v>1</v>
      </c>
      <c r="O13" s="10" t="str">
        <f t="shared" si="4"/>
        <v>OK</v>
      </c>
      <c r="P13" s="10" t="s">
        <v>103</v>
      </c>
      <c r="Q13" s="10" t="str">
        <f>VLOOKUP(D13,EQProd!$B$2:$F$297,5,)</f>
        <v>FeedUnitId asc</v>
      </c>
      <c r="R13" s="10" t="str">
        <f t="shared" si="5"/>
        <v>OK</v>
      </c>
      <c r="S13" s="10" t="str">
        <f t="shared" si="6"/>
        <v>TRUE</v>
      </c>
      <c r="T13" s="10" t="str">
        <f t="shared" si="7"/>
        <v>TRUE</v>
      </c>
      <c r="U13" s="10" t="str">
        <f t="shared" si="8"/>
        <v>Yes</v>
      </c>
    </row>
    <row r="14" spans="1:21">
      <c r="A14" s="10" t="s">
        <v>101</v>
      </c>
      <c r="B14" s="10" t="str">
        <f>IF(ISERROR(MATCH(A14, EQProd!$A$2:$A$297,0)),"",A14)</f>
        <v>srf_main.CollCtyPartyDetails</v>
      </c>
      <c r="C14" s="10" t="str">
        <f t="shared" si="0"/>
        <v>OK</v>
      </c>
      <c r="D14" s="10" t="s">
        <v>105</v>
      </c>
      <c r="E14" s="10" t="str">
        <f>VLOOKUP(D14,EQProd!$B$2:$F$297,1,)</f>
        <v>CollCtyPartyDetailsFeedUnitIndex_NC1</v>
      </c>
      <c r="F14" s="10" t="str">
        <f t="shared" si="1"/>
        <v>OK</v>
      </c>
      <c r="G14" s="10" t="s">
        <v>13</v>
      </c>
      <c r="H14" s="10" t="str">
        <f>VLOOKUP(D14,EQProd!$B$2:$F$297,2,)</f>
        <v>nonunique</v>
      </c>
      <c r="I14" s="10" t="str">
        <f t="shared" si="2"/>
        <v>OK</v>
      </c>
      <c r="J14" s="10" t="s">
        <v>14</v>
      </c>
      <c r="K14" s="10" t="str">
        <f>VLOOKUP(D14,EQProd!$B$2:$F$297,3,)</f>
        <v xml:space="preserve"> nonclustered </v>
      </c>
      <c r="L14" s="10" t="str">
        <f t="shared" si="3"/>
        <v>OK</v>
      </c>
      <c r="M14" s="10">
        <v>2</v>
      </c>
      <c r="N14" s="10">
        <f>VLOOKUP(D14,EQProd!$B$2:$F$297,4,)</f>
        <v>2</v>
      </c>
      <c r="O14" s="10" t="str">
        <f t="shared" si="4"/>
        <v>OK</v>
      </c>
      <c r="P14" s="10" t="s">
        <v>106</v>
      </c>
      <c r="Q14" s="10" t="str">
        <f>VLOOKUP(D14,EQProd!$B$2:$F$297,5,)</f>
        <v>FeedUnitId asc,SDSId asc INCLUDE (ArrangementId)</v>
      </c>
      <c r="R14" s="10" t="str">
        <f t="shared" si="5"/>
        <v>OK</v>
      </c>
      <c r="S14" s="10" t="str">
        <f t="shared" si="6"/>
        <v>TRUE</v>
      </c>
      <c r="T14" s="10" t="str">
        <f t="shared" si="7"/>
        <v>TRUE</v>
      </c>
      <c r="U14" s="10" t="str">
        <f t="shared" si="8"/>
        <v>Yes</v>
      </c>
    </row>
    <row r="15" spans="1:21">
      <c r="A15" s="10" t="s">
        <v>107</v>
      </c>
      <c r="B15" s="10" t="str">
        <f>IF(ISERROR(MATCH(A15, EQProd!$A$2:$A$297,0)),"",A15)</f>
        <v>srf_main.CollEagleDetails</v>
      </c>
      <c r="C15" s="10" t="str">
        <f t="shared" si="0"/>
        <v>OK</v>
      </c>
      <c r="D15" s="10" t="s">
        <v>117</v>
      </c>
      <c r="E15" s="10" t="str">
        <f>VLOOKUP(D15,EQProd!$B$2:$F$297,1,)</f>
        <v>CollEagleDetailsFeedIdCode</v>
      </c>
      <c r="F15" s="10" t="str">
        <f t="shared" si="1"/>
        <v>OK</v>
      </c>
      <c r="G15" s="10" t="s">
        <v>13</v>
      </c>
      <c r="H15" s="10" t="str">
        <f>VLOOKUP(D15,EQProd!$B$2:$F$297,2,)</f>
        <v>nonunique</v>
      </c>
      <c r="I15" s="10" t="str">
        <f t="shared" si="2"/>
        <v>OK</v>
      </c>
      <c r="J15" s="10" t="s">
        <v>14</v>
      </c>
      <c r="K15" s="10" t="str">
        <f>VLOOKUP(D15,EQProd!$B$2:$F$297,3,)</f>
        <v xml:space="preserve"> nonclustered </v>
      </c>
      <c r="L15" s="10" t="str">
        <f t="shared" si="3"/>
        <v>OK</v>
      </c>
      <c r="M15" s="10">
        <v>2</v>
      </c>
      <c r="N15" s="10">
        <f>VLOOKUP(D15,EQProd!$B$2:$F$297,4,)</f>
        <v>2</v>
      </c>
      <c r="O15" s="10" t="str">
        <f t="shared" si="4"/>
        <v>OK</v>
      </c>
      <c r="P15" s="10" t="s">
        <v>118</v>
      </c>
      <c r="Q15" s="10" t="str">
        <f>VLOOKUP(D15,EQProd!$B$2:$F$297,5,)</f>
        <v>FeedUnitId asc,FeedCode asc INCLUDE (ArrangementId,SecuredPartyFlag)</v>
      </c>
      <c r="R15" s="10" t="str">
        <f t="shared" si="5"/>
        <v>OK</v>
      </c>
      <c r="S15" s="10" t="str">
        <f t="shared" si="6"/>
        <v>TRUE</v>
      </c>
      <c r="T15" s="10" t="str">
        <f t="shared" si="7"/>
        <v>TRUE</v>
      </c>
      <c r="U15" s="10" t="str">
        <f t="shared" si="8"/>
        <v>Yes</v>
      </c>
    </row>
    <row r="16" spans="1:21">
      <c r="A16" s="10" t="s">
        <v>107</v>
      </c>
      <c r="B16" s="10" t="str">
        <f>IF(ISERROR(MATCH(A16, EQProd!$A$2:$A$297,0)),"",A16)</f>
        <v>srf_main.CollEagleDetails</v>
      </c>
      <c r="C16" s="10" t="str">
        <f t="shared" si="0"/>
        <v>OK</v>
      </c>
      <c r="D16" s="10" t="s">
        <v>108</v>
      </c>
      <c r="E16" s="10" t="str">
        <f>VLOOKUP(D16,EQProd!$B$2:$F$297,1,)</f>
        <v>CollEagleDetailsFeedUnitIDIndex</v>
      </c>
      <c r="F16" s="10" t="str">
        <f t="shared" si="1"/>
        <v>OK</v>
      </c>
      <c r="G16" s="10" t="s">
        <v>13</v>
      </c>
      <c r="H16" s="10" t="str">
        <f>VLOOKUP(D16,EQProd!$B$2:$F$297,2,)</f>
        <v>nonunique</v>
      </c>
      <c r="I16" s="10" t="str">
        <f t="shared" si="2"/>
        <v>OK</v>
      </c>
      <c r="J16" s="10" t="s">
        <v>9</v>
      </c>
      <c r="K16" s="10" t="str">
        <f>VLOOKUP(D16,EQProd!$B$2:$F$297,3,)</f>
        <v xml:space="preserve"> clustered </v>
      </c>
      <c r="L16" s="10" t="str">
        <f t="shared" si="3"/>
        <v>OK</v>
      </c>
      <c r="M16" s="10">
        <v>2</v>
      </c>
      <c r="N16" s="10">
        <f>VLOOKUP(D16,EQProd!$B$2:$F$297,4,)</f>
        <v>2</v>
      </c>
      <c r="O16" s="10" t="str">
        <f t="shared" si="4"/>
        <v>OK</v>
      </c>
      <c r="P16" s="10" t="s">
        <v>109</v>
      </c>
      <c r="Q16" s="10" t="str">
        <f>VLOOKUP(D16,EQProd!$B$2:$F$297,5,)</f>
        <v>Id asc,FeedUnitId asc</v>
      </c>
      <c r="R16" s="10" t="str">
        <f t="shared" si="5"/>
        <v>OK</v>
      </c>
      <c r="S16" s="10" t="str">
        <f t="shared" si="6"/>
        <v>TRUE</v>
      </c>
      <c r="T16" s="10" t="str">
        <f t="shared" si="7"/>
        <v>TRUE</v>
      </c>
      <c r="U16" s="10" t="str">
        <f t="shared" si="8"/>
        <v>Yes</v>
      </c>
    </row>
    <row r="17" spans="1:21">
      <c r="A17" s="10" t="s">
        <v>107</v>
      </c>
      <c r="B17" s="10" t="str">
        <f>IF(ISERROR(MATCH(A17, EQProd!$A$2:$A$297,0)),"",A17)</f>
        <v>srf_main.CollEagleDetails</v>
      </c>
      <c r="C17" s="10" t="str">
        <f t="shared" si="0"/>
        <v>OK</v>
      </c>
      <c r="D17" s="10" t="s">
        <v>115</v>
      </c>
      <c r="E17" s="10" t="str">
        <f>VLOOKUP(D17,EQProd!$B$2:$F$297,1,)</f>
        <v>CollEagleDetailsIdCode1</v>
      </c>
      <c r="F17" s="10" t="str">
        <f t="shared" si="1"/>
        <v>OK</v>
      </c>
      <c r="G17" s="10" t="s">
        <v>13</v>
      </c>
      <c r="H17" s="10" t="str">
        <f>VLOOKUP(D17,EQProd!$B$2:$F$297,2,)</f>
        <v>nonunique</v>
      </c>
      <c r="I17" s="10" t="str">
        <f t="shared" si="2"/>
        <v>OK</v>
      </c>
      <c r="J17" s="10" t="s">
        <v>14</v>
      </c>
      <c r="K17" s="10" t="str">
        <f>VLOOKUP(D17,EQProd!$B$2:$F$297,3,)</f>
        <v xml:space="preserve"> nonclustered </v>
      </c>
      <c r="L17" s="10" t="str">
        <f t="shared" si="3"/>
        <v>OK</v>
      </c>
      <c r="M17" s="10">
        <v>3</v>
      </c>
      <c r="N17" s="10">
        <f>VLOOKUP(D17,EQProd!$B$2:$F$297,4,)</f>
        <v>3</v>
      </c>
      <c r="O17" s="10" t="str">
        <f t="shared" si="4"/>
        <v>OK</v>
      </c>
      <c r="P17" s="10" t="s">
        <v>116</v>
      </c>
      <c r="Q17" s="10" t="str">
        <f>VLOOKUP(D17,EQProd!$B$2:$F$297,5,)</f>
        <v>FeedUnitId asc,CtySDSId asc,FeedCode asc INCLUDE (ArrangementId,SecuredPartyFlag)</v>
      </c>
      <c r="R17" s="10" t="str">
        <f t="shared" si="5"/>
        <v>OK</v>
      </c>
      <c r="S17" s="10" t="str">
        <f t="shared" si="6"/>
        <v>TRUE</v>
      </c>
      <c r="T17" s="10" t="str">
        <f t="shared" si="7"/>
        <v>TRUE</v>
      </c>
      <c r="U17" s="10" t="str">
        <f t="shared" si="8"/>
        <v>Yes</v>
      </c>
    </row>
    <row r="18" spans="1:21">
      <c r="A18" s="10" t="s">
        <v>107</v>
      </c>
      <c r="B18" s="10" t="str">
        <f>IF(ISERROR(MATCH(A18, EQProd!$A$2:$A$297,0)),"",A18)</f>
        <v>srf_main.CollEagleDetails</v>
      </c>
      <c r="C18" s="10" t="str">
        <f t="shared" si="0"/>
        <v>OK</v>
      </c>
      <c r="D18" s="10" t="s">
        <v>111</v>
      </c>
      <c r="E18" s="10" t="str">
        <f>VLOOKUP(D18,EQProd!$B$2:$F$297,1,)</f>
        <v>CollEagleDetailsIds</v>
      </c>
      <c r="F18" s="10" t="str">
        <f t="shared" si="1"/>
        <v>OK</v>
      </c>
      <c r="G18" s="10" t="s">
        <v>13</v>
      </c>
      <c r="H18" s="10" t="str">
        <f>VLOOKUP(D18,EQProd!$B$2:$F$297,2,)</f>
        <v>nonunique</v>
      </c>
      <c r="I18" s="10" t="str">
        <f t="shared" si="2"/>
        <v>OK</v>
      </c>
      <c r="J18" s="10" t="s">
        <v>14</v>
      </c>
      <c r="K18" s="10" t="str">
        <f>VLOOKUP(D18,EQProd!$B$2:$F$297,3,)</f>
        <v xml:space="preserve"> nonclustered </v>
      </c>
      <c r="L18" s="10" t="str">
        <f t="shared" si="3"/>
        <v>OK</v>
      </c>
      <c r="M18" s="10">
        <v>4</v>
      </c>
      <c r="N18" s="10">
        <f>VLOOKUP(D18,EQProd!$B$2:$F$297,4,)</f>
        <v>4</v>
      </c>
      <c r="O18" s="10" t="str">
        <f t="shared" si="4"/>
        <v>OK</v>
      </c>
      <c r="P18" s="10" t="s">
        <v>112</v>
      </c>
      <c r="Q18" s="10" t="str">
        <f>VLOOKUP(D18,EQProd!$B$2:$F$297,5,)</f>
        <v>FeedUnitId asc,PrincipalSDSId asc,CtySDSId asc,FeedCode asc INCLUDE (SecuredPartyFlag)</v>
      </c>
      <c r="R18" s="10" t="str">
        <f t="shared" si="5"/>
        <v>OK</v>
      </c>
      <c r="S18" s="10" t="str">
        <f t="shared" si="6"/>
        <v>TRUE</v>
      </c>
      <c r="T18" s="10" t="str">
        <f t="shared" si="7"/>
        <v>TRUE</v>
      </c>
      <c r="U18" s="10" t="str">
        <f t="shared" si="8"/>
        <v>Yes</v>
      </c>
    </row>
    <row r="19" spans="1:21">
      <c r="A19" s="10" t="s">
        <v>119</v>
      </c>
      <c r="B19" s="10" t="str">
        <f>IF(ISERROR(MATCH(A19, EQProd!$A$2:$A$297,0)),"",A19)</f>
        <v>srf_main.CollEagleDetailsMain</v>
      </c>
      <c r="C19" s="10" t="str">
        <f t="shared" si="0"/>
        <v>OK</v>
      </c>
      <c r="D19" s="10" t="s">
        <v>131</v>
      </c>
      <c r="E19" s="10" t="str">
        <f>VLOOKUP(D19,EQProd!$B$2:$F$297,1,)</f>
        <v>CollEagleDetailsMainIndex</v>
      </c>
      <c r="F19" s="10" t="str">
        <f t="shared" si="1"/>
        <v>OK</v>
      </c>
      <c r="G19" s="10" t="s">
        <v>13</v>
      </c>
      <c r="H19" s="10" t="str">
        <f>VLOOKUP(D19,EQProd!$B$2:$F$297,2,)</f>
        <v>nonunique</v>
      </c>
      <c r="I19" s="10" t="str">
        <f t="shared" si="2"/>
        <v>OK</v>
      </c>
      <c r="J19" s="10" t="s">
        <v>14</v>
      </c>
      <c r="K19" s="10" t="str">
        <f>VLOOKUP(D19,EQProd!$B$2:$F$297,3,)</f>
        <v xml:space="preserve"> nonclustered </v>
      </c>
      <c r="L19" s="10" t="str">
        <f t="shared" si="3"/>
        <v>OK</v>
      </c>
      <c r="M19" s="10">
        <v>4</v>
      </c>
      <c r="N19" s="10">
        <f>VLOOKUP(D19,EQProd!$B$2:$F$297,4,)</f>
        <v>4</v>
      </c>
      <c r="O19" s="10" t="str">
        <f t="shared" si="4"/>
        <v>OK</v>
      </c>
      <c r="P19" s="10" t="s">
        <v>132</v>
      </c>
      <c r="Q19" s="10" t="str">
        <f>VLOOKUP(D19,EQProd!$B$2:$F$297,5,)</f>
        <v>FeedUnitId asc,PrincipalSDSId asc,CtySDSId asc,SecuredPartyFlag asc</v>
      </c>
      <c r="R19" s="10" t="str">
        <f t="shared" si="5"/>
        <v>OK</v>
      </c>
      <c r="S19" s="10" t="str">
        <f t="shared" si="6"/>
        <v>TRUE</v>
      </c>
      <c r="T19" s="10" t="str">
        <f t="shared" si="7"/>
        <v>TRUE</v>
      </c>
      <c r="U19" s="10" t="str">
        <f t="shared" si="8"/>
        <v>Yes</v>
      </c>
    </row>
    <row r="20" spans="1:21">
      <c r="A20" s="10" t="s">
        <v>133</v>
      </c>
      <c r="B20" s="10" t="str">
        <f>IF(ISERROR(MATCH(A20, EQProd!$A$2:$A$297,0)),"",A20)</f>
        <v>srf_main.CollFeedUnit</v>
      </c>
      <c r="C20" s="10" t="str">
        <f t="shared" si="0"/>
        <v>OK</v>
      </c>
      <c r="D20" s="10" t="s">
        <v>134</v>
      </c>
      <c r="E20" s="10" t="str">
        <f>VLOOKUP(D20,EQProd!$B$2:$F$297,1,)</f>
        <v>CollFeedUnitIdFileIdIndex</v>
      </c>
      <c r="F20" s="10" t="str">
        <f t="shared" si="1"/>
        <v>OK</v>
      </c>
      <c r="G20" s="10" t="s">
        <v>13</v>
      </c>
      <c r="H20" s="10" t="str">
        <f>VLOOKUP(D20,EQProd!$B$2:$F$297,2,)</f>
        <v>nonunique</v>
      </c>
      <c r="I20" s="10" t="str">
        <f t="shared" si="2"/>
        <v>OK</v>
      </c>
      <c r="J20" s="10" t="s">
        <v>9</v>
      </c>
      <c r="K20" s="10" t="str">
        <f>VLOOKUP(D20,EQProd!$B$2:$F$297,3,)</f>
        <v xml:space="preserve"> clustered </v>
      </c>
      <c r="L20" s="10" t="str">
        <f t="shared" si="3"/>
        <v>OK</v>
      </c>
      <c r="M20" s="10">
        <v>2</v>
      </c>
      <c r="N20" s="10">
        <f>VLOOKUP(D20,EQProd!$B$2:$F$297,4,)</f>
        <v>2</v>
      </c>
      <c r="O20" s="10" t="str">
        <f t="shared" si="4"/>
        <v>OK</v>
      </c>
      <c r="P20" s="10" t="s">
        <v>135</v>
      </c>
      <c r="Q20" s="10" t="str">
        <f>VLOOKUP(D20,EQProd!$B$2:$F$297,5,)</f>
        <v>Id asc,FileId asc</v>
      </c>
      <c r="R20" s="10" t="str">
        <f t="shared" si="5"/>
        <v>OK</v>
      </c>
      <c r="S20" s="10" t="str">
        <f t="shared" si="6"/>
        <v>TRUE</v>
      </c>
      <c r="T20" s="10" t="str">
        <f t="shared" si="7"/>
        <v>TRUE</v>
      </c>
      <c r="U20" s="10" t="str">
        <f t="shared" si="8"/>
        <v>Yes</v>
      </c>
    </row>
    <row r="21" spans="1:21">
      <c r="A21" s="10" t="s">
        <v>137</v>
      </c>
      <c r="B21" s="10" t="str">
        <f>IF(ISERROR(MATCH(A21, EQProd!$A$2:$A$297,0)),"",A21)</f>
        <v>srf_main.CollFileMaster</v>
      </c>
      <c r="C21" s="10" t="str">
        <f t="shared" si="0"/>
        <v>OK</v>
      </c>
      <c r="D21" s="10" t="s">
        <v>139</v>
      </c>
      <c r="E21" s="10" t="str">
        <f>VLOOKUP(D21,EQProd!$B$2:$F$297,1,)</f>
        <v>CollFileMasterIdFileTypeIndex</v>
      </c>
      <c r="F21" s="10" t="str">
        <f t="shared" si="1"/>
        <v>OK</v>
      </c>
      <c r="G21" s="10" t="s">
        <v>13</v>
      </c>
      <c r="H21" s="10" t="str">
        <f>VLOOKUP(D21,EQProd!$B$2:$F$297,2,)</f>
        <v>nonunique</v>
      </c>
      <c r="I21" s="10" t="str">
        <f t="shared" si="2"/>
        <v>OK</v>
      </c>
      <c r="J21" s="10" t="s">
        <v>9</v>
      </c>
      <c r="K21" s="10" t="str">
        <f>VLOOKUP(D21,EQProd!$B$2:$F$297,3,)</f>
        <v xml:space="preserve"> clustered </v>
      </c>
      <c r="L21" s="10" t="str">
        <f t="shared" si="3"/>
        <v>OK</v>
      </c>
      <c r="M21" s="10">
        <v>2</v>
      </c>
      <c r="N21" s="10">
        <f>VLOOKUP(D21,EQProd!$B$2:$F$297,4,)</f>
        <v>2</v>
      </c>
      <c r="O21" s="10" t="str">
        <f t="shared" si="4"/>
        <v>OK</v>
      </c>
      <c r="P21" s="10" t="s">
        <v>140</v>
      </c>
      <c r="Q21" s="10" t="str">
        <f>VLOOKUP(D21,EQProd!$B$2:$F$297,5,)</f>
        <v>Id asc,FileType asc</v>
      </c>
      <c r="R21" s="10" t="str">
        <f t="shared" si="5"/>
        <v>OK</v>
      </c>
      <c r="S21" s="10" t="str">
        <f t="shared" si="6"/>
        <v>TRUE</v>
      </c>
      <c r="T21" s="10" t="str">
        <f t="shared" si="7"/>
        <v>TRUE</v>
      </c>
      <c r="U21" s="10" t="str">
        <f t="shared" si="8"/>
        <v>Yes</v>
      </c>
    </row>
    <row r="22" spans="1:21">
      <c r="A22" s="10" t="s">
        <v>141</v>
      </c>
      <c r="B22" s="10" t="str">
        <f>IF(ISERROR(MATCH(A22, EQProd!$A$2:$A$297,0)),"",A22)</f>
        <v>srf_main.CollPrincipalPartyDetails</v>
      </c>
      <c r="C22" s="10" t="str">
        <f t="shared" si="0"/>
        <v>OK</v>
      </c>
      <c r="D22" s="10" t="s">
        <v>142</v>
      </c>
      <c r="E22" s="10" t="str">
        <f>VLOOKUP(D22,EQProd!$B$2:$F$297,1,)</f>
        <v>CollPrincipalPartyDetailsFeedUnitIDIndex</v>
      </c>
      <c r="F22" s="10" t="str">
        <f t="shared" si="1"/>
        <v>OK</v>
      </c>
      <c r="G22" s="10" t="s">
        <v>13</v>
      </c>
      <c r="H22" s="10" t="str">
        <f>VLOOKUP(D22,EQProd!$B$2:$F$297,2,)</f>
        <v>nonunique</v>
      </c>
      <c r="I22" s="10" t="str">
        <f t="shared" si="2"/>
        <v>OK</v>
      </c>
      <c r="J22" s="10" t="s">
        <v>9</v>
      </c>
      <c r="K22" s="10" t="str">
        <f>VLOOKUP(D22,EQProd!$B$2:$F$297,3,)</f>
        <v xml:space="preserve"> clustered </v>
      </c>
      <c r="L22" s="10" t="str">
        <f t="shared" si="3"/>
        <v>OK</v>
      </c>
      <c r="M22" s="10">
        <v>2</v>
      </c>
      <c r="N22" s="10">
        <f>VLOOKUP(D22,EQProd!$B$2:$F$297,4,)</f>
        <v>2</v>
      </c>
      <c r="O22" s="10" t="str">
        <f t="shared" si="4"/>
        <v>OK</v>
      </c>
      <c r="P22" s="10" t="s">
        <v>109</v>
      </c>
      <c r="Q22" s="10" t="str">
        <f>VLOOKUP(D22,EQProd!$B$2:$F$297,5,)</f>
        <v>Id asc,FeedUnitId asc</v>
      </c>
      <c r="R22" s="10" t="str">
        <f t="shared" si="5"/>
        <v>OK</v>
      </c>
      <c r="S22" s="10" t="str">
        <f t="shared" si="6"/>
        <v>TRUE</v>
      </c>
      <c r="T22" s="10" t="str">
        <f t="shared" si="7"/>
        <v>TRUE</v>
      </c>
      <c r="U22" s="10" t="str">
        <f t="shared" si="8"/>
        <v>Yes</v>
      </c>
    </row>
    <row r="23" spans="1:21">
      <c r="A23" s="10" t="s">
        <v>369</v>
      </c>
      <c r="B23" s="10" t="str">
        <f>IF(ISERROR(MATCH(A23, EQProd!$A$2:$A$297,0)),"",A23)</f>
        <v>srf_main.FXCurrencyFeedMaster</v>
      </c>
      <c r="C23" s="10" t="str">
        <f t="shared" si="0"/>
        <v>OK</v>
      </c>
      <c r="D23" s="10" t="s">
        <v>370</v>
      </c>
      <c r="E23" s="10" t="str">
        <f>VLOOKUP(D23,EQProd!$B$2:$F$297,1,)</f>
        <v>CurrencyConverter_basecurrency</v>
      </c>
      <c r="F23" s="10" t="str">
        <f t="shared" si="1"/>
        <v>OK</v>
      </c>
      <c r="G23" s="10" t="s">
        <v>13</v>
      </c>
      <c r="H23" s="10" t="str">
        <f>VLOOKUP(D23,EQProd!$B$2:$F$297,2,)</f>
        <v>nonunique</v>
      </c>
      <c r="I23" s="10" t="str">
        <f t="shared" si="2"/>
        <v>OK</v>
      </c>
      <c r="J23" s="10" t="s">
        <v>14</v>
      </c>
      <c r="K23" s="10" t="str">
        <f>VLOOKUP(D23,EQProd!$B$2:$F$297,3,)</f>
        <v xml:space="preserve"> nonclustered </v>
      </c>
      <c r="L23" s="10" t="str">
        <f t="shared" si="3"/>
        <v>OK</v>
      </c>
      <c r="M23" s="10">
        <v>1</v>
      </c>
      <c r="N23" s="10">
        <f>VLOOKUP(D23,EQProd!$B$2:$F$297,4,)</f>
        <v>1</v>
      </c>
      <c r="O23" s="10" t="str">
        <f t="shared" si="4"/>
        <v>OK</v>
      </c>
      <c r="P23" s="10" t="s">
        <v>371</v>
      </c>
      <c r="Q23" s="10" t="str">
        <f>VLOOKUP(D23,EQProd!$B$2:$F$297,5,)</f>
        <v>BaseCurrency asc</v>
      </c>
      <c r="R23" s="10" t="str">
        <f t="shared" si="5"/>
        <v>OK</v>
      </c>
      <c r="S23" s="10" t="str">
        <f t="shared" si="6"/>
        <v>TRUE</v>
      </c>
      <c r="T23" s="10" t="str">
        <f t="shared" si="7"/>
        <v>TRUE</v>
      </c>
      <c r="U23" s="10" t="str">
        <f t="shared" si="8"/>
        <v>Yes</v>
      </c>
    </row>
    <row r="24" spans="1:21">
      <c r="A24" s="10" t="s">
        <v>214</v>
      </c>
      <c r="B24" s="10" t="str">
        <f>IF(ISERROR(MATCH(A24, EQProd!$A$2:$A$297,0)),"",A24)</f>
        <v>srf_main.EodDataFormat</v>
      </c>
      <c r="C24" s="10" t="str">
        <f t="shared" si="0"/>
        <v>OK</v>
      </c>
      <c r="D24" s="10" t="s">
        <v>217</v>
      </c>
      <c r="E24" s="10" t="e">
        <f>VLOOKUP(D24,EQProd!$B$2:$F$297,1,)</f>
        <v>#N/A</v>
      </c>
      <c r="F24" s="10" t="e">
        <f t="shared" si="1"/>
        <v>#N/A</v>
      </c>
      <c r="G24" s="10" t="s">
        <v>8</v>
      </c>
      <c r="H24" s="10" t="e">
        <f>VLOOKUP(D24,EQProd!$B$2:$F$297,2,)</f>
        <v>#N/A</v>
      </c>
      <c r="I24" s="10" t="e">
        <f t="shared" si="2"/>
        <v>#N/A</v>
      </c>
      <c r="J24" s="10" t="s">
        <v>9</v>
      </c>
      <c r="K24" s="10" t="e">
        <f>VLOOKUP(D24,EQProd!$B$2:$F$297,3,)</f>
        <v>#N/A</v>
      </c>
      <c r="L24" s="10" t="e">
        <f t="shared" si="3"/>
        <v>#N/A</v>
      </c>
      <c r="M24" s="10">
        <v>1</v>
      </c>
      <c r="N24" s="10" t="e">
        <f>VLOOKUP(D24,EQProd!$B$2:$F$297,4,)</f>
        <v>#N/A</v>
      </c>
      <c r="O24" s="10" t="e">
        <f t="shared" si="4"/>
        <v>#N/A</v>
      </c>
      <c r="P24" s="10" t="s">
        <v>17</v>
      </c>
      <c r="Q24" s="10" t="e">
        <f>VLOOKUP(D24,EQProd!$B$2:$F$297,5,)</f>
        <v>#N/A</v>
      </c>
      <c r="R24" s="10" t="e">
        <f t="shared" si="5"/>
        <v>#N/A</v>
      </c>
      <c r="S24" s="10" t="e">
        <f t="shared" si="6"/>
        <v>#N/A</v>
      </c>
      <c r="T24" s="10" t="e">
        <f t="shared" si="7"/>
        <v>#N/A</v>
      </c>
      <c r="U24" s="10" t="e">
        <f t="shared" si="8"/>
        <v>#N/A</v>
      </c>
    </row>
    <row r="25" spans="1:21">
      <c r="A25" s="10" t="s">
        <v>214</v>
      </c>
      <c r="B25" s="10" t="str">
        <f>IF(ISERROR(MATCH(A25, EQProd!$A$2:$A$297,0)),"",A25)</f>
        <v>srf_main.EodDataFormat</v>
      </c>
      <c r="C25" s="10" t="str">
        <f t="shared" si="0"/>
        <v>OK</v>
      </c>
      <c r="D25" s="10" t="s">
        <v>215</v>
      </c>
      <c r="E25" s="10" t="str">
        <f>VLOOKUP(D25,EQProd!$B$2:$F$297,1,)</f>
        <v>EodDataFormatUniqueKey</v>
      </c>
      <c r="F25" s="10" t="str">
        <f t="shared" si="1"/>
        <v>OK</v>
      </c>
      <c r="G25" s="10" t="s">
        <v>8</v>
      </c>
      <c r="H25" s="10" t="str">
        <f>VLOOKUP(D25,EQProd!$B$2:$F$297,2,)</f>
        <v>unique</v>
      </c>
      <c r="I25" s="10" t="str">
        <f t="shared" si="2"/>
        <v>OK</v>
      </c>
      <c r="J25" s="10" t="s">
        <v>14</v>
      </c>
      <c r="K25" s="10" t="str">
        <f>VLOOKUP(D25,EQProd!$B$2:$F$297,3,)</f>
        <v xml:space="preserve"> nonclustered </v>
      </c>
      <c r="L25" s="10" t="str">
        <f t="shared" si="3"/>
        <v>OK</v>
      </c>
      <c r="M25" s="10">
        <v>4</v>
      </c>
      <c r="N25" s="10">
        <f>VLOOKUP(D25,EQProd!$B$2:$F$297,4,)</f>
        <v>4</v>
      </c>
      <c r="O25" s="10" t="str">
        <f t="shared" si="4"/>
        <v>OK</v>
      </c>
      <c r="P25" s="10" t="s">
        <v>216</v>
      </c>
      <c r="Q25" s="10" t="str">
        <f>VLOOKUP(D25,EQProd!$B$2:$F$297,5,)</f>
        <v>EsfVersion asc,FeedType asc,GenericType asc,PublisherSystem asc</v>
      </c>
      <c r="R25" s="10" t="str">
        <f t="shared" si="5"/>
        <v>NOTOK</v>
      </c>
      <c r="S25" s="10" t="str">
        <f t="shared" si="6"/>
        <v>TRUE</v>
      </c>
      <c r="T25" s="10" t="str">
        <f t="shared" si="7"/>
        <v>FALSE</v>
      </c>
      <c r="U25" s="10" t="str">
        <f t="shared" si="8"/>
        <v>No</v>
      </c>
    </row>
    <row r="26" spans="1:21">
      <c r="A26" s="10" t="s">
        <v>218</v>
      </c>
      <c r="B26" s="10" t="str">
        <f>IF(ISERROR(MATCH(A26, EQProd!$A$2:$A$297,0)),"",A26)</f>
        <v>srf_main.EodFileHeader</v>
      </c>
      <c r="C26" s="10" t="str">
        <f t="shared" si="0"/>
        <v>OK</v>
      </c>
      <c r="D26" s="10" t="s">
        <v>221</v>
      </c>
      <c r="E26" s="10" t="e">
        <f>VLOOKUP(D26,EQProd!$B$2:$F$297,1,)</f>
        <v>#N/A</v>
      </c>
      <c r="F26" s="10" t="e">
        <f t="shared" si="1"/>
        <v>#N/A</v>
      </c>
      <c r="G26" s="10" t="s">
        <v>8</v>
      </c>
      <c r="H26" s="10" t="e">
        <f>VLOOKUP(D26,EQProd!$B$2:$F$297,2,)</f>
        <v>#N/A</v>
      </c>
      <c r="I26" s="10" t="e">
        <f t="shared" si="2"/>
        <v>#N/A</v>
      </c>
      <c r="J26" s="10" t="s">
        <v>9</v>
      </c>
      <c r="K26" s="10" t="e">
        <f>VLOOKUP(D26,EQProd!$B$2:$F$297,3,)</f>
        <v>#N/A</v>
      </c>
      <c r="L26" s="10" t="e">
        <f t="shared" si="3"/>
        <v>#N/A</v>
      </c>
      <c r="M26" s="10">
        <v>1</v>
      </c>
      <c r="N26" s="10" t="e">
        <f>VLOOKUP(D26,EQProd!$B$2:$F$297,4,)</f>
        <v>#N/A</v>
      </c>
      <c r="O26" s="10" t="e">
        <f t="shared" si="4"/>
        <v>#N/A</v>
      </c>
      <c r="P26" s="10" t="s">
        <v>17</v>
      </c>
      <c r="Q26" s="10" t="e">
        <f>VLOOKUP(D26,EQProd!$B$2:$F$297,5,)</f>
        <v>#N/A</v>
      </c>
      <c r="R26" s="10" t="e">
        <f t="shared" si="5"/>
        <v>#N/A</v>
      </c>
      <c r="S26" s="10" t="e">
        <f t="shared" si="6"/>
        <v>#N/A</v>
      </c>
      <c r="T26" s="10" t="e">
        <f t="shared" si="7"/>
        <v>#N/A</v>
      </c>
      <c r="U26" s="10" t="e">
        <f t="shared" si="8"/>
        <v>#N/A</v>
      </c>
    </row>
    <row r="27" spans="1:21">
      <c r="A27" s="10" t="s">
        <v>218</v>
      </c>
      <c r="B27" s="10" t="str">
        <f>IF(ISERROR(MATCH(A27, EQProd!$A$2:$A$297,0)),"",A27)</f>
        <v>srf_main.EodFileHeader</v>
      </c>
      <c r="C27" s="10" t="str">
        <f t="shared" si="0"/>
        <v>OK</v>
      </c>
      <c r="D27" s="10" t="s">
        <v>219</v>
      </c>
      <c r="E27" s="10" t="str">
        <f>VLOOKUP(D27,EQProd!$B$2:$F$297,1,)</f>
        <v>EodFileHeaderUniqueKey</v>
      </c>
      <c r="F27" s="10" t="str">
        <f t="shared" si="1"/>
        <v>OK</v>
      </c>
      <c r="G27" s="10" t="s">
        <v>8</v>
      </c>
      <c r="H27" s="10" t="str">
        <f>VLOOKUP(D27,EQProd!$B$2:$F$297,2,)</f>
        <v>unique</v>
      </c>
      <c r="I27" s="10" t="str">
        <f t="shared" si="2"/>
        <v>OK</v>
      </c>
      <c r="J27" s="10" t="s">
        <v>14</v>
      </c>
      <c r="K27" s="10" t="str">
        <f>VLOOKUP(D27,EQProd!$B$2:$F$297,3,)</f>
        <v xml:space="preserve"> nonclustered </v>
      </c>
      <c r="L27" s="10" t="str">
        <f t="shared" si="3"/>
        <v>OK</v>
      </c>
      <c r="M27" s="10">
        <v>1</v>
      </c>
      <c r="N27" s="10">
        <f>VLOOKUP(D27,EQProd!$B$2:$F$297,4,)</f>
        <v>1</v>
      </c>
      <c r="O27" s="10" t="str">
        <f t="shared" si="4"/>
        <v>OK</v>
      </c>
      <c r="P27" s="10" t="s">
        <v>220</v>
      </c>
      <c r="Q27" s="10" t="str">
        <f>VLOOKUP(D27,EQProd!$B$2:$F$297,5,)</f>
        <v>MessageType asc</v>
      </c>
      <c r="R27" s="10" t="str">
        <f t="shared" si="5"/>
        <v>OK</v>
      </c>
      <c r="S27" s="10" t="str">
        <f t="shared" si="6"/>
        <v>TRUE</v>
      </c>
      <c r="T27" s="10" t="str">
        <f t="shared" si="7"/>
        <v>TRUE</v>
      </c>
      <c r="U27" s="10" t="str">
        <f t="shared" si="8"/>
        <v>Yes</v>
      </c>
    </row>
    <row r="28" spans="1:21">
      <c r="A28" s="10" t="s">
        <v>222</v>
      </c>
      <c r="B28" s="10" t="str">
        <f>IF(ISERROR(MATCH(A28, EQProd!$A$2:$A$297,0)),"",A28)</f>
        <v>srf_main.EODTrade</v>
      </c>
      <c r="C28" s="10" t="str">
        <f t="shared" si="0"/>
        <v>OK</v>
      </c>
      <c r="D28" s="10" t="s">
        <v>232</v>
      </c>
      <c r="E28" s="10" t="str">
        <f>VLOOKUP(D28,EQProd!$B$2:$F$297,1,)</f>
        <v>EODTrade_ID_MsgType_Comments</v>
      </c>
      <c r="F28" s="10" t="str">
        <f t="shared" si="1"/>
        <v>OK</v>
      </c>
      <c r="G28" s="10" t="s">
        <v>13</v>
      </c>
      <c r="H28" s="10" t="str">
        <f>VLOOKUP(D28,EQProd!$B$2:$F$297,2,)</f>
        <v>nonunique</v>
      </c>
      <c r="I28" s="10" t="str">
        <f t="shared" si="2"/>
        <v>OK</v>
      </c>
      <c r="J28" s="10" t="s">
        <v>14</v>
      </c>
      <c r="K28" s="10" t="str">
        <f>VLOOKUP(D28,EQProd!$B$2:$F$297,3,)</f>
        <v xml:space="preserve"> nonclustered </v>
      </c>
      <c r="L28" s="10" t="str">
        <f t="shared" si="3"/>
        <v>OK</v>
      </c>
      <c r="M28" s="10">
        <v>2</v>
      </c>
      <c r="N28" s="10">
        <f>VLOOKUP(D28,EQProd!$B$2:$F$297,4,)</f>
        <v>2</v>
      </c>
      <c r="O28" s="10" t="str">
        <f t="shared" si="4"/>
        <v>OK</v>
      </c>
      <c r="P28" s="10" t="s">
        <v>233</v>
      </c>
      <c r="Q28" s="10" t="str">
        <f>VLOOKUP(D28,EQProd!$B$2:$F$297,5,)</f>
        <v>COBDate asc,TradeFeedFileFragmentId asc INCLUDE (EODTradeId,MessageType,Comments)</v>
      </c>
      <c r="R28" s="10" t="str">
        <f t="shared" si="5"/>
        <v>OK</v>
      </c>
      <c r="S28" s="10" t="str">
        <f t="shared" si="6"/>
        <v>TRUE</v>
      </c>
      <c r="T28" s="10" t="str">
        <f t="shared" si="7"/>
        <v>TRUE</v>
      </c>
      <c r="U28" s="10" t="str">
        <f t="shared" si="8"/>
        <v>Yes</v>
      </c>
    </row>
    <row r="29" spans="1:21">
      <c r="A29" s="10" t="s">
        <v>222</v>
      </c>
      <c r="B29" s="10" t="str">
        <f>IF(ISERROR(MATCH(A29, EQProd!$A$2:$A$297,0)),"",A29)</f>
        <v>srf_main.EODTrade</v>
      </c>
      <c r="C29" s="10" t="str">
        <f t="shared" si="0"/>
        <v>OK</v>
      </c>
      <c r="D29" s="10" t="s">
        <v>245</v>
      </c>
      <c r="E29" s="10" t="str">
        <f>VLOOKUP(D29,EQProd!$B$2:$F$297,1,)</f>
        <v>EODTradeCOBDateIndex</v>
      </c>
      <c r="F29" s="10" t="str">
        <f t="shared" si="1"/>
        <v>OK</v>
      </c>
      <c r="G29" s="10" t="s">
        <v>8</v>
      </c>
      <c r="H29" s="10" t="str">
        <f>VLOOKUP(D29,EQProd!$B$2:$F$297,2,)</f>
        <v>unique</v>
      </c>
      <c r="I29" s="10" t="str">
        <f t="shared" si="2"/>
        <v>OK</v>
      </c>
      <c r="J29" s="10" t="s">
        <v>9</v>
      </c>
      <c r="K29" s="10" t="str">
        <f>VLOOKUP(D29,EQProd!$B$2:$F$297,3,)</f>
        <v xml:space="preserve"> clustered </v>
      </c>
      <c r="L29" s="10" t="str">
        <f t="shared" si="3"/>
        <v>OK</v>
      </c>
      <c r="M29" s="10">
        <v>2</v>
      </c>
      <c r="N29" s="10">
        <f>VLOOKUP(D29,EQProd!$B$2:$F$297,4,)</f>
        <v>2</v>
      </c>
      <c r="O29" s="10" t="str">
        <f t="shared" si="4"/>
        <v>OK</v>
      </c>
      <c r="P29" s="10" t="s">
        <v>246</v>
      </c>
      <c r="Q29" s="10" t="str">
        <f>VLOOKUP(D29,EQProd!$B$2:$F$297,5,)</f>
        <v>EODTradeId asc,COBDate asc</v>
      </c>
      <c r="R29" s="10" t="str">
        <f t="shared" si="5"/>
        <v>OK</v>
      </c>
      <c r="S29" s="10" t="str">
        <f t="shared" si="6"/>
        <v>TRUE</v>
      </c>
      <c r="T29" s="10" t="str">
        <f t="shared" si="7"/>
        <v>TRUE</v>
      </c>
      <c r="U29" s="10" t="str">
        <f t="shared" si="8"/>
        <v>Yes</v>
      </c>
    </row>
    <row r="30" spans="1:21">
      <c r="A30" s="10" t="s">
        <v>222</v>
      </c>
      <c r="B30" s="10" t="str">
        <f>IF(ISERROR(MATCH(A30, EQProd!$A$2:$A$297,0)),"",A30)</f>
        <v>srf_main.EODTrade</v>
      </c>
      <c r="C30" s="10" t="str">
        <f t="shared" si="0"/>
        <v>OK</v>
      </c>
      <c r="D30" s="10" t="s">
        <v>225</v>
      </c>
      <c r="E30" s="10" t="e">
        <f>VLOOKUP(D30,EQProd!$B$2:$F$297,1,)</f>
        <v>#N/A</v>
      </c>
      <c r="F30" s="10" t="e">
        <f t="shared" si="1"/>
        <v>#N/A</v>
      </c>
      <c r="G30" s="10" t="s">
        <v>8</v>
      </c>
      <c r="H30" s="10" t="e">
        <f>VLOOKUP(D30,EQProd!$B$2:$F$297,2,)</f>
        <v>#N/A</v>
      </c>
      <c r="I30" s="10" t="e">
        <f t="shared" si="2"/>
        <v>#N/A</v>
      </c>
      <c r="J30" s="10" t="s">
        <v>14</v>
      </c>
      <c r="K30" s="10" t="e">
        <f>VLOOKUP(D30,EQProd!$B$2:$F$297,3,)</f>
        <v>#N/A</v>
      </c>
      <c r="L30" s="10" t="e">
        <f t="shared" si="3"/>
        <v>#N/A</v>
      </c>
      <c r="M30" s="10">
        <v>1</v>
      </c>
      <c r="N30" s="10" t="e">
        <f>VLOOKUP(D30,EQProd!$B$2:$F$297,4,)</f>
        <v>#N/A</v>
      </c>
      <c r="O30" s="10" t="e">
        <f t="shared" si="4"/>
        <v>#N/A</v>
      </c>
      <c r="P30" s="10" t="s">
        <v>226</v>
      </c>
      <c r="Q30" s="10" t="e">
        <f>VLOOKUP(D30,EQProd!$B$2:$F$297,5,)</f>
        <v>#N/A</v>
      </c>
      <c r="R30" s="10" t="e">
        <f t="shared" si="5"/>
        <v>#N/A</v>
      </c>
      <c r="S30" s="10" t="e">
        <f t="shared" si="6"/>
        <v>#N/A</v>
      </c>
      <c r="T30" s="10" t="e">
        <f t="shared" si="7"/>
        <v>#N/A</v>
      </c>
      <c r="U30" s="10" t="e">
        <f t="shared" si="8"/>
        <v>#N/A</v>
      </c>
    </row>
    <row r="31" spans="1:21">
      <c r="A31" s="10" t="s">
        <v>247</v>
      </c>
      <c r="B31" s="10" t="str">
        <f>IF(ISERROR(MATCH(A31, EQProd!$A$2:$A$297,0)),"",A31)</f>
        <v>srf_main.EODTrade_OFC</v>
      </c>
      <c r="C31" s="10" t="str">
        <f t="shared" si="0"/>
        <v>OK</v>
      </c>
      <c r="D31" s="10" t="s">
        <v>252</v>
      </c>
      <c r="E31" s="10" t="e">
        <f>VLOOKUP(D31,EQProd!$B$2:$F$297,1,)</f>
        <v>#N/A</v>
      </c>
      <c r="F31" s="10" t="e">
        <f t="shared" si="1"/>
        <v>#N/A</v>
      </c>
      <c r="G31" s="10" t="s">
        <v>8</v>
      </c>
      <c r="H31" s="10" t="e">
        <f>VLOOKUP(D31,EQProd!$B$2:$F$297,2,)</f>
        <v>#N/A</v>
      </c>
      <c r="I31" s="10" t="e">
        <f t="shared" si="2"/>
        <v>#N/A</v>
      </c>
      <c r="J31" s="10" t="s">
        <v>14</v>
      </c>
      <c r="K31" s="10" t="e">
        <f>VLOOKUP(D31,EQProd!$B$2:$F$297,3,)</f>
        <v>#N/A</v>
      </c>
      <c r="L31" s="10" t="e">
        <f t="shared" si="3"/>
        <v>#N/A</v>
      </c>
      <c r="M31" s="10">
        <v>1</v>
      </c>
      <c r="N31" s="10" t="e">
        <f>VLOOKUP(D31,EQProd!$B$2:$F$297,4,)</f>
        <v>#N/A</v>
      </c>
      <c r="O31" s="10" t="e">
        <f t="shared" si="4"/>
        <v>#N/A</v>
      </c>
      <c r="P31" s="10" t="s">
        <v>226</v>
      </c>
      <c r="Q31" s="10" t="e">
        <f>VLOOKUP(D31,EQProd!$B$2:$F$297,5,)</f>
        <v>#N/A</v>
      </c>
      <c r="R31" s="10" t="e">
        <f t="shared" si="5"/>
        <v>#N/A</v>
      </c>
      <c r="S31" s="10" t="e">
        <f t="shared" si="6"/>
        <v>#N/A</v>
      </c>
      <c r="T31" s="10" t="e">
        <f t="shared" si="7"/>
        <v>#N/A</v>
      </c>
      <c r="U31" s="10" t="e">
        <f t="shared" si="8"/>
        <v>#N/A</v>
      </c>
    </row>
    <row r="32" spans="1:21">
      <c r="A32" s="10" t="s">
        <v>262</v>
      </c>
      <c r="B32" s="10" t="str">
        <f>IF(ISERROR(MATCH(A32, EQProd!$A$2:$A$297,0)),"",A32)</f>
        <v>srf_main.EODTradeStage</v>
      </c>
      <c r="C32" s="10" t="str">
        <f t="shared" si="0"/>
        <v>OK</v>
      </c>
      <c r="D32" s="10" t="s">
        <v>273</v>
      </c>
      <c r="E32" s="10" t="str">
        <f>VLOOKUP(D32,EQProd!$B$2:$F$297,1,)</f>
        <v>EODTradeStage_id</v>
      </c>
      <c r="F32" s="10" t="str">
        <f t="shared" si="1"/>
        <v>OK</v>
      </c>
      <c r="G32" s="10" t="s">
        <v>8</v>
      </c>
      <c r="H32" s="10" t="str">
        <f>VLOOKUP(D32,EQProd!$B$2:$F$297,2,)</f>
        <v>unique</v>
      </c>
      <c r="I32" s="10" t="str">
        <f t="shared" si="2"/>
        <v>OK</v>
      </c>
      <c r="J32" s="10" t="s">
        <v>14</v>
      </c>
      <c r="K32" s="10" t="str">
        <f>VLOOKUP(D32,EQProd!$B$2:$F$297,3,)</f>
        <v xml:space="preserve"> nonclustered </v>
      </c>
      <c r="L32" s="10" t="str">
        <f t="shared" si="3"/>
        <v>OK</v>
      </c>
      <c r="M32" s="10">
        <v>1</v>
      </c>
      <c r="N32" s="10">
        <f>VLOOKUP(D32,EQProd!$B$2:$F$297,4,)</f>
        <v>1</v>
      </c>
      <c r="O32" s="10" t="str">
        <f t="shared" si="4"/>
        <v>OK</v>
      </c>
      <c r="P32" s="10" t="s">
        <v>164</v>
      </c>
      <c r="Q32" s="10" t="str">
        <f>VLOOKUP(D32,EQProd!$B$2:$F$297,5,)</f>
        <v>id asc</v>
      </c>
      <c r="R32" s="10" t="str">
        <f t="shared" si="5"/>
        <v>OK</v>
      </c>
      <c r="S32" s="10" t="str">
        <f t="shared" si="6"/>
        <v>TRUE</v>
      </c>
      <c r="T32" s="10" t="str">
        <f t="shared" si="7"/>
        <v>TRUE</v>
      </c>
      <c r="U32" s="10" t="str">
        <f t="shared" si="8"/>
        <v>Yes</v>
      </c>
    </row>
    <row r="33" spans="1:21">
      <c r="A33" s="10" t="s">
        <v>262</v>
      </c>
      <c r="B33" s="10" t="str">
        <f>IF(ISERROR(MATCH(A33, EQProd!$A$2:$A$297,0)),"",A33)</f>
        <v>srf_main.EODTradeStage</v>
      </c>
      <c r="C33" s="10" t="str">
        <f t="shared" si="0"/>
        <v>OK</v>
      </c>
      <c r="D33" s="10" t="s">
        <v>269</v>
      </c>
      <c r="E33" s="10" t="str">
        <f>VLOOKUP(D33,EQProd!$B$2:$F$297,1,)</f>
        <v>EODTradeStage_PerfImp</v>
      </c>
      <c r="F33" s="10" t="str">
        <f t="shared" si="1"/>
        <v>OK</v>
      </c>
      <c r="G33" s="10" t="s">
        <v>13</v>
      </c>
      <c r="H33" s="10" t="str">
        <f>VLOOKUP(D33,EQProd!$B$2:$F$297,2,)</f>
        <v>nonunique</v>
      </c>
      <c r="I33" s="10" t="str">
        <f t="shared" si="2"/>
        <v>OK</v>
      </c>
      <c r="J33" s="10" t="s">
        <v>14</v>
      </c>
      <c r="K33" s="10" t="str">
        <f>VLOOKUP(D33,EQProd!$B$2:$F$297,3,)</f>
        <v xml:space="preserve"> nonclustered </v>
      </c>
      <c r="L33" s="10" t="str">
        <f t="shared" si="3"/>
        <v>OK</v>
      </c>
      <c r="M33" s="10">
        <v>6</v>
      </c>
      <c r="N33" s="10">
        <f>VLOOKUP(D33,EQProd!$B$2:$F$297,4,)</f>
        <v>6</v>
      </c>
      <c r="O33" s="10" t="str">
        <f t="shared" si="4"/>
        <v>OK</v>
      </c>
      <c r="P33" s="11" t="s">
        <v>270</v>
      </c>
      <c r="Q33" s="10" t="str">
        <f>VLOOKUP(D33,EQProd!$B$2:$F$297,5,)</f>
        <v>feedFileFragmentId asc,cobDate asc,publisherSystem asc,FeedId asc,FeedIdVersion asc,IsReportable asc INCLUDE (tradeId,tradeVersion,assetClass,usi,dataSubmitterUCI,party1UCI,party2UCI,tradeRepresentation,tradeIdType,productType,subProductType,contractSubType,eventName,party1DtccId,party2DtccId,upi,buyOrSell,independentAmount,irSwapFixedRate1,irSwapFixedRate2,irCapFloorFixedRate,irSwapPayOrReceive,irCapFloorPayOrReceive,irSwapFixedRateCount,irSwapfloatingRateIndexCount,isFIXEDLegPay,ReportingJurisdiction,ConfirmationReportingType,isOIS,submittedForUCI)</v>
      </c>
      <c r="R33" s="10" t="str">
        <f t="shared" si="5"/>
        <v>OK</v>
      </c>
      <c r="S33" s="10" t="str">
        <f t="shared" si="6"/>
        <v>TRUE</v>
      </c>
      <c r="T33" s="10" t="str">
        <f t="shared" si="7"/>
        <v>TRUE</v>
      </c>
      <c r="U33" s="10" t="str">
        <f t="shared" si="8"/>
        <v>Yes</v>
      </c>
    </row>
    <row r="34" spans="1:21">
      <c r="A34" s="10" t="s">
        <v>279</v>
      </c>
      <c r="B34" s="10" t="str">
        <f>IF(ISERROR(MATCH(A34, EQProd!$A$2:$A$297,0)),"",A34)</f>
        <v>srf_main.EODTradeStatus_OFC</v>
      </c>
      <c r="C34" s="10" t="str">
        <f t="shared" si="0"/>
        <v>OK</v>
      </c>
      <c r="D34" s="10" t="s">
        <v>280</v>
      </c>
      <c r="E34" s="10" t="str">
        <f>VLOOKUP(D34,EQProd!$B$2:$F$297,1,)</f>
        <v>EODTradeStatusCOBDateUniqueKey_OFC</v>
      </c>
      <c r="F34" s="10" t="str">
        <f t="shared" si="1"/>
        <v>OK</v>
      </c>
      <c r="G34" s="10" t="s">
        <v>8</v>
      </c>
      <c r="H34" s="10" t="str">
        <f>VLOOKUP(D34,EQProd!$B$2:$F$297,2,)</f>
        <v>unique</v>
      </c>
      <c r="I34" s="10" t="str">
        <f t="shared" si="2"/>
        <v>OK</v>
      </c>
      <c r="J34" s="10" t="s">
        <v>14</v>
      </c>
      <c r="K34" s="10" t="str">
        <f>VLOOKUP(D34,EQProd!$B$2:$F$297,3,)</f>
        <v xml:space="preserve"> nonclustered </v>
      </c>
      <c r="L34" s="10" t="str">
        <f t="shared" si="3"/>
        <v>OK</v>
      </c>
      <c r="M34" s="10">
        <v>2</v>
      </c>
      <c r="N34" s="10">
        <f>VLOOKUP(D34,EQProd!$B$2:$F$297,4,)</f>
        <v>2</v>
      </c>
      <c r="O34" s="10" t="str">
        <f t="shared" si="4"/>
        <v>OK</v>
      </c>
      <c r="P34" s="10" t="s">
        <v>281</v>
      </c>
      <c r="Q34" s="10" t="str">
        <f>VLOOKUP(D34,EQProd!$B$2:$F$297,5,)</f>
        <v>COBDate asc,EODTradeStatusId asc</v>
      </c>
      <c r="R34" s="10" t="str">
        <f t="shared" si="5"/>
        <v>OK</v>
      </c>
      <c r="S34" s="10" t="str">
        <f t="shared" si="6"/>
        <v>TRUE</v>
      </c>
      <c r="T34" s="10" t="str">
        <f t="shared" si="7"/>
        <v>TRUE</v>
      </c>
      <c r="U34" s="10" t="str">
        <f t="shared" si="8"/>
        <v>Yes</v>
      </c>
    </row>
    <row r="35" spans="1:21">
      <c r="A35" s="10" t="s">
        <v>279</v>
      </c>
      <c r="B35" s="10" t="str">
        <f>IF(ISERROR(MATCH(A35, EQProd!$A$2:$A$297,0)),"",A35)</f>
        <v>srf_main.EODTradeStatus_OFC</v>
      </c>
      <c r="C35" s="10" t="str">
        <f t="shared" si="0"/>
        <v>OK</v>
      </c>
      <c r="D35" s="10" t="s">
        <v>282</v>
      </c>
      <c r="E35" s="10" t="e">
        <f>VLOOKUP(D35,EQProd!$B$2:$F$297,1,)</f>
        <v>#N/A</v>
      </c>
      <c r="F35" s="10" t="e">
        <f t="shared" si="1"/>
        <v>#N/A</v>
      </c>
      <c r="G35" s="10" t="s">
        <v>8</v>
      </c>
      <c r="H35" s="10" t="e">
        <f>VLOOKUP(D35,EQProd!$B$2:$F$297,2,)</f>
        <v>#N/A</v>
      </c>
      <c r="I35" s="10" t="e">
        <f t="shared" si="2"/>
        <v>#N/A</v>
      </c>
      <c r="J35" s="10" t="s">
        <v>14</v>
      </c>
      <c r="K35" s="10" t="e">
        <f>VLOOKUP(D35,EQProd!$B$2:$F$297,3,)</f>
        <v>#N/A</v>
      </c>
      <c r="L35" s="10" t="e">
        <f t="shared" si="3"/>
        <v>#N/A</v>
      </c>
      <c r="M35" s="10">
        <v>1</v>
      </c>
      <c r="N35" s="10" t="e">
        <f>VLOOKUP(D35,EQProd!$B$2:$F$297,4,)</f>
        <v>#N/A</v>
      </c>
      <c r="O35" s="10" t="e">
        <f t="shared" si="4"/>
        <v>#N/A</v>
      </c>
      <c r="P35" s="10" t="s">
        <v>283</v>
      </c>
      <c r="Q35" s="10" t="e">
        <f>VLOOKUP(D35,EQProd!$B$2:$F$297,5,)</f>
        <v>#N/A</v>
      </c>
      <c r="R35" s="10" t="e">
        <f t="shared" si="5"/>
        <v>#N/A</v>
      </c>
      <c r="S35" s="10" t="e">
        <f t="shared" si="6"/>
        <v>#N/A</v>
      </c>
      <c r="T35" s="10" t="e">
        <f t="shared" si="7"/>
        <v>#N/A</v>
      </c>
      <c r="U35" s="10" t="e">
        <f t="shared" si="8"/>
        <v>#N/A</v>
      </c>
    </row>
    <row r="36" spans="1:21">
      <c r="A36" s="10" t="s">
        <v>247</v>
      </c>
      <c r="B36" s="10" t="str">
        <f>IF(ISERROR(MATCH(A36, EQProd!$A$2:$A$297,0)),"",A36)</f>
        <v>srf_main.EODTrade_OFC</v>
      </c>
      <c r="C36" s="10" t="str">
        <f t="shared" si="0"/>
        <v>OK</v>
      </c>
      <c r="D36" s="10" t="s">
        <v>250</v>
      </c>
      <c r="E36" s="10" t="str">
        <f>VLOOKUP(D36,EQProd!$B$2:$F$297,1,)</f>
        <v>EODTradeTradeIdUniqueKey_OFC</v>
      </c>
      <c r="F36" s="10" t="str">
        <f t="shared" si="1"/>
        <v>OK</v>
      </c>
      <c r="G36" s="10" t="s">
        <v>8</v>
      </c>
      <c r="H36" s="10" t="str">
        <f>VLOOKUP(D36,EQProd!$B$2:$F$297,2,)</f>
        <v>unique</v>
      </c>
      <c r="I36" s="10" t="str">
        <f t="shared" si="2"/>
        <v>OK</v>
      </c>
      <c r="J36" s="10" t="s">
        <v>14</v>
      </c>
      <c r="K36" s="10" t="str">
        <f>VLOOKUP(D36,EQProd!$B$2:$F$297,3,)</f>
        <v xml:space="preserve"> nonclustered </v>
      </c>
      <c r="L36" s="10" t="str">
        <f t="shared" si="3"/>
        <v>OK</v>
      </c>
      <c r="M36" s="10">
        <v>7</v>
      </c>
      <c r="N36" s="10">
        <f>VLOOKUP(D36,EQProd!$B$2:$F$297,4,)</f>
        <v>7</v>
      </c>
      <c r="O36" s="10" t="str">
        <f t="shared" si="4"/>
        <v>OK</v>
      </c>
      <c r="P36" s="10" t="s">
        <v>251</v>
      </c>
      <c r="Q36" s="10" t="str">
        <f>VLOOKUP(D36,EQProd!$B$2:$F$297,5,)</f>
        <v>COBDate asc,MessageType asc,SRFTradeVersion asc,TradeFeedFileFragmentId asc,TradeId asc,TradeIdType asc,TradeVersion asc</v>
      </c>
      <c r="R36" s="10" t="str">
        <f t="shared" si="5"/>
        <v>NOTOK</v>
      </c>
      <c r="S36" s="10" t="str">
        <f t="shared" si="6"/>
        <v>TRUE</v>
      </c>
      <c r="T36" s="10" t="str">
        <f t="shared" si="7"/>
        <v>FALSE</v>
      </c>
      <c r="U36" s="10" t="str">
        <f t="shared" si="8"/>
        <v>No</v>
      </c>
    </row>
    <row r="37" spans="1:21">
      <c r="A37" s="10" t="s">
        <v>222</v>
      </c>
      <c r="B37" s="10" t="str">
        <f>IF(ISERROR(MATCH(A37, EQProd!$A$2:$A$297,0)),"",A37)</f>
        <v>srf_main.EODTrade</v>
      </c>
      <c r="C37" s="10" t="str">
        <f t="shared" si="0"/>
        <v>OK</v>
      </c>
      <c r="D37" s="10" t="s">
        <v>234</v>
      </c>
      <c r="E37" s="10" t="str">
        <f>VLOOKUP(D37,EQProd!$B$2:$F$297,1,)</f>
        <v>EODTradeTradeIdUniqueKeyIndex</v>
      </c>
      <c r="F37" s="10" t="str">
        <f t="shared" si="1"/>
        <v>OK</v>
      </c>
      <c r="G37" s="10" t="s">
        <v>13</v>
      </c>
      <c r="H37" s="10" t="str">
        <f>VLOOKUP(D37,EQProd!$B$2:$F$297,2,)</f>
        <v>nonunique</v>
      </c>
      <c r="I37" s="10" t="str">
        <f t="shared" si="2"/>
        <v>OK</v>
      </c>
      <c r="J37" s="10" t="s">
        <v>14</v>
      </c>
      <c r="K37" s="10" t="str">
        <f>VLOOKUP(D37,EQProd!$B$2:$F$297,3,)</f>
        <v xml:space="preserve"> nonclustered </v>
      </c>
      <c r="L37" s="10" t="str">
        <f t="shared" si="3"/>
        <v>OK</v>
      </c>
      <c r="M37" s="10">
        <v>7</v>
      </c>
      <c r="N37" s="10">
        <f>VLOOKUP(D37,EQProd!$B$2:$F$297,4,)</f>
        <v>7</v>
      </c>
      <c r="O37" s="10" t="str">
        <f t="shared" si="4"/>
        <v>OK</v>
      </c>
      <c r="P37" s="10" t="s">
        <v>235</v>
      </c>
      <c r="Q37" s="10" t="str">
        <f>VLOOKUP(D37,EQProd!$B$2:$F$297,5,)</f>
        <v>COBDate asc,EODTradeId asc,TradeFeedFileFragmentId asc,TradeId asc,TradeIdType asc,TradeVersion asc,SRFTradeVersion asc</v>
      </c>
      <c r="R37" s="10" t="str">
        <f t="shared" si="5"/>
        <v>OK</v>
      </c>
      <c r="S37" s="10" t="str">
        <f t="shared" si="6"/>
        <v>TRUE</v>
      </c>
      <c r="T37" s="10" t="str">
        <f t="shared" si="7"/>
        <v>TRUE</v>
      </c>
      <c r="U37" s="10" t="str">
        <f t="shared" si="8"/>
        <v>Yes</v>
      </c>
    </row>
    <row r="38" spans="1:21">
      <c r="A38" s="10" t="s">
        <v>222</v>
      </c>
      <c r="B38" s="10" t="str">
        <f>IF(ISERROR(MATCH(A38, EQProd!$A$2:$A$297,0)),"",A38)</f>
        <v>srf_main.EODTrade</v>
      </c>
      <c r="C38" s="10" t="str">
        <f t="shared" si="0"/>
        <v>OK</v>
      </c>
      <c r="D38" s="10" t="s">
        <v>241</v>
      </c>
      <c r="E38" s="10" t="str">
        <f>VLOOKUP(D38,EQProd!$B$2:$F$297,1,)</f>
        <v>EODTradeTT</v>
      </c>
      <c r="F38" s="10" t="str">
        <f t="shared" si="1"/>
        <v>OK</v>
      </c>
      <c r="G38" s="10" t="s">
        <v>13</v>
      </c>
      <c r="H38" s="10" t="str">
        <f>VLOOKUP(D38,EQProd!$B$2:$F$297,2,)</f>
        <v>nonunique</v>
      </c>
      <c r="I38" s="10" t="str">
        <f t="shared" si="2"/>
        <v>OK</v>
      </c>
      <c r="J38" s="10" t="s">
        <v>14</v>
      </c>
      <c r="K38" s="10" t="str">
        <f>VLOOKUP(D38,EQProd!$B$2:$F$297,3,)</f>
        <v xml:space="preserve"> nonclustered </v>
      </c>
      <c r="L38" s="10" t="str">
        <f t="shared" si="3"/>
        <v>OK</v>
      </c>
      <c r="M38" s="10">
        <v>2</v>
      </c>
      <c r="N38" s="10">
        <f>VLOOKUP(D38,EQProd!$B$2:$F$297,4,)</f>
        <v>2</v>
      </c>
      <c r="O38" s="10" t="str">
        <f t="shared" si="4"/>
        <v>OK</v>
      </c>
      <c r="P38" s="10" t="s">
        <v>242</v>
      </c>
      <c r="Q38" s="10" t="str">
        <f>VLOOKUP(D38,EQProd!$B$2:$F$297,5,)</f>
        <v>TradeId asc,TradeFeedFileFragmentId asc INCLUDE (EODTradeId,TradeVersion,SRFReportingDecision )</v>
      </c>
      <c r="R38" s="10" t="str">
        <f t="shared" si="5"/>
        <v>NOTOK</v>
      </c>
      <c r="S38" s="10" t="str">
        <f t="shared" si="6"/>
        <v>TRUE</v>
      </c>
      <c r="T38" s="10" t="str">
        <f t="shared" si="7"/>
        <v>FALSE</v>
      </c>
      <c r="U38" s="10" t="str">
        <f t="shared" si="8"/>
        <v>No</v>
      </c>
    </row>
    <row r="39" spans="1:21">
      <c r="A39" s="10" t="s">
        <v>247</v>
      </c>
      <c r="B39" s="10" t="str">
        <f>IF(ISERROR(MATCH(A39, EQProd!$A$2:$A$297,0)),"",A39)</f>
        <v>srf_main.EODTrade_OFC</v>
      </c>
      <c r="C39" s="10" t="str">
        <f t="shared" si="0"/>
        <v>OK</v>
      </c>
      <c r="D39" s="10" t="s">
        <v>248</v>
      </c>
      <c r="E39" s="10" t="str">
        <f>VLOOKUP(D39,EQProd!$B$2:$F$297,1,)</f>
        <v>EODTradeUSIUniqueKey_OFC</v>
      </c>
      <c r="F39" s="10" t="str">
        <f t="shared" si="1"/>
        <v>OK</v>
      </c>
      <c r="G39" s="10" t="s">
        <v>8</v>
      </c>
      <c r="H39" s="10" t="str">
        <f>VLOOKUP(D39,EQProd!$B$2:$F$297,2,)</f>
        <v>unique</v>
      </c>
      <c r="I39" s="10" t="str">
        <f t="shared" si="2"/>
        <v>OK</v>
      </c>
      <c r="J39" s="10" t="s">
        <v>14</v>
      </c>
      <c r="K39" s="10" t="str">
        <f>VLOOKUP(D39,EQProd!$B$2:$F$297,3,)</f>
        <v xml:space="preserve"> nonclustered </v>
      </c>
      <c r="L39" s="10" t="str">
        <f t="shared" si="3"/>
        <v>OK</v>
      </c>
      <c r="M39" s="10">
        <v>7</v>
      </c>
      <c r="N39" s="10">
        <f>VLOOKUP(D39,EQProd!$B$2:$F$297,4,)</f>
        <v>7</v>
      </c>
      <c r="O39" s="10" t="str">
        <f t="shared" si="4"/>
        <v>OK</v>
      </c>
      <c r="P39" s="10" t="s">
        <v>249</v>
      </c>
      <c r="Q39" s="10" t="str">
        <f>VLOOKUP(D39,EQProd!$B$2:$F$297,5,)</f>
        <v>COBDate asc,MessageType asc,SRFTradeVersion asc,TradeFeedFileFragmentId asc,TradeIdType asc,TradeVersion asc,USI asc</v>
      </c>
      <c r="R39" s="10" t="str">
        <f t="shared" si="5"/>
        <v>NOTOK</v>
      </c>
      <c r="S39" s="10" t="str">
        <f t="shared" si="6"/>
        <v>TRUE</v>
      </c>
      <c r="T39" s="10" t="str">
        <f t="shared" si="7"/>
        <v>FALSE</v>
      </c>
      <c r="U39" s="10" t="str">
        <f t="shared" si="8"/>
        <v>No</v>
      </c>
    </row>
    <row r="40" spans="1:21">
      <c r="A40" s="10" t="s">
        <v>284</v>
      </c>
      <c r="B40" s="10" t="str">
        <f>IF(ISERROR(MATCH(A40, EQProd!$A$2:$A$297,0)),"",A40)</f>
        <v>srf_main.EODValuationFeedData</v>
      </c>
      <c r="C40" s="10" t="str">
        <f t="shared" si="0"/>
        <v>OK</v>
      </c>
      <c r="D40" s="10" t="s">
        <v>285</v>
      </c>
      <c r="E40" s="10" t="str">
        <f>VLOOKUP(D40,EQProd!$B$2:$F$297,1,)</f>
        <v>EODValuationFeedData_TradeId_ValuationDatetime</v>
      </c>
      <c r="F40" s="10" t="str">
        <f t="shared" si="1"/>
        <v>OK</v>
      </c>
      <c r="G40" s="10" t="s">
        <v>13</v>
      </c>
      <c r="H40" s="10" t="str">
        <f>VLOOKUP(D40,EQProd!$B$2:$F$297,2,)</f>
        <v>nonunique</v>
      </c>
      <c r="I40" s="10" t="str">
        <f t="shared" si="2"/>
        <v>OK</v>
      </c>
      <c r="J40" s="10" t="s">
        <v>14</v>
      </c>
      <c r="K40" s="10" t="str">
        <f>VLOOKUP(D40,EQProd!$B$2:$F$297,3,)</f>
        <v xml:space="preserve"> nonclustered </v>
      </c>
      <c r="L40" s="10" t="str">
        <f t="shared" si="3"/>
        <v>OK</v>
      </c>
      <c r="M40" s="10">
        <v>2</v>
      </c>
      <c r="N40" s="10">
        <f>VLOOKUP(D40,EQProd!$B$2:$F$297,4,)</f>
        <v>2</v>
      </c>
      <c r="O40" s="10" t="str">
        <f t="shared" si="4"/>
        <v>OK</v>
      </c>
      <c r="P40" s="10" t="s">
        <v>286</v>
      </c>
      <c r="Q40" s="10" t="str">
        <f>VLOOKUP(D40,EQProd!$B$2:$F$297,5,)</f>
        <v>TradeId asc,ValuationDatetime asc</v>
      </c>
      <c r="R40" s="10" t="str">
        <f t="shared" si="5"/>
        <v>OK</v>
      </c>
      <c r="S40" s="10" t="str">
        <f t="shared" si="6"/>
        <v>TRUE</v>
      </c>
      <c r="T40" s="10" t="str">
        <f t="shared" si="7"/>
        <v>TRUE</v>
      </c>
      <c r="U40" s="10" t="str">
        <f t="shared" si="8"/>
        <v>Yes</v>
      </c>
    </row>
    <row r="41" spans="1:21">
      <c r="A41" s="10" t="s">
        <v>291</v>
      </c>
      <c r="B41" s="10" t="str">
        <f>IF(ISERROR(MATCH(A41, EQProd!$A$2:$A$297,0)),"",A41)</f>
        <v>srf_main.ErrorWorkFlow</v>
      </c>
      <c r="C41" s="10" t="str">
        <f t="shared" si="0"/>
        <v>OK</v>
      </c>
      <c r="D41" s="10" t="s">
        <v>305</v>
      </c>
      <c r="E41" s="10" t="str">
        <f>VLOOKUP(D41,EQProd!$B$2:$F$297,1,)</f>
        <v>ErrorWorkflow_CreateDate</v>
      </c>
      <c r="F41" s="10" t="str">
        <f t="shared" si="1"/>
        <v>OK</v>
      </c>
      <c r="G41" s="10" t="s">
        <v>13</v>
      </c>
      <c r="H41" s="10" t="str">
        <f>VLOOKUP(D41,EQProd!$B$2:$F$297,2,)</f>
        <v>nonunique</v>
      </c>
      <c r="I41" s="10" t="str">
        <f t="shared" si="2"/>
        <v>OK</v>
      </c>
      <c r="J41" s="10" t="s">
        <v>14</v>
      </c>
      <c r="K41" s="10" t="str">
        <f>VLOOKUP(D41,EQProd!$B$2:$F$297,3,)</f>
        <v xml:space="preserve"> nonclustered </v>
      </c>
      <c r="L41" s="10" t="str">
        <f t="shared" si="3"/>
        <v>OK</v>
      </c>
      <c r="M41" s="10">
        <v>1</v>
      </c>
      <c r="N41" s="10">
        <f>VLOOKUP(D41,EQProd!$B$2:$F$297,4,)</f>
        <v>1</v>
      </c>
      <c r="O41" s="10" t="str">
        <f t="shared" si="4"/>
        <v>OK</v>
      </c>
      <c r="P41" s="10" t="s">
        <v>306</v>
      </c>
      <c r="Q41" s="10" t="str">
        <f>VLOOKUP(D41,EQProd!$B$2:$F$297,5,)</f>
        <v>CreateDate asc</v>
      </c>
      <c r="R41" s="10" t="str">
        <f t="shared" si="5"/>
        <v>OK</v>
      </c>
      <c r="S41" s="10" t="str">
        <f t="shared" si="6"/>
        <v>TRUE</v>
      </c>
      <c r="T41" s="10" t="str">
        <f t="shared" si="7"/>
        <v>TRUE</v>
      </c>
      <c r="U41" s="10" t="str">
        <f t="shared" si="8"/>
        <v>Yes</v>
      </c>
    </row>
    <row r="42" spans="1:21">
      <c r="A42" s="10" t="s">
        <v>314</v>
      </c>
      <c r="B42" s="10" t="str">
        <f>IF(ISERROR(MATCH(A42, EQProd!$A$2:$A$297,0)),"",A42)</f>
        <v>srf_main.Exception</v>
      </c>
      <c r="C42" s="10" t="str">
        <f t="shared" si="0"/>
        <v>OK</v>
      </c>
      <c r="D42" s="10" t="s">
        <v>315</v>
      </c>
      <c r="E42" s="10" t="str">
        <f>VLOOKUP(D42,EQProd!$B$2:$F$297,1,)</f>
        <v>ExceptionIndex</v>
      </c>
      <c r="F42" s="10" t="str">
        <f t="shared" si="1"/>
        <v>OK</v>
      </c>
      <c r="G42" s="10" t="s">
        <v>13</v>
      </c>
      <c r="H42" s="10" t="str">
        <f>VLOOKUP(D42,EQProd!$B$2:$F$297,2,)</f>
        <v>nonunique</v>
      </c>
      <c r="I42" s="10" t="str">
        <f t="shared" si="2"/>
        <v>OK</v>
      </c>
      <c r="J42" s="10" t="s">
        <v>14</v>
      </c>
      <c r="K42" s="10" t="str">
        <f>VLOOKUP(D42,EQProd!$B$2:$F$297,3,)</f>
        <v xml:space="preserve"> nonclustered </v>
      </c>
      <c r="L42" s="10" t="str">
        <f t="shared" si="3"/>
        <v>OK</v>
      </c>
      <c r="M42" s="10">
        <v>2</v>
      </c>
      <c r="N42" s="10">
        <f>VLOOKUP(D42,EQProd!$B$2:$F$297,4,)</f>
        <v>2</v>
      </c>
      <c r="O42" s="10" t="str">
        <f t="shared" si="4"/>
        <v>OK</v>
      </c>
      <c r="P42" s="10" t="s">
        <v>316</v>
      </c>
      <c r="Q42" s="10" t="str">
        <f>VLOOKUP(D42,EQProd!$B$2:$F$297,5,)</f>
        <v>ExceptionCode asc,TradeFeedFileFragmentId asc</v>
      </c>
      <c r="R42" s="10" t="str">
        <f t="shared" si="5"/>
        <v>OK</v>
      </c>
      <c r="S42" s="10" t="str">
        <f t="shared" si="6"/>
        <v>TRUE</v>
      </c>
      <c r="T42" s="10" t="str">
        <f t="shared" si="7"/>
        <v>TRUE</v>
      </c>
      <c r="U42" s="10" t="str">
        <f t="shared" si="8"/>
        <v>Yes</v>
      </c>
    </row>
    <row r="43" spans="1:21">
      <c r="A43" s="10" t="s">
        <v>314</v>
      </c>
      <c r="B43" s="10" t="str">
        <f>IF(ISERROR(MATCH(A43, EQProd!$A$2:$A$297,0)),"",A43)</f>
        <v>srf_main.Exception</v>
      </c>
      <c r="C43" s="10" t="str">
        <f t="shared" si="0"/>
        <v>OK</v>
      </c>
      <c r="D43" s="10" t="s">
        <v>318</v>
      </c>
      <c r="E43" s="10" t="e">
        <f>VLOOKUP(D43,EQProd!$B$2:$F$297,1,)</f>
        <v>#N/A</v>
      </c>
      <c r="F43" s="10" t="e">
        <f t="shared" si="1"/>
        <v>#N/A</v>
      </c>
      <c r="G43" s="10" t="s">
        <v>8</v>
      </c>
      <c r="H43" s="10" t="e">
        <f>VLOOKUP(D43,EQProd!$B$2:$F$297,2,)</f>
        <v>#N/A</v>
      </c>
      <c r="I43" s="10" t="e">
        <f t="shared" si="2"/>
        <v>#N/A</v>
      </c>
      <c r="J43" s="10" t="s">
        <v>9</v>
      </c>
      <c r="K43" s="10" t="e">
        <f>VLOOKUP(D43,EQProd!$B$2:$F$297,3,)</f>
        <v>#N/A</v>
      </c>
      <c r="L43" s="10" t="e">
        <f t="shared" si="3"/>
        <v>#N/A</v>
      </c>
      <c r="M43" s="10">
        <v>1</v>
      </c>
      <c r="N43" s="10" t="e">
        <f>VLOOKUP(D43,EQProd!$B$2:$F$297,4,)</f>
        <v>#N/A</v>
      </c>
      <c r="O43" s="10" t="e">
        <f t="shared" si="4"/>
        <v>#N/A</v>
      </c>
      <c r="P43" s="10" t="s">
        <v>319</v>
      </c>
      <c r="Q43" s="10" t="e">
        <f>VLOOKUP(D43,EQProd!$B$2:$F$297,5,)</f>
        <v>#N/A</v>
      </c>
      <c r="R43" s="10" t="e">
        <f t="shared" si="5"/>
        <v>#N/A</v>
      </c>
      <c r="S43" s="10" t="e">
        <f t="shared" si="6"/>
        <v>#N/A</v>
      </c>
      <c r="T43" s="10" t="e">
        <f t="shared" si="7"/>
        <v>#N/A</v>
      </c>
      <c r="U43" s="10" t="e">
        <f t="shared" si="8"/>
        <v>#N/A</v>
      </c>
    </row>
    <row r="44" spans="1:21">
      <c r="A44" s="10" t="s">
        <v>320</v>
      </c>
      <c r="B44" s="10" t="str">
        <f>IF(ISERROR(MATCH(A44, EQProd!$A$2:$A$297,0)),"",A44)</f>
        <v>srf_main.FeedActivity</v>
      </c>
      <c r="C44" s="10" t="str">
        <f t="shared" si="0"/>
        <v>OK</v>
      </c>
      <c r="D44" s="10" t="s">
        <v>620</v>
      </c>
      <c r="E44" s="10" t="str">
        <f>VLOOKUP(D44,EQProd!$B$2:$F$297,1,)</f>
        <v>FeedActivity_NC1</v>
      </c>
      <c r="F44" s="10" t="str">
        <f t="shared" si="1"/>
        <v>OK</v>
      </c>
      <c r="G44" s="10" t="s">
        <v>13</v>
      </c>
      <c r="H44" s="10" t="str">
        <f>VLOOKUP(D44,EQProd!$B$2:$F$297,2,)</f>
        <v>nonunique</v>
      </c>
      <c r="I44" s="10" t="str">
        <f t="shared" si="2"/>
        <v>OK</v>
      </c>
      <c r="J44" s="10" t="s">
        <v>14</v>
      </c>
      <c r="K44" s="10" t="str">
        <f>VLOOKUP(D44,EQProd!$B$2:$F$297,3,)</f>
        <v xml:space="preserve"> nonclustered </v>
      </c>
      <c r="L44" s="10" t="str">
        <f t="shared" si="3"/>
        <v>OK</v>
      </c>
      <c r="M44" s="10">
        <v>4</v>
      </c>
      <c r="N44" s="10">
        <f>VLOOKUP(D44,EQProd!$B$2:$F$297,4,)</f>
        <v>4</v>
      </c>
      <c r="O44" s="10" t="str">
        <f t="shared" si="4"/>
        <v>OK</v>
      </c>
      <c r="P44" s="10" t="s">
        <v>621</v>
      </c>
      <c r="Q44" s="10" t="str">
        <f>VLOOKUP(D44,EQProd!$B$2:$F$297,5,)</f>
        <v>COBDate asc,TradeType asc,FeedIdVersion asc,FeedIdType asc INCLUDE (Id,ExpectedFeedId)</v>
      </c>
      <c r="R44" s="10" t="str">
        <f t="shared" si="5"/>
        <v>OK</v>
      </c>
      <c r="S44" s="10" t="str">
        <f t="shared" si="6"/>
        <v>TRUE</v>
      </c>
      <c r="T44" s="10" t="str">
        <f t="shared" si="7"/>
        <v>TRUE</v>
      </c>
      <c r="U44" s="10" t="str">
        <f t="shared" si="8"/>
        <v>Yes</v>
      </c>
    </row>
    <row r="45" spans="1:21">
      <c r="A45" s="10" t="s">
        <v>320</v>
      </c>
      <c r="B45" s="10" t="str">
        <f>IF(ISERROR(MATCH(A45, EQProd!$A$2:$A$297,0)),"",A45)</f>
        <v>srf_main.FeedActivity</v>
      </c>
      <c r="C45" s="10" t="str">
        <f t="shared" si="0"/>
        <v>OK</v>
      </c>
      <c r="D45" s="10" t="s">
        <v>325</v>
      </c>
      <c r="E45" s="10" t="str">
        <f>VLOOKUP(D45,EQProd!$B$2:$F$297,1,)</f>
        <v>FeedActivity_NC2</v>
      </c>
      <c r="F45" s="10" t="str">
        <f t="shared" si="1"/>
        <v>OK</v>
      </c>
      <c r="G45" s="10" t="s">
        <v>13</v>
      </c>
      <c r="H45" s="10" t="str">
        <f>VLOOKUP(D45,EQProd!$B$2:$F$297,2,)</f>
        <v>nonunique</v>
      </c>
      <c r="I45" s="10" t="str">
        <f t="shared" si="2"/>
        <v>OK</v>
      </c>
      <c r="J45" s="10" t="s">
        <v>14</v>
      </c>
      <c r="K45" s="10" t="str">
        <f>VLOOKUP(D45,EQProd!$B$2:$F$297,3,)</f>
        <v xml:space="preserve"> nonclustered </v>
      </c>
      <c r="L45" s="10" t="str">
        <f t="shared" si="3"/>
        <v>OK</v>
      </c>
      <c r="M45" s="10">
        <v>3</v>
      </c>
      <c r="N45" s="10">
        <f>VLOOKUP(D45,EQProd!$B$2:$F$297,4,)</f>
        <v>3</v>
      </c>
      <c r="O45" s="10" t="str">
        <f t="shared" si="4"/>
        <v>OK</v>
      </c>
      <c r="P45" s="10" t="s">
        <v>326</v>
      </c>
      <c r="Q45" s="10" t="str">
        <f>VLOOKUP(D45,EQProd!$B$2:$F$297,5,)</f>
        <v>COBDate asc,FeedType asc,TradeType asc INCLUDE (FeedIdVersion)</v>
      </c>
      <c r="R45" s="10" t="str">
        <f t="shared" si="5"/>
        <v>OK</v>
      </c>
      <c r="S45" s="10" t="str">
        <f t="shared" si="6"/>
        <v>TRUE</v>
      </c>
      <c r="T45" s="10" t="str">
        <f t="shared" si="7"/>
        <v>TRUE</v>
      </c>
      <c r="U45" s="10" t="str">
        <f t="shared" si="8"/>
        <v>Yes</v>
      </c>
    </row>
    <row r="46" spans="1:21">
      <c r="A46" s="10" t="s">
        <v>320</v>
      </c>
      <c r="B46" s="10" t="str">
        <f>IF(ISERROR(MATCH(A46, EQProd!$A$2:$A$297,0)),"",A46)</f>
        <v>srf_main.FeedActivity</v>
      </c>
      <c r="C46" s="10" t="str">
        <f t="shared" si="0"/>
        <v>OK</v>
      </c>
      <c r="D46" s="10" t="s">
        <v>321</v>
      </c>
      <c r="E46" s="10" t="str">
        <f>VLOOKUP(D46,EQProd!$B$2:$F$297,1,)</f>
        <v>FeedActivity_NC3</v>
      </c>
      <c r="F46" s="10" t="str">
        <f t="shared" si="1"/>
        <v>OK</v>
      </c>
      <c r="G46" s="10" t="s">
        <v>8</v>
      </c>
      <c r="H46" s="10" t="str">
        <f>VLOOKUP(D46,EQProd!$B$2:$F$297,2,)</f>
        <v>unique</v>
      </c>
      <c r="I46" s="10" t="str">
        <f t="shared" si="2"/>
        <v>OK</v>
      </c>
      <c r="J46" s="10" t="s">
        <v>14</v>
      </c>
      <c r="K46" s="10" t="str">
        <f>VLOOKUP(D46,EQProd!$B$2:$F$297,3,)</f>
        <v xml:space="preserve"> nonclustered </v>
      </c>
      <c r="L46" s="10" t="str">
        <f t="shared" si="3"/>
        <v>OK</v>
      </c>
      <c r="M46" s="10">
        <v>2</v>
      </c>
      <c r="N46" s="10">
        <f>VLOOKUP(D46,EQProd!$B$2:$F$297,4,)</f>
        <v>2</v>
      </c>
      <c r="O46" s="10" t="str">
        <f t="shared" si="4"/>
        <v>OK</v>
      </c>
      <c r="P46" s="10" t="s">
        <v>322</v>
      </c>
      <c r="Q46" s="10" t="str">
        <f>VLOOKUP(D46,EQProd!$B$2:$F$297,5,)</f>
        <v>FeedId asc,Id asc</v>
      </c>
      <c r="R46" s="10" t="str">
        <f t="shared" si="5"/>
        <v>OK</v>
      </c>
      <c r="S46" s="10" t="str">
        <f t="shared" si="6"/>
        <v>TRUE</v>
      </c>
      <c r="T46" s="10" t="str">
        <f t="shared" si="7"/>
        <v>TRUE</v>
      </c>
      <c r="U46" s="10" t="str">
        <f t="shared" si="8"/>
        <v>Yes</v>
      </c>
    </row>
    <row r="47" spans="1:21">
      <c r="A47" s="10" t="s">
        <v>320</v>
      </c>
      <c r="B47" s="10" t="str">
        <f>IF(ISERROR(MATCH(A47, EQProd!$A$2:$A$297,0)),"",A47)</f>
        <v>srf_main.FeedActivity</v>
      </c>
      <c r="C47" s="10" t="str">
        <f t="shared" si="0"/>
        <v>OK</v>
      </c>
      <c r="D47" s="10" t="s">
        <v>327</v>
      </c>
      <c r="E47" s="10" t="e">
        <f>VLOOKUP(D47,EQProd!$B$2:$F$297,1,)</f>
        <v>#N/A</v>
      </c>
      <c r="F47" s="10" t="e">
        <f t="shared" si="1"/>
        <v>#N/A</v>
      </c>
      <c r="G47" s="10" t="s">
        <v>8</v>
      </c>
      <c r="H47" s="10" t="e">
        <f>VLOOKUP(D47,EQProd!$B$2:$F$297,2,)</f>
        <v>#N/A</v>
      </c>
      <c r="I47" s="10" t="e">
        <f t="shared" si="2"/>
        <v>#N/A</v>
      </c>
      <c r="J47" s="10" t="s">
        <v>9</v>
      </c>
      <c r="K47" s="10" t="e">
        <f>VLOOKUP(D47,EQProd!$B$2:$F$297,3,)</f>
        <v>#N/A</v>
      </c>
      <c r="L47" s="10" t="e">
        <f t="shared" si="3"/>
        <v>#N/A</v>
      </c>
      <c r="M47" s="10">
        <v>1</v>
      </c>
      <c r="N47" s="10" t="e">
        <f>VLOOKUP(D47,EQProd!$B$2:$F$297,4,)</f>
        <v>#N/A</v>
      </c>
      <c r="O47" s="10" t="e">
        <f t="shared" si="4"/>
        <v>#N/A</v>
      </c>
      <c r="P47" s="10" t="s">
        <v>17</v>
      </c>
      <c r="Q47" s="10" t="e">
        <f>VLOOKUP(D47,EQProd!$B$2:$F$297,5,)</f>
        <v>#N/A</v>
      </c>
      <c r="R47" s="10" t="e">
        <f t="shared" si="5"/>
        <v>#N/A</v>
      </c>
      <c r="S47" s="10" t="e">
        <f t="shared" si="6"/>
        <v>#N/A</v>
      </c>
      <c r="T47" s="10" t="e">
        <f t="shared" si="7"/>
        <v>#N/A</v>
      </c>
      <c r="U47" s="10" t="e">
        <f t="shared" si="8"/>
        <v>#N/A</v>
      </c>
    </row>
    <row r="48" spans="1:21">
      <c r="A48" s="10" t="s">
        <v>328</v>
      </c>
      <c r="B48" s="10" t="str">
        <f>IF(ISERROR(MATCH(A48, EQProd!$A$2:$A$297,0)),"",A48)</f>
        <v>srf_main.FeedExpectedControlMsg</v>
      </c>
      <c r="C48" s="10" t="str">
        <f t="shared" si="0"/>
        <v>OK</v>
      </c>
      <c r="D48" s="10" t="s">
        <v>331</v>
      </c>
      <c r="E48" s="10" t="str">
        <f>VLOOKUP(D48,EQProd!$B$2:$F$297,1,)</f>
        <v>FeedExpectedControlMsgFeedType</v>
      </c>
      <c r="F48" s="10" t="str">
        <f t="shared" si="1"/>
        <v>OK</v>
      </c>
      <c r="G48" s="10" t="s">
        <v>13</v>
      </c>
      <c r="H48" s="10" t="str">
        <f>VLOOKUP(D48,EQProd!$B$2:$F$297,2,)</f>
        <v>nonunique</v>
      </c>
      <c r="I48" s="10" t="str">
        <f t="shared" si="2"/>
        <v>OK</v>
      </c>
      <c r="J48" s="10" t="s">
        <v>14</v>
      </c>
      <c r="K48" s="10" t="str">
        <f>VLOOKUP(D48,EQProd!$B$2:$F$297,3,)</f>
        <v xml:space="preserve"> nonclustered </v>
      </c>
      <c r="L48" s="10" t="str">
        <f t="shared" si="3"/>
        <v>OK</v>
      </c>
      <c r="M48" s="10">
        <v>1</v>
      </c>
      <c r="N48" s="10">
        <f>VLOOKUP(D48,EQProd!$B$2:$F$297,4,)</f>
        <v>1</v>
      </c>
      <c r="O48" s="10" t="str">
        <f t="shared" si="4"/>
        <v>OK</v>
      </c>
      <c r="P48" s="10" t="s">
        <v>332</v>
      </c>
      <c r="Q48" s="10" t="str">
        <f>VLOOKUP(D48,EQProd!$B$2:$F$297,5,)</f>
        <v>FeedType asc</v>
      </c>
      <c r="R48" s="10" t="str">
        <f t="shared" si="5"/>
        <v>OK</v>
      </c>
      <c r="S48" s="10" t="str">
        <f t="shared" si="6"/>
        <v>TRUE</v>
      </c>
      <c r="T48" s="10" t="str">
        <f t="shared" si="7"/>
        <v>TRUE</v>
      </c>
      <c r="U48" s="10" t="str">
        <f t="shared" si="8"/>
        <v>Yes</v>
      </c>
    </row>
    <row r="49" spans="1:21">
      <c r="A49" s="10" t="s">
        <v>328</v>
      </c>
      <c r="B49" s="10" t="str">
        <f>IF(ISERROR(MATCH(A49, EQProd!$A$2:$A$297,0)),"",A49)</f>
        <v>srf_main.FeedExpectedControlMsg</v>
      </c>
      <c r="C49" s="10" t="str">
        <f t="shared" si="0"/>
        <v>OK</v>
      </c>
      <c r="D49" s="10" t="s">
        <v>333</v>
      </c>
      <c r="E49" s="10" t="e">
        <f>VLOOKUP(D49,EQProd!$B$2:$F$297,1,)</f>
        <v>#N/A</v>
      </c>
      <c r="F49" s="10" t="e">
        <f t="shared" si="1"/>
        <v>#N/A</v>
      </c>
      <c r="G49" s="10" t="s">
        <v>8</v>
      </c>
      <c r="H49" s="10" t="e">
        <f>VLOOKUP(D49,EQProd!$B$2:$F$297,2,)</f>
        <v>#N/A</v>
      </c>
      <c r="I49" s="10" t="e">
        <f t="shared" si="2"/>
        <v>#N/A</v>
      </c>
      <c r="J49" s="10" t="s">
        <v>9</v>
      </c>
      <c r="K49" s="10" t="e">
        <f>VLOOKUP(D49,EQProd!$B$2:$F$297,3,)</f>
        <v>#N/A</v>
      </c>
      <c r="L49" s="10" t="e">
        <f t="shared" si="3"/>
        <v>#N/A</v>
      </c>
      <c r="M49" s="10">
        <v>1</v>
      </c>
      <c r="N49" s="10" t="e">
        <f>VLOOKUP(D49,EQProd!$B$2:$F$297,4,)</f>
        <v>#N/A</v>
      </c>
      <c r="O49" s="10" t="e">
        <f t="shared" si="4"/>
        <v>#N/A</v>
      </c>
      <c r="P49" s="10" t="s">
        <v>17</v>
      </c>
      <c r="Q49" s="10" t="e">
        <f>VLOOKUP(D49,EQProd!$B$2:$F$297,5,)</f>
        <v>#N/A</v>
      </c>
      <c r="R49" s="10" t="e">
        <f t="shared" si="5"/>
        <v>#N/A</v>
      </c>
      <c r="S49" s="10" t="e">
        <f t="shared" si="6"/>
        <v>#N/A</v>
      </c>
      <c r="T49" s="10" t="e">
        <f t="shared" si="7"/>
        <v>#N/A</v>
      </c>
      <c r="U49" s="10" t="e">
        <f t="shared" si="8"/>
        <v>#N/A</v>
      </c>
    </row>
    <row r="50" spans="1:21">
      <c r="A50" s="10" t="s">
        <v>328</v>
      </c>
      <c r="B50" s="10" t="str">
        <f>IF(ISERROR(MATCH(A50, EQProd!$A$2:$A$297,0)),"",A50)</f>
        <v>srf_main.FeedExpectedControlMsg</v>
      </c>
      <c r="C50" s="10" t="str">
        <f t="shared" si="0"/>
        <v>OK</v>
      </c>
      <c r="D50" s="10" t="s">
        <v>329</v>
      </c>
      <c r="E50" s="10" t="str">
        <f>VLOOKUP(D50,EQProd!$B$2:$F$297,1,)</f>
        <v>FeedExpectedControlMsgUniqueKey</v>
      </c>
      <c r="F50" s="10" t="str">
        <f t="shared" si="1"/>
        <v>OK</v>
      </c>
      <c r="G50" s="10" t="s">
        <v>8</v>
      </c>
      <c r="H50" s="10" t="str">
        <f>VLOOKUP(D50,EQProd!$B$2:$F$297,2,)</f>
        <v>unique</v>
      </c>
      <c r="I50" s="10" t="str">
        <f t="shared" si="2"/>
        <v>OK</v>
      </c>
      <c r="J50" s="10" t="s">
        <v>14</v>
      </c>
      <c r="K50" s="10" t="str">
        <f>VLOOKUP(D50,EQProd!$B$2:$F$297,3,)</f>
        <v xml:space="preserve"> nonclustered </v>
      </c>
      <c r="L50" s="10" t="str">
        <f t="shared" si="3"/>
        <v>OK</v>
      </c>
      <c r="M50" s="10">
        <v>4</v>
      </c>
      <c r="N50" s="10">
        <f>VLOOKUP(D50,EQProd!$B$2:$F$297,4,)</f>
        <v>4</v>
      </c>
      <c r="O50" s="10" t="str">
        <f t="shared" si="4"/>
        <v>OK</v>
      </c>
      <c r="P50" s="10" t="s">
        <v>330</v>
      </c>
      <c r="Q50" s="10" t="str">
        <f>VLOOKUP(D50,EQProd!$B$2:$F$297,5,)</f>
        <v>AssetClass asc,FeedType asc,Name asc,PublisherSystem asc</v>
      </c>
      <c r="R50" s="10" t="str">
        <f t="shared" si="5"/>
        <v>NOTOK</v>
      </c>
      <c r="S50" s="10" t="str">
        <f t="shared" si="6"/>
        <v>TRUE</v>
      </c>
      <c r="T50" s="10" t="str">
        <f t="shared" si="7"/>
        <v>FALSE</v>
      </c>
      <c r="U50" s="10" t="str">
        <f t="shared" si="8"/>
        <v>No</v>
      </c>
    </row>
    <row r="51" spans="1:21">
      <c r="A51" s="10" t="s">
        <v>334</v>
      </c>
      <c r="B51" s="10" t="str">
        <f>IF(ISERROR(MATCH(A51, EQProd!$A$2:$A$297,0)),"",A51)</f>
        <v>srf_main.FeedFileFragment</v>
      </c>
      <c r="C51" s="10" t="str">
        <f t="shared" si="0"/>
        <v>OK</v>
      </c>
      <c r="D51" s="10" t="s">
        <v>335</v>
      </c>
      <c r="E51" s="10" t="str">
        <f>VLOOKUP(D51,EQProd!$B$2:$F$297,1,)</f>
        <v>FeedFileFragment_NC1</v>
      </c>
      <c r="F51" s="10" t="str">
        <f t="shared" si="1"/>
        <v>OK</v>
      </c>
      <c r="G51" s="10" t="s">
        <v>13</v>
      </c>
      <c r="H51" s="10" t="str">
        <f>VLOOKUP(D51,EQProd!$B$2:$F$297,2,)</f>
        <v>nonunique</v>
      </c>
      <c r="I51" s="10" t="str">
        <f t="shared" si="2"/>
        <v>OK</v>
      </c>
      <c r="J51" s="10" t="s">
        <v>14</v>
      </c>
      <c r="K51" s="10" t="str">
        <f>VLOOKUP(D51,EQProd!$B$2:$F$297,3,)</f>
        <v xml:space="preserve"> nonclustered </v>
      </c>
      <c r="L51" s="10" t="str">
        <f t="shared" si="3"/>
        <v>OK</v>
      </c>
      <c r="M51" s="10">
        <v>3</v>
      </c>
      <c r="N51" s="10">
        <f>VLOOKUP(D51,EQProd!$B$2:$F$297,4,)</f>
        <v>3</v>
      </c>
      <c r="O51" s="10" t="str">
        <f t="shared" si="4"/>
        <v>OK</v>
      </c>
      <c r="P51" s="10" t="s">
        <v>622</v>
      </c>
      <c r="Q51" s="10" t="str">
        <f>VLOOKUP(D51,EQProd!$B$2:$F$297,5,)</f>
        <v>COBDate asc,TradeType asc,FeedIdVersion asc INCLUDE (Id,BCFeedUnitId)</v>
      </c>
      <c r="R51" s="10" t="str">
        <f t="shared" si="5"/>
        <v>OK</v>
      </c>
      <c r="S51" s="10" t="str">
        <f t="shared" si="6"/>
        <v>TRUE</v>
      </c>
      <c r="T51" s="10" t="str">
        <f t="shared" si="7"/>
        <v>TRUE</v>
      </c>
      <c r="U51" s="10" t="str">
        <f t="shared" si="8"/>
        <v>Yes</v>
      </c>
    </row>
    <row r="52" spans="1:21">
      <c r="A52" s="10" t="s">
        <v>334</v>
      </c>
      <c r="B52" s="10" t="str">
        <f>IF(ISERROR(MATCH(A52, EQProd!$A$2:$A$297,0)),"",A52)</f>
        <v>srf_main.FeedFileFragment</v>
      </c>
      <c r="C52" s="10" t="str">
        <f t="shared" si="0"/>
        <v>OK</v>
      </c>
      <c r="D52" s="10" t="s">
        <v>337</v>
      </c>
      <c r="E52" s="10" t="str">
        <f>VLOOKUP(D52,EQProd!$B$2:$F$297,1,)</f>
        <v>FeedFileFragmentPerfIndex1</v>
      </c>
      <c r="F52" s="10" t="str">
        <f t="shared" si="1"/>
        <v>OK</v>
      </c>
      <c r="G52" s="10" t="s">
        <v>13</v>
      </c>
      <c r="H52" s="10" t="str">
        <f>VLOOKUP(D52,EQProd!$B$2:$F$297,2,)</f>
        <v>nonunique</v>
      </c>
      <c r="I52" s="10" t="str">
        <f t="shared" si="2"/>
        <v>OK</v>
      </c>
      <c r="J52" s="10" t="s">
        <v>14</v>
      </c>
      <c r="K52" s="10" t="str">
        <f>VLOOKUP(D52,EQProd!$B$2:$F$297,3,)</f>
        <v xml:space="preserve"> nonclustered </v>
      </c>
      <c r="L52" s="10" t="str">
        <f t="shared" si="3"/>
        <v>OK</v>
      </c>
      <c r="M52" s="10">
        <v>2</v>
      </c>
      <c r="N52" s="10">
        <f>VLOOKUP(D52,EQProd!$B$2:$F$297,4,)</f>
        <v>2</v>
      </c>
      <c r="O52" s="10" t="str">
        <f t="shared" si="4"/>
        <v>OK</v>
      </c>
      <c r="P52" s="10" t="s">
        <v>338</v>
      </c>
      <c r="Q52" s="10" t="str">
        <f>VLOOKUP(D52,EQProd!$B$2:$F$297,5,)</f>
        <v>COBDate asc,TradeType asc INCLUDE (Id,FeedType,FeedIdVersion)</v>
      </c>
      <c r="R52" s="10" t="str">
        <f t="shared" si="5"/>
        <v>OK</v>
      </c>
      <c r="S52" s="10" t="str">
        <f t="shared" si="6"/>
        <v>TRUE</v>
      </c>
      <c r="T52" s="10" t="str">
        <f t="shared" si="7"/>
        <v>TRUE</v>
      </c>
      <c r="U52" s="10" t="str">
        <f t="shared" si="8"/>
        <v>Yes</v>
      </c>
    </row>
    <row r="53" spans="1:21">
      <c r="A53" s="10" t="s">
        <v>334</v>
      </c>
      <c r="B53" s="10" t="str">
        <f>IF(ISERROR(MATCH(A53, EQProd!$A$2:$A$297,0)),"",A53)</f>
        <v>srf_main.FeedFileFragment</v>
      </c>
      <c r="C53" s="10" t="str">
        <f t="shared" si="0"/>
        <v>OK</v>
      </c>
      <c r="D53" s="10" t="s">
        <v>341</v>
      </c>
      <c r="E53" s="10" t="e">
        <f>VLOOKUP(D53,EQProd!$B$2:$F$297,1,)</f>
        <v>#N/A</v>
      </c>
      <c r="F53" s="10" t="e">
        <f t="shared" si="1"/>
        <v>#N/A</v>
      </c>
      <c r="G53" s="10" t="s">
        <v>8</v>
      </c>
      <c r="H53" s="10" t="e">
        <f>VLOOKUP(D53,EQProd!$B$2:$F$297,2,)</f>
        <v>#N/A</v>
      </c>
      <c r="I53" s="10" t="e">
        <f t="shared" si="2"/>
        <v>#N/A</v>
      </c>
      <c r="J53" s="10" t="s">
        <v>9</v>
      </c>
      <c r="K53" s="10" t="e">
        <f>VLOOKUP(D53,EQProd!$B$2:$F$297,3,)</f>
        <v>#N/A</v>
      </c>
      <c r="L53" s="10" t="e">
        <f t="shared" si="3"/>
        <v>#N/A</v>
      </c>
      <c r="M53" s="10">
        <v>1</v>
      </c>
      <c r="N53" s="10" t="e">
        <f>VLOOKUP(D53,EQProd!$B$2:$F$297,4,)</f>
        <v>#N/A</v>
      </c>
      <c r="O53" s="10" t="e">
        <f t="shared" si="4"/>
        <v>#N/A</v>
      </c>
      <c r="P53" s="10" t="s">
        <v>17</v>
      </c>
      <c r="Q53" s="10" t="e">
        <f>VLOOKUP(D53,EQProd!$B$2:$F$297,5,)</f>
        <v>#N/A</v>
      </c>
      <c r="R53" s="10" t="e">
        <f t="shared" si="5"/>
        <v>#N/A</v>
      </c>
      <c r="S53" s="10" t="e">
        <f t="shared" si="6"/>
        <v>#N/A</v>
      </c>
      <c r="T53" s="10" t="e">
        <f t="shared" si="7"/>
        <v>#N/A</v>
      </c>
      <c r="U53" s="10" t="e">
        <f t="shared" si="8"/>
        <v>#N/A</v>
      </c>
    </row>
    <row r="54" spans="1:21">
      <c r="A54" s="10" t="s">
        <v>344</v>
      </c>
      <c r="B54" s="10" t="str">
        <f>IF(ISERROR(MATCH(A54, EQProd!$A$2:$A$297,0)),"",A54)</f>
        <v>srf_main.FeedOutputDetail</v>
      </c>
      <c r="C54" s="10" t="str">
        <f t="shared" si="0"/>
        <v>OK</v>
      </c>
      <c r="D54" s="10" t="s">
        <v>346</v>
      </c>
      <c r="E54" s="10" t="str">
        <f>VLOOKUP(D54,EQProd!$B$2:$F$297,1,)</f>
        <v>FeedOutputDetail_NC1</v>
      </c>
      <c r="F54" s="10" t="str">
        <f t="shared" si="1"/>
        <v>OK</v>
      </c>
      <c r="G54" s="10" t="s">
        <v>13</v>
      </c>
      <c r="H54" s="10" t="str">
        <f>VLOOKUP(D54,EQProd!$B$2:$F$297,2,)</f>
        <v>nonunique</v>
      </c>
      <c r="I54" s="10" t="str">
        <f t="shared" si="2"/>
        <v>OK</v>
      </c>
      <c r="J54" s="10" t="s">
        <v>14</v>
      </c>
      <c r="K54" s="10" t="str">
        <f>VLOOKUP(D54,EQProd!$B$2:$F$297,3,)</f>
        <v xml:space="preserve"> nonclustered </v>
      </c>
      <c r="L54" s="10" t="str">
        <f t="shared" si="3"/>
        <v>OK</v>
      </c>
      <c r="M54" s="10">
        <v>2</v>
      </c>
      <c r="N54" s="10">
        <f>VLOOKUP(D54,EQProd!$B$2:$F$297,4,)</f>
        <v>2</v>
      </c>
      <c r="O54" s="10" t="str">
        <f t="shared" si="4"/>
        <v>OK</v>
      </c>
      <c r="P54" s="10" t="s">
        <v>347</v>
      </c>
      <c r="Q54" s="10" t="str">
        <f>VLOOKUP(D54,EQProd!$B$2:$F$297,5,)</f>
        <v>FeedOutputId asc,FeedType asc</v>
      </c>
      <c r="R54" s="10" t="str">
        <f t="shared" si="5"/>
        <v>OK</v>
      </c>
      <c r="S54" s="10" t="str">
        <f t="shared" si="6"/>
        <v>TRUE</v>
      </c>
      <c r="T54" s="10" t="str">
        <f t="shared" si="7"/>
        <v>TRUE</v>
      </c>
      <c r="U54" s="10" t="str">
        <f t="shared" si="8"/>
        <v>Yes</v>
      </c>
    </row>
    <row r="55" spans="1:21">
      <c r="A55" s="10" t="s">
        <v>344</v>
      </c>
      <c r="B55" s="10" t="str">
        <f>IF(ISERROR(MATCH(A55, EQProd!$A$2:$A$297,0)),"",A55)</f>
        <v>srf_main.FeedOutputDetail</v>
      </c>
      <c r="C55" s="10" t="str">
        <f t="shared" si="0"/>
        <v>OK</v>
      </c>
      <c r="D55" s="10" t="s">
        <v>345</v>
      </c>
      <c r="E55" s="10" t="str">
        <f>VLOOKUP(D55,EQProd!$B$2:$F$297,1,)</f>
        <v>FeedOutputDetail_NC2</v>
      </c>
      <c r="F55" s="10" t="str">
        <f t="shared" si="1"/>
        <v>OK</v>
      </c>
      <c r="G55" s="10" t="s">
        <v>13</v>
      </c>
      <c r="H55" s="10" t="str">
        <f>VLOOKUP(D55,EQProd!$B$2:$F$297,2,)</f>
        <v>nonunique</v>
      </c>
      <c r="I55" s="10" t="str">
        <f t="shared" si="2"/>
        <v>OK</v>
      </c>
      <c r="J55" s="10" t="s">
        <v>14</v>
      </c>
      <c r="K55" s="10" t="str">
        <f>VLOOKUP(D55,EQProd!$B$2:$F$297,3,)</f>
        <v xml:space="preserve"> nonclustered </v>
      </c>
      <c r="L55" s="10" t="str">
        <f t="shared" si="3"/>
        <v>OK</v>
      </c>
      <c r="M55" s="10">
        <v>1</v>
      </c>
      <c r="N55" s="10">
        <f>VLOOKUP(D55,EQProd!$B$2:$F$297,4,)</f>
        <v>1</v>
      </c>
      <c r="O55" s="10" t="str">
        <f t="shared" si="4"/>
        <v>OK</v>
      </c>
      <c r="P55" s="10" t="s">
        <v>332</v>
      </c>
      <c r="Q55" s="10" t="str">
        <f>VLOOKUP(D55,EQProd!$B$2:$F$297,5,)</f>
        <v>FeedType asc</v>
      </c>
      <c r="R55" s="10" t="str">
        <f t="shared" si="5"/>
        <v>OK</v>
      </c>
      <c r="S55" s="10" t="str">
        <f t="shared" si="6"/>
        <v>TRUE</v>
      </c>
      <c r="T55" s="10" t="str">
        <f t="shared" si="7"/>
        <v>TRUE</v>
      </c>
      <c r="U55" s="10" t="str">
        <f t="shared" si="8"/>
        <v>Yes</v>
      </c>
    </row>
    <row r="56" spans="1:21">
      <c r="A56" s="10" t="s">
        <v>344</v>
      </c>
      <c r="B56" s="10" t="str">
        <f>IF(ISERROR(MATCH(A56, EQProd!$A$2:$A$297,0)),"",A56)</f>
        <v>srf_main.FeedOutputDetail</v>
      </c>
      <c r="C56" s="10" t="str">
        <f t="shared" si="0"/>
        <v>OK</v>
      </c>
      <c r="D56" s="10" t="s">
        <v>348</v>
      </c>
      <c r="E56" s="10" t="e">
        <f>VLOOKUP(D56,EQProd!$B$2:$F$297,1,)</f>
        <v>#N/A</v>
      </c>
      <c r="F56" s="10" t="e">
        <f t="shared" si="1"/>
        <v>#N/A</v>
      </c>
      <c r="G56" s="10" t="s">
        <v>8</v>
      </c>
      <c r="H56" s="10" t="e">
        <f>VLOOKUP(D56,EQProd!$B$2:$F$297,2,)</f>
        <v>#N/A</v>
      </c>
      <c r="I56" s="10" t="e">
        <f t="shared" si="2"/>
        <v>#N/A</v>
      </c>
      <c r="J56" s="10" t="s">
        <v>9</v>
      </c>
      <c r="K56" s="10" t="e">
        <f>VLOOKUP(D56,EQProd!$B$2:$F$297,3,)</f>
        <v>#N/A</v>
      </c>
      <c r="L56" s="10" t="e">
        <f t="shared" si="3"/>
        <v>#N/A</v>
      </c>
      <c r="M56" s="10">
        <v>1</v>
      </c>
      <c r="N56" s="10" t="e">
        <f>VLOOKUP(D56,EQProd!$B$2:$F$297,4,)</f>
        <v>#N/A</v>
      </c>
      <c r="O56" s="10" t="e">
        <f t="shared" si="4"/>
        <v>#N/A</v>
      </c>
      <c r="P56" s="10" t="s">
        <v>17</v>
      </c>
      <c r="Q56" s="10" t="e">
        <f>VLOOKUP(D56,EQProd!$B$2:$F$297,5,)</f>
        <v>#N/A</v>
      </c>
      <c r="R56" s="10" t="e">
        <f t="shared" si="5"/>
        <v>#N/A</v>
      </c>
      <c r="S56" s="10" t="e">
        <f t="shared" si="6"/>
        <v>#N/A</v>
      </c>
      <c r="T56" s="10" t="e">
        <f t="shared" si="7"/>
        <v>#N/A</v>
      </c>
      <c r="U56" s="10" t="e">
        <f t="shared" si="8"/>
        <v>#N/A</v>
      </c>
    </row>
    <row r="57" spans="1:21">
      <c r="A57" s="10" t="s">
        <v>342</v>
      </c>
      <c r="B57" s="10" t="str">
        <f>IF(ISERROR(MATCH(A57, EQProd!$A$2:$A$297,0)),"",A57)</f>
        <v>srf_main.FeedOutput</v>
      </c>
      <c r="C57" s="10" t="str">
        <f t="shared" si="0"/>
        <v>OK</v>
      </c>
      <c r="D57" s="10" t="s">
        <v>343</v>
      </c>
      <c r="E57" s="10" t="e">
        <f>VLOOKUP(D57,EQProd!$B$2:$F$297,1,)</f>
        <v>#N/A</v>
      </c>
      <c r="F57" s="10" t="e">
        <f t="shared" si="1"/>
        <v>#N/A</v>
      </c>
      <c r="G57" s="10" t="s">
        <v>8</v>
      </c>
      <c r="H57" s="10" t="e">
        <f>VLOOKUP(D57,EQProd!$B$2:$F$297,2,)</f>
        <v>#N/A</v>
      </c>
      <c r="I57" s="10" t="e">
        <f t="shared" si="2"/>
        <v>#N/A</v>
      </c>
      <c r="J57" s="10" t="s">
        <v>9</v>
      </c>
      <c r="K57" s="10" t="e">
        <f>VLOOKUP(D57,EQProd!$B$2:$F$297,3,)</f>
        <v>#N/A</v>
      </c>
      <c r="L57" s="10" t="e">
        <f t="shared" si="3"/>
        <v>#N/A</v>
      </c>
      <c r="M57" s="10">
        <v>1</v>
      </c>
      <c r="N57" s="10" t="e">
        <f>VLOOKUP(D57,EQProd!$B$2:$F$297,4,)</f>
        <v>#N/A</v>
      </c>
      <c r="O57" s="10" t="e">
        <f t="shared" si="4"/>
        <v>#N/A</v>
      </c>
      <c r="P57" s="10" t="s">
        <v>17</v>
      </c>
      <c r="Q57" s="10" t="e">
        <f>VLOOKUP(D57,EQProd!$B$2:$F$297,5,)</f>
        <v>#N/A</v>
      </c>
      <c r="R57" s="10" t="e">
        <f t="shared" si="5"/>
        <v>#N/A</v>
      </c>
      <c r="S57" s="10" t="e">
        <f t="shared" si="6"/>
        <v>#N/A</v>
      </c>
      <c r="T57" s="10" t="e">
        <f t="shared" si="7"/>
        <v>#N/A</v>
      </c>
      <c r="U57" s="10" t="e">
        <f t="shared" si="8"/>
        <v>#N/A</v>
      </c>
    </row>
    <row r="58" spans="1:21">
      <c r="A58" s="10" t="s">
        <v>365</v>
      </c>
      <c r="B58" s="10" t="str">
        <f>IF(ISERROR(MATCH(A58, EQProd!$A$2:$A$297,0)),"",A58)</f>
        <v>srf_main.FXCurrencyDetails</v>
      </c>
      <c r="C58" s="10" t="str">
        <f t="shared" si="0"/>
        <v>OK</v>
      </c>
      <c r="D58" s="10" t="s">
        <v>367</v>
      </c>
      <c r="E58" s="10" t="str">
        <f>VLOOKUP(D58,EQProd!$B$2:$F$297,1,)</f>
        <v>FXCurrencyDetails_currency</v>
      </c>
      <c r="F58" s="10" t="str">
        <f t="shared" si="1"/>
        <v>OK</v>
      </c>
      <c r="G58" s="10" t="s">
        <v>13</v>
      </c>
      <c r="H58" s="10" t="str">
        <f>VLOOKUP(D58,EQProd!$B$2:$F$297,2,)</f>
        <v>nonunique</v>
      </c>
      <c r="I58" s="10" t="str">
        <f t="shared" si="2"/>
        <v>OK</v>
      </c>
      <c r="J58" s="10" t="s">
        <v>14</v>
      </c>
      <c r="K58" s="10" t="str">
        <f>VLOOKUP(D58,EQProd!$B$2:$F$297,3,)</f>
        <v xml:space="preserve"> nonclustered </v>
      </c>
      <c r="L58" s="10" t="str">
        <f t="shared" si="3"/>
        <v>OK</v>
      </c>
      <c r="M58" s="10">
        <v>2</v>
      </c>
      <c r="N58" s="10">
        <f>VLOOKUP(D58,EQProd!$B$2:$F$297,4,)</f>
        <v>2</v>
      </c>
      <c r="O58" s="10" t="str">
        <f t="shared" si="4"/>
        <v>OK</v>
      </c>
      <c r="P58" s="10" t="s">
        <v>368</v>
      </c>
      <c r="Q58" s="10" t="str">
        <f>VLOOKUP(D58,EQProd!$B$2:$F$297,5,)</f>
        <v>Currency asc,ActiveFlag asc INCLUDE (MIDPrice,FXBaseCurrencyId)</v>
      </c>
      <c r="R58" s="10" t="str">
        <f t="shared" si="5"/>
        <v>OK</v>
      </c>
      <c r="S58" s="10" t="str">
        <f t="shared" si="6"/>
        <v>TRUE</v>
      </c>
      <c r="T58" s="10" t="str">
        <f t="shared" si="7"/>
        <v>TRUE</v>
      </c>
      <c r="U58" s="10" t="str">
        <f t="shared" si="8"/>
        <v>Yes</v>
      </c>
    </row>
    <row r="59" spans="1:21">
      <c r="A59" s="10" t="s">
        <v>373</v>
      </c>
      <c r="B59" s="10" t="str">
        <f>IF(ISERROR(MATCH(A59, EQProd!$A$2:$A$297,0)),"",A59)</f>
        <v>srf_main.GTRException</v>
      </c>
      <c r="C59" s="10" t="str">
        <f t="shared" si="0"/>
        <v>OK</v>
      </c>
      <c r="D59" s="10" t="s">
        <v>374</v>
      </c>
      <c r="E59" s="10" t="str">
        <f>VLOOKUP(D59,EQProd!$B$2:$F$297,1,)</f>
        <v>GTRException_NC1</v>
      </c>
      <c r="F59" s="10" t="str">
        <f t="shared" si="1"/>
        <v>OK</v>
      </c>
      <c r="G59" s="10" t="s">
        <v>13</v>
      </c>
      <c r="H59" s="10" t="str">
        <f>VLOOKUP(D59,EQProd!$B$2:$F$297,2,)</f>
        <v>nonunique</v>
      </c>
      <c r="I59" s="10" t="str">
        <f t="shared" si="2"/>
        <v>OK</v>
      </c>
      <c r="J59" s="10" t="s">
        <v>14</v>
      </c>
      <c r="K59" s="10" t="str">
        <f>VLOOKUP(D59,EQProd!$B$2:$F$297,3,)</f>
        <v xml:space="preserve"> nonclustered </v>
      </c>
      <c r="L59" s="10" t="str">
        <f t="shared" si="3"/>
        <v>OK</v>
      </c>
      <c r="M59" s="10">
        <v>1</v>
      </c>
      <c r="N59" s="10">
        <f>VLOOKUP(D59,EQProd!$B$2:$F$297,4,)</f>
        <v>1</v>
      </c>
      <c r="O59" s="10" t="str">
        <f t="shared" si="4"/>
        <v>OK</v>
      </c>
      <c r="P59" s="10" t="s">
        <v>375</v>
      </c>
      <c r="Q59" s="10" t="str">
        <f>VLOOKUP(D59,EQProd!$B$2:$F$297,5,)</f>
        <v>TradeMessageId asc INCLUDE (Description)</v>
      </c>
      <c r="R59" s="10" t="str">
        <f t="shared" si="5"/>
        <v>OK</v>
      </c>
      <c r="S59" s="10" t="str">
        <f t="shared" si="6"/>
        <v>TRUE</v>
      </c>
      <c r="T59" s="10" t="str">
        <f t="shared" si="7"/>
        <v>TRUE</v>
      </c>
      <c r="U59" s="10" t="str">
        <f t="shared" si="8"/>
        <v>Yes</v>
      </c>
    </row>
    <row r="60" spans="1:21">
      <c r="A60" s="10" t="s">
        <v>68</v>
      </c>
      <c r="B60" s="10" t="str">
        <f>IF(ISERROR(MATCH(A60, EQProd!$A$2:$A$297,0)),"",A60)</f>
        <v>srf_main.Book_Mapping_to_Region_Business</v>
      </c>
      <c r="C60" s="10" t="str">
        <f t="shared" si="0"/>
        <v>OK</v>
      </c>
      <c r="D60" s="10" t="s">
        <v>69</v>
      </c>
      <c r="E60" s="10" t="str">
        <f>VLOOKUP(D60,EQProd!$B$2:$F$297,1,)</f>
        <v>idx_Book</v>
      </c>
      <c r="F60" s="10" t="str">
        <f t="shared" si="1"/>
        <v>OK</v>
      </c>
      <c r="G60" s="10" t="s">
        <v>8</v>
      </c>
      <c r="H60" s="10" t="str">
        <f>VLOOKUP(D60,EQProd!$B$2:$F$297,2,)</f>
        <v>unique</v>
      </c>
      <c r="I60" s="10" t="str">
        <f t="shared" si="2"/>
        <v>OK</v>
      </c>
      <c r="J60" s="10" t="s">
        <v>14</v>
      </c>
      <c r="K60" s="10" t="str">
        <f>VLOOKUP(D60,EQProd!$B$2:$F$297,3,)</f>
        <v xml:space="preserve"> nonclustered </v>
      </c>
      <c r="L60" s="10" t="str">
        <f t="shared" si="3"/>
        <v>OK</v>
      </c>
      <c r="M60" s="10">
        <v>1</v>
      </c>
      <c r="N60" s="10">
        <f>VLOOKUP(D60,EQProd!$B$2:$F$297,4,)</f>
        <v>1</v>
      </c>
      <c r="O60" s="10" t="str">
        <f t="shared" si="4"/>
        <v>OK</v>
      </c>
      <c r="P60" s="10" t="s">
        <v>70</v>
      </c>
      <c r="Q60" s="10" t="str">
        <f>VLOOKUP(D60,EQProd!$B$2:$F$297,5,)</f>
        <v>Book asc</v>
      </c>
      <c r="R60" s="10" t="str">
        <f t="shared" si="5"/>
        <v>OK</v>
      </c>
      <c r="S60" s="10" t="str">
        <f t="shared" si="6"/>
        <v>TRUE</v>
      </c>
      <c r="T60" s="10" t="str">
        <f t="shared" si="7"/>
        <v>TRUE</v>
      </c>
      <c r="U60" s="10" t="str">
        <f t="shared" si="8"/>
        <v>Yes</v>
      </c>
    </row>
    <row r="61" spans="1:21">
      <c r="A61" s="10" t="s">
        <v>222</v>
      </c>
      <c r="B61" s="10" t="str">
        <f>IF(ISERROR(MATCH(A61, EQProd!$A$2:$A$297,0)),"",A61)</f>
        <v>srf_main.EODTrade</v>
      </c>
      <c r="C61" s="10" t="str">
        <f t="shared" si="0"/>
        <v>OK</v>
      </c>
      <c r="D61" s="10" t="s">
        <v>243</v>
      </c>
      <c r="E61" s="10" t="str">
        <f>VLOOKUP(D61,EQProd!$B$2:$F$297,1,)</f>
        <v>idx_Book</v>
      </c>
      <c r="F61" s="10" t="str">
        <f t="shared" si="1"/>
        <v>OK</v>
      </c>
      <c r="G61" s="10" t="s">
        <v>13</v>
      </c>
      <c r="H61" s="10" t="str">
        <f>VLOOKUP(D61,EQProd!$B$2:$F$297,2,)</f>
        <v>unique</v>
      </c>
      <c r="I61" s="10" t="str">
        <f t="shared" si="2"/>
        <v>NOTOK</v>
      </c>
      <c r="J61" s="10" t="s">
        <v>14</v>
      </c>
      <c r="K61" s="10" t="str">
        <f>VLOOKUP(D61,EQProd!$B$2:$F$297,3,)</f>
        <v xml:space="preserve"> nonclustered </v>
      </c>
      <c r="L61" s="10" t="str">
        <f t="shared" si="3"/>
        <v>OK</v>
      </c>
      <c r="M61" s="10">
        <v>2</v>
      </c>
      <c r="N61" s="10">
        <f>VLOOKUP(D61,EQProd!$B$2:$F$297,4,)</f>
        <v>1</v>
      </c>
      <c r="O61" s="10" t="str">
        <f t="shared" si="4"/>
        <v>NOTOK</v>
      </c>
      <c r="P61" s="10" t="s">
        <v>244</v>
      </c>
      <c r="Q61" s="10" t="str">
        <f>VLOOKUP(D61,EQProd!$B$2:$F$297,5,)</f>
        <v>Book asc</v>
      </c>
      <c r="R61" s="10" t="str">
        <f t="shared" si="5"/>
        <v>NOTOK</v>
      </c>
      <c r="S61" s="10" t="str">
        <f t="shared" si="6"/>
        <v>FALSE</v>
      </c>
      <c r="T61" s="10" t="str">
        <f t="shared" si="7"/>
        <v>FALSE</v>
      </c>
      <c r="U61" s="10" t="str">
        <f t="shared" si="8"/>
        <v>No</v>
      </c>
    </row>
    <row r="62" spans="1:21">
      <c r="A62" s="10" t="s">
        <v>505</v>
      </c>
      <c r="B62" s="10" t="str">
        <f>IF(ISERROR(MATCH(A62, EQProd!$A$2:$A$297,0)),"",A62)</f>
        <v>srf_main.Trade</v>
      </c>
      <c r="C62" s="10" t="str">
        <f t="shared" si="0"/>
        <v>OK</v>
      </c>
      <c r="D62" s="10" t="s">
        <v>243</v>
      </c>
      <c r="E62" s="10" t="str">
        <f>VLOOKUP(D62,EQProd!$B$2:$F$297,1,)</f>
        <v>idx_Book</v>
      </c>
      <c r="F62" s="10" t="str">
        <f t="shared" si="1"/>
        <v>OK</v>
      </c>
      <c r="G62" s="10" t="s">
        <v>13</v>
      </c>
      <c r="H62" s="10" t="str">
        <f>VLOOKUP(D62,EQProd!$B$2:$F$297,2,)</f>
        <v>unique</v>
      </c>
      <c r="I62" s="10" t="str">
        <f t="shared" si="2"/>
        <v>NOTOK</v>
      </c>
      <c r="J62" s="10" t="s">
        <v>14</v>
      </c>
      <c r="K62" s="10" t="str">
        <f>VLOOKUP(D62,EQProd!$B$2:$F$297,3,)</f>
        <v xml:space="preserve"> nonclustered </v>
      </c>
      <c r="L62" s="10" t="str">
        <f t="shared" si="3"/>
        <v>OK</v>
      </c>
      <c r="M62" s="10">
        <v>1</v>
      </c>
      <c r="N62" s="10">
        <f>VLOOKUP(D62,EQProd!$B$2:$F$297,4,)</f>
        <v>1</v>
      </c>
      <c r="O62" s="10" t="str">
        <f t="shared" si="4"/>
        <v>OK</v>
      </c>
      <c r="P62" s="10" t="s">
        <v>70</v>
      </c>
      <c r="Q62" s="10" t="str">
        <f>VLOOKUP(D62,EQProd!$B$2:$F$297,5,)</f>
        <v>Book asc</v>
      </c>
      <c r="R62" s="10" t="str">
        <f t="shared" si="5"/>
        <v>OK</v>
      </c>
      <c r="S62" s="10" t="str">
        <f t="shared" si="6"/>
        <v>FALSE</v>
      </c>
      <c r="T62" s="10" t="str">
        <f t="shared" si="7"/>
        <v>TRUE</v>
      </c>
      <c r="U62" s="10" t="str">
        <f t="shared" si="8"/>
        <v>No</v>
      </c>
    </row>
    <row r="63" spans="1:21">
      <c r="A63" s="10" t="s">
        <v>81</v>
      </c>
      <c r="B63" s="10" t="str">
        <f>IF(ISERROR(MATCH(A63, EQProd!$A$2:$A$297,0)),"",A63)</f>
        <v>srf_main.CollateralLinkStage</v>
      </c>
      <c r="C63" s="10" t="str">
        <f t="shared" si="0"/>
        <v>OK</v>
      </c>
      <c r="D63" s="10" t="s">
        <v>88</v>
      </c>
      <c r="E63" s="10" t="str">
        <f>VLOOKUP(D63,EQProd!$B$2:$F$297,1,)</f>
        <v>IDX_CollateralLinkStage1</v>
      </c>
      <c r="F63" s="10" t="str">
        <f t="shared" si="1"/>
        <v>OK</v>
      </c>
      <c r="G63" s="10" t="s">
        <v>13</v>
      </c>
      <c r="H63" s="10" t="str">
        <f>VLOOKUP(D63,EQProd!$B$2:$F$297,2,)</f>
        <v>nonunique</v>
      </c>
      <c r="I63" s="10" t="str">
        <f t="shared" si="2"/>
        <v>OK</v>
      </c>
      <c r="J63" s="10" t="s">
        <v>14</v>
      </c>
      <c r="K63" s="10" t="str">
        <f>VLOOKUP(D63,EQProd!$B$2:$F$297,3,)</f>
        <v xml:space="preserve"> nonclustered </v>
      </c>
      <c r="L63" s="10" t="str">
        <f t="shared" si="3"/>
        <v>OK</v>
      </c>
      <c r="M63" s="10">
        <v>1</v>
      </c>
      <c r="N63" s="10">
        <f>VLOOKUP(D63,EQProd!$B$2:$F$297,4,)</f>
        <v>1</v>
      </c>
      <c r="O63" s="10" t="str">
        <f t="shared" si="4"/>
        <v>OK</v>
      </c>
      <c r="P63" s="10" t="s">
        <v>89</v>
      </c>
      <c r="Q63" s="10" t="str">
        <f>VLOOKUP(D63,EQProd!$B$2:$F$297,5,)</f>
        <v>EODTradeStageID asc INCLUDE (TradePartyValue,AgentPartyValue,PortfolioCode,IsNewTrade,AgreementId)</v>
      </c>
      <c r="R63" s="10" t="str">
        <f t="shared" si="5"/>
        <v>OK</v>
      </c>
      <c r="S63" s="10" t="str">
        <f t="shared" si="6"/>
        <v>TRUE</v>
      </c>
      <c r="T63" s="10" t="str">
        <f t="shared" si="7"/>
        <v>TRUE</v>
      </c>
      <c r="U63" s="10" t="str">
        <f t="shared" si="8"/>
        <v>Yes</v>
      </c>
    </row>
    <row r="64" spans="1:21">
      <c r="A64" s="10" t="s">
        <v>203</v>
      </c>
      <c r="B64" s="10" t="str">
        <f>IF(ISERROR(MATCH(A64, EQProd!$A$2:$A$297,0)),"",A64)</f>
        <v>srf_main.EMIRMultiManagerAccount</v>
      </c>
      <c r="C64" s="10" t="str">
        <f t="shared" si="0"/>
        <v>OK</v>
      </c>
      <c r="D64" s="10" t="s">
        <v>206</v>
      </c>
      <c r="E64" s="10" t="str">
        <f>VLOOKUP(D64,EQProd!$B$2:$F$297,1,)</f>
        <v>Idx_EMIR_Multi_SubAccountId</v>
      </c>
      <c r="F64" s="10" t="str">
        <f t="shared" si="1"/>
        <v>OK</v>
      </c>
      <c r="G64" s="10" t="s">
        <v>13</v>
      </c>
      <c r="H64" s="10" t="str">
        <f>VLOOKUP(D64,EQProd!$B$2:$F$297,2,)</f>
        <v>nonunique</v>
      </c>
      <c r="I64" s="10" t="str">
        <f t="shared" si="2"/>
        <v>OK</v>
      </c>
      <c r="J64" s="10" t="s">
        <v>14</v>
      </c>
      <c r="K64" s="10" t="str">
        <f>VLOOKUP(D64,EQProd!$B$2:$F$297,3,)</f>
        <v xml:space="preserve"> nonclustered </v>
      </c>
      <c r="L64" s="10" t="str">
        <f t="shared" si="3"/>
        <v>OK</v>
      </c>
      <c r="M64" s="10">
        <v>1</v>
      </c>
      <c r="N64" s="10">
        <f>VLOOKUP(D64,EQProd!$B$2:$F$297,4,)</f>
        <v>1</v>
      </c>
      <c r="O64" s="10" t="str">
        <f t="shared" si="4"/>
        <v>OK</v>
      </c>
      <c r="P64" s="10" t="s">
        <v>205</v>
      </c>
      <c r="Q64" s="10" t="str">
        <f>VLOOKUP(D64,EQProd!$B$2:$F$297,5,)</f>
        <v>SubAccountId asc</v>
      </c>
      <c r="R64" s="10" t="str">
        <f t="shared" si="5"/>
        <v>OK</v>
      </c>
      <c r="S64" s="10" t="str">
        <f t="shared" si="6"/>
        <v>TRUE</v>
      </c>
      <c r="T64" s="10" t="str">
        <f t="shared" si="7"/>
        <v>TRUE</v>
      </c>
      <c r="U64" s="10" t="str">
        <f t="shared" si="8"/>
        <v>Yes</v>
      </c>
    </row>
    <row r="65" spans="1:21">
      <c r="A65" s="10" t="s">
        <v>291</v>
      </c>
      <c r="B65" s="10" t="str">
        <f>IF(ISERROR(MATCH(A65, EQProd!$A$2:$A$297,0)),"",A65)</f>
        <v>srf_main.ErrorWorkFlow</v>
      </c>
      <c r="C65" s="10" t="str">
        <f t="shared" si="0"/>
        <v>OK</v>
      </c>
      <c r="D65" s="10" t="s">
        <v>295</v>
      </c>
      <c r="E65" s="10" t="str">
        <f>VLOOKUP(D65,EQProd!$B$2:$F$297,1,)</f>
        <v>Idx_ErrorWorkFlow_ErrorBlotter2</v>
      </c>
      <c r="F65" s="10" t="str">
        <f t="shared" si="1"/>
        <v>OK</v>
      </c>
      <c r="G65" s="10" t="s">
        <v>13</v>
      </c>
      <c r="H65" s="10" t="str">
        <f>VLOOKUP(D65,EQProd!$B$2:$F$297,2,)</f>
        <v>nonunique</v>
      </c>
      <c r="I65" s="10" t="str">
        <f t="shared" si="2"/>
        <v>OK</v>
      </c>
      <c r="J65" s="10" t="s">
        <v>14</v>
      </c>
      <c r="K65" s="10" t="str">
        <f>VLOOKUP(D65,EQProd!$B$2:$F$297,3,)</f>
        <v xml:space="preserve"> nonclustered </v>
      </c>
      <c r="L65" s="10" t="str">
        <f t="shared" si="3"/>
        <v>OK</v>
      </c>
      <c r="M65" s="10">
        <v>2</v>
      </c>
      <c r="N65" s="10">
        <f>VLOOKUP(D65,EQProd!$B$2:$F$297,4,)</f>
        <v>2</v>
      </c>
      <c r="O65" s="10" t="str">
        <f t="shared" si="4"/>
        <v>OK</v>
      </c>
      <c r="P65" s="10" t="s">
        <v>296</v>
      </c>
      <c r="Q65" s="10" t="str">
        <f>VLOOKUP(D65,EQProd!$B$2:$F$297,5,)</f>
        <v>TradeId asc,TradeMessageID asc INCLUDE (ErrorWorkflowID)</v>
      </c>
      <c r="R65" s="10" t="str">
        <f t="shared" si="5"/>
        <v>OK</v>
      </c>
      <c r="S65" s="10" t="str">
        <f t="shared" si="6"/>
        <v>TRUE</v>
      </c>
      <c r="T65" s="10" t="str">
        <f t="shared" si="7"/>
        <v>TRUE</v>
      </c>
      <c r="U65" s="10" t="str">
        <f t="shared" si="8"/>
        <v>Yes</v>
      </c>
    </row>
    <row r="66" spans="1:21">
      <c r="A66" s="10" t="s">
        <v>313</v>
      </c>
      <c r="B66" s="10" t="str">
        <f>IF(ISERROR(MATCH(A66, EQProd!$A$2:$A$297,0)),"",A66)</f>
        <v>srf_main.ErrorWorkFlow_Archive</v>
      </c>
      <c r="C66" s="10" t="str">
        <f t="shared" si="0"/>
        <v>OK</v>
      </c>
      <c r="D66" s="10" t="s">
        <v>295</v>
      </c>
      <c r="E66" s="10" t="str">
        <f>VLOOKUP(D66,EQProd!$B$2:$F$297,1,)</f>
        <v>Idx_ErrorWorkFlow_ErrorBlotter2</v>
      </c>
      <c r="F66" s="10" t="str">
        <f t="shared" si="1"/>
        <v>OK</v>
      </c>
      <c r="G66" s="10" t="s">
        <v>13</v>
      </c>
      <c r="H66" s="10" t="str">
        <f>VLOOKUP(D66,EQProd!$B$2:$F$297,2,)</f>
        <v>nonunique</v>
      </c>
      <c r="I66" s="10" t="str">
        <f t="shared" si="2"/>
        <v>OK</v>
      </c>
      <c r="J66" s="10" t="s">
        <v>14</v>
      </c>
      <c r="K66" s="10" t="str">
        <f>VLOOKUP(D66,EQProd!$B$2:$F$297,3,)</f>
        <v xml:space="preserve"> nonclustered </v>
      </c>
      <c r="L66" s="10" t="str">
        <f t="shared" si="3"/>
        <v>OK</v>
      </c>
      <c r="M66" s="10">
        <v>2</v>
      </c>
      <c r="N66" s="10">
        <f>VLOOKUP(D66,EQProd!$B$2:$F$297,4,)</f>
        <v>2</v>
      </c>
      <c r="O66" s="10" t="str">
        <f t="shared" si="4"/>
        <v>OK</v>
      </c>
      <c r="P66" s="10" t="s">
        <v>296</v>
      </c>
      <c r="Q66" s="10" t="str">
        <f>VLOOKUP(D66,EQProd!$B$2:$F$297,5,)</f>
        <v>TradeId asc,TradeMessageID asc INCLUDE (ErrorWorkflowID)</v>
      </c>
      <c r="R66" s="10" t="str">
        <f t="shared" si="5"/>
        <v>OK</v>
      </c>
      <c r="S66" s="10" t="str">
        <f t="shared" si="6"/>
        <v>TRUE</v>
      </c>
      <c r="T66" s="10" t="str">
        <f t="shared" si="7"/>
        <v>TRUE</v>
      </c>
      <c r="U66" s="10" t="str">
        <f t="shared" si="8"/>
        <v>Yes</v>
      </c>
    </row>
    <row r="67" spans="1:21">
      <c r="A67" s="10" t="s">
        <v>291</v>
      </c>
      <c r="B67" s="10" t="str">
        <f>IF(ISERROR(MATCH(A67, EQProd!$A$2:$A$297,0)),"",A67)</f>
        <v>srf_main.ErrorWorkFlow</v>
      </c>
      <c r="C67" s="10" t="str">
        <f t="shared" ref="C67:C130" si="9">IF(A67=B67,"OK","NOTOK")</f>
        <v>OK</v>
      </c>
      <c r="D67" s="10" t="s">
        <v>297</v>
      </c>
      <c r="E67" s="10" t="str">
        <f>VLOOKUP(D67,EQProd!$B$2:$F$297,1,)</f>
        <v>Idx_Errorworkflow_ErrorDashboard1</v>
      </c>
      <c r="F67" s="10" t="str">
        <f t="shared" ref="F67:F130" si="10">IF(D67=E67,"OK","NOTOK")</f>
        <v>OK</v>
      </c>
      <c r="G67" s="10" t="s">
        <v>13</v>
      </c>
      <c r="H67" s="10" t="str">
        <f>VLOOKUP(D67,EQProd!$B$2:$F$297,2,)</f>
        <v>nonunique</v>
      </c>
      <c r="I67" s="10" t="str">
        <f t="shared" ref="I67:I130" si="11">IF(G67=H67,"OK","NOTOK")</f>
        <v>OK</v>
      </c>
      <c r="J67" s="10" t="s">
        <v>14</v>
      </c>
      <c r="K67" s="10" t="str">
        <f>VLOOKUP(D67,EQProd!$B$2:$F$297,3,)</f>
        <v xml:space="preserve"> nonclustered </v>
      </c>
      <c r="L67" s="10" t="str">
        <f t="shared" ref="L67:L130" si="12">IF(J67=K67,"OK","NOTOK")</f>
        <v>OK</v>
      </c>
      <c r="M67" s="10">
        <v>1</v>
      </c>
      <c r="N67" s="10">
        <f>VLOOKUP(D67,EQProd!$B$2:$F$297,4,)</f>
        <v>1</v>
      </c>
      <c r="O67" s="10" t="str">
        <f t="shared" ref="O67:O130" si="13">IF(M67=N67,"OK","NOTOK")</f>
        <v>OK</v>
      </c>
      <c r="P67" s="10" t="s">
        <v>298</v>
      </c>
      <c r="Q67" s="10" t="str">
        <f>VLOOKUP(D67,EQProd!$B$2:$F$297,5,)</f>
        <v>WorkflowErrorCategory asc INCLUDE (ErrorWorkflowID,TradeId,TradeMessageID)</v>
      </c>
      <c r="R67" s="10" t="str">
        <f t="shared" ref="R67:R130" si="14">IF(P67=Q67,"OK","NOTOK")</f>
        <v>OK</v>
      </c>
      <c r="S67" s="10" t="str">
        <f t="shared" ref="S67:S130" si="15">IF(AND(C67="OK", F67="OK",I67="OK"),"TRUE", "FALSE" )</f>
        <v>TRUE</v>
      </c>
      <c r="T67" s="10" t="str">
        <f t="shared" ref="T67:T130" si="16">IF(AND(L67="OK", O67="OK",R67="OK"),"TRUE", "FALSE" )</f>
        <v>TRUE</v>
      </c>
      <c r="U67" s="10" t="str">
        <f t="shared" ref="U67:U130" si="17">IF(OR(S67="False", T67="False"),"No", "Yes")</f>
        <v>Yes</v>
      </c>
    </row>
    <row r="68" spans="1:21">
      <c r="A68" s="10" t="s">
        <v>313</v>
      </c>
      <c r="B68" s="10" t="str">
        <f>IF(ISERROR(MATCH(A68, EQProd!$A$2:$A$297,0)),"",A68)</f>
        <v>srf_main.ErrorWorkFlow_Archive</v>
      </c>
      <c r="C68" s="10" t="str">
        <f t="shared" si="9"/>
        <v>OK</v>
      </c>
      <c r="D68" s="10" t="s">
        <v>297</v>
      </c>
      <c r="E68" s="10" t="str">
        <f>VLOOKUP(D68,EQProd!$B$2:$F$297,1,)</f>
        <v>Idx_Errorworkflow_ErrorDashboard1</v>
      </c>
      <c r="F68" s="10" t="str">
        <f t="shared" si="10"/>
        <v>OK</v>
      </c>
      <c r="G68" s="10" t="s">
        <v>13</v>
      </c>
      <c r="H68" s="10" t="str">
        <f>VLOOKUP(D68,EQProd!$B$2:$F$297,2,)</f>
        <v>nonunique</v>
      </c>
      <c r="I68" s="10" t="str">
        <f t="shared" si="11"/>
        <v>OK</v>
      </c>
      <c r="J68" s="10" t="s">
        <v>14</v>
      </c>
      <c r="K68" s="10" t="str">
        <f>VLOOKUP(D68,EQProd!$B$2:$F$297,3,)</f>
        <v xml:space="preserve"> nonclustered </v>
      </c>
      <c r="L68" s="10" t="str">
        <f t="shared" si="12"/>
        <v>OK</v>
      </c>
      <c r="M68" s="10">
        <v>1</v>
      </c>
      <c r="N68" s="10">
        <f>VLOOKUP(D68,EQProd!$B$2:$F$297,4,)</f>
        <v>1</v>
      </c>
      <c r="O68" s="10" t="str">
        <f t="shared" si="13"/>
        <v>OK</v>
      </c>
      <c r="P68" s="10" t="s">
        <v>298</v>
      </c>
      <c r="Q68" s="10" t="str">
        <f>VLOOKUP(D68,EQProd!$B$2:$F$297,5,)</f>
        <v>WorkflowErrorCategory asc INCLUDE (ErrorWorkflowID,TradeId,TradeMessageID)</v>
      </c>
      <c r="R68" s="10" t="str">
        <f t="shared" si="14"/>
        <v>OK</v>
      </c>
      <c r="S68" s="10" t="str">
        <f t="shared" si="15"/>
        <v>TRUE</v>
      </c>
      <c r="T68" s="10" t="str">
        <f t="shared" si="16"/>
        <v>TRUE</v>
      </c>
      <c r="U68" s="10" t="str">
        <f t="shared" si="17"/>
        <v>Yes</v>
      </c>
    </row>
    <row r="69" spans="1:21">
      <c r="A69" s="10" t="s">
        <v>291</v>
      </c>
      <c r="B69" s="10" t="str">
        <f>IF(ISERROR(MATCH(A69, EQProd!$A$2:$A$297,0)),"",A69)</f>
        <v>srf_main.ErrorWorkFlow</v>
      </c>
      <c r="C69" s="10" t="str">
        <f t="shared" si="9"/>
        <v>OK</v>
      </c>
      <c r="D69" s="10" t="s">
        <v>303</v>
      </c>
      <c r="E69" s="10" t="str">
        <f>VLOOKUP(D69,EQProd!$B$2:$F$297,1,)</f>
        <v>Idx_Errorworkflow_ErrorDashboard2</v>
      </c>
      <c r="F69" s="10" t="str">
        <f t="shared" si="10"/>
        <v>OK</v>
      </c>
      <c r="G69" s="10" t="s">
        <v>13</v>
      </c>
      <c r="H69" s="10" t="str">
        <f>VLOOKUP(D69,EQProd!$B$2:$F$297,2,)</f>
        <v>nonunique</v>
      </c>
      <c r="I69" s="10" t="str">
        <f t="shared" si="11"/>
        <v>OK</v>
      </c>
      <c r="J69" s="10" t="s">
        <v>14</v>
      </c>
      <c r="K69" s="10" t="str">
        <f>VLOOKUP(D69,EQProd!$B$2:$F$297,3,)</f>
        <v xml:space="preserve"> nonclustered </v>
      </c>
      <c r="L69" s="10" t="str">
        <f t="shared" si="12"/>
        <v>OK</v>
      </c>
      <c r="M69" s="10">
        <v>2</v>
      </c>
      <c r="N69" s="10">
        <f>VLOOKUP(D69,EQProd!$B$2:$F$297,4,)</f>
        <v>2</v>
      </c>
      <c r="O69" s="10" t="str">
        <f t="shared" si="13"/>
        <v>OK</v>
      </c>
      <c r="P69" s="10" t="s">
        <v>304</v>
      </c>
      <c r="Q69" s="10" t="str">
        <f>VLOOKUP(D69,EQProd!$B$2:$F$297,5,)</f>
        <v>ApplicationName asc,WorkflowErrorCategory asc INCLUDE (ErrorWorkflowID,TradeId,TradeMessageID,ErrorWorkflowState,Jurisdiction)</v>
      </c>
      <c r="R69" s="10" t="str">
        <f t="shared" si="14"/>
        <v>OK</v>
      </c>
      <c r="S69" s="10" t="str">
        <f t="shared" si="15"/>
        <v>TRUE</v>
      </c>
      <c r="T69" s="10" t="str">
        <f t="shared" si="16"/>
        <v>TRUE</v>
      </c>
      <c r="U69" s="10" t="str">
        <f t="shared" si="17"/>
        <v>Yes</v>
      </c>
    </row>
    <row r="70" spans="1:21">
      <c r="A70" s="10" t="s">
        <v>313</v>
      </c>
      <c r="B70" s="10" t="str">
        <f>IF(ISERROR(MATCH(A70, EQProd!$A$2:$A$297,0)),"",A70)</f>
        <v>srf_main.ErrorWorkFlow_Archive</v>
      </c>
      <c r="C70" s="10" t="str">
        <f t="shared" si="9"/>
        <v>OK</v>
      </c>
      <c r="D70" s="10" t="s">
        <v>303</v>
      </c>
      <c r="E70" s="10" t="str">
        <f>VLOOKUP(D70,EQProd!$B$2:$F$297,1,)</f>
        <v>Idx_Errorworkflow_ErrorDashboard2</v>
      </c>
      <c r="F70" s="10" t="str">
        <f t="shared" si="10"/>
        <v>OK</v>
      </c>
      <c r="G70" s="10" t="s">
        <v>13</v>
      </c>
      <c r="H70" s="10" t="str">
        <f>VLOOKUP(D70,EQProd!$B$2:$F$297,2,)</f>
        <v>nonunique</v>
      </c>
      <c r="I70" s="10" t="str">
        <f t="shared" si="11"/>
        <v>OK</v>
      </c>
      <c r="J70" s="10" t="s">
        <v>14</v>
      </c>
      <c r="K70" s="10" t="str">
        <f>VLOOKUP(D70,EQProd!$B$2:$F$297,3,)</f>
        <v xml:space="preserve"> nonclustered </v>
      </c>
      <c r="L70" s="10" t="str">
        <f t="shared" si="12"/>
        <v>OK</v>
      </c>
      <c r="M70" s="10">
        <v>2</v>
      </c>
      <c r="N70" s="10">
        <f>VLOOKUP(D70,EQProd!$B$2:$F$297,4,)</f>
        <v>2</v>
      </c>
      <c r="O70" s="10" t="str">
        <f t="shared" si="13"/>
        <v>OK</v>
      </c>
      <c r="P70" s="10" t="s">
        <v>304</v>
      </c>
      <c r="Q70" s="10" t="str">
        <f>VLOOKUP(D70,EQProd!$B$2:$F$297,5,)</f>
        <v>ApplicationName asc,WorkflowErrorCategory asc INCLUDE (ErrorWorkflowID,TradeId,TradeMessageID,ErrorWorkflowState,Jurisdiction)</v>
      </c>
      <c r="R70" s="10" t="str">
        <f t="shared" si="14"/>
        <v>OK</v>
      </c>
      <c r="S70" s="10" t="str">
        <f t="shared" si="15"/>
        <v>TRUE</v>
      </c>
      <c r="T70" s="10" t="str">
        <f t="shared" si="16"/>
        <v>TRUE</v>
      </c>
      <c r="U70" s="10" t="str">
        <f t="shared" si="17"/>
        <v>Yes</v>
      </c>
    </row>
    <row r="71" spans="1:21">
      <c r="A71" s="10" t="s">
        <v>291</v>
      </c>
      <c r="B71" s="10" t="str">
        <f>IF(ISERROR(MATCH(A71, EQProd!$A$2:$A$297,0)),"",A71)</f>
        <v>srf_main.ErrorWorkFlow</v>
      </c>
      <c r="C71" s="10" t="str">
        <f t="shared" si="9"/>
        <v>OK</v>
      </c>
      <c r="D71" s="10" t="s">
        <v>309</v>
      </c>
      <c r="E71" s="10" t="str">
        <f>VLOOKUP(D71,EQProd!$B$2:$F$297,1,)</f>
        <v>IDX_ErrorWorkflowId</v>
      </c>
      <c r="F71" s="10" t="str">
        <f t="shared" si="10"/>
        <v>OK</v>
      </c>
      <c r="G71" s="10" t="s">
        <v>13</v>
      </c>
      <c r="H71" s="10" t="str">
        <f>VLOOKUP(D71,EQProd!$B$2:$F$297,2,)</f>
        <v>nonunique</v>
      </c>
      <c r="I71" s="10" t="str">
        <f t="shared" si="11"/>
        <v>OK</v>
      </c>
      <c r="J71" s="10" t="s">
        <v>9</v>
      </c>
      <c r="K71" s="10" t="str">
        <f>VLOOKUP(D71,EQProd!$B$2:$F$297,3,)</f>
        <v xml:space="preserve"> clustered </v>
      </c>
      <c r="L71" s="10" t="str">
        <f t="shared" si="12"/>
        <v>OK</v>
      </c>
      <c r="M71" s="10">
        <v>1</v>
      </c>
      <c r="N71" s="10">
        <f>VLOOKUP(D71,EQProd!$B$2:$F$297,4,)</f>
        <v>1</v>
      </c>
      <c r="O71" s="10" t="str">
        <f t="shared" si="13"/>
        <v>OK</v>
      </c>
      <c r="P71" s="10" t="s">
        <v>310</v>
      </c>
      <c r="Q71" s="10" t="str">
        <f>VLOOKUP(D71,EQProd!$B$2:$F$297,5,)</f>
        <v>ErrorWorkflowID asc</v>
      </c>
      <c r="R71" s="10" t="str">
        <f t="shared" si="14"/>
        <v>OK</v>
      </c>
      <c r="S71" s="10" t="str">
        <f t="shared" si="15"/>
        <v>TRUE</v>
      </c>
      <c r="T71" s="10" t="str">
        <f t="shared" si="16"/>
        <v>TRUE</v>
      </c>
      <c r="U71" s="10" t="str">
        <f t="shared" si="17"/>
        <v>Yes</v>
      </c>
    </row>
    <row r="72" spans="1:21">
      <c r="A72" s="10" t="s">
        <v>313</v>
      </c>
      <c r="B72" s="10" t="str">
        <f>IF(ISERROR(MATCH(A72, EQProd!$A$2:$A$297,0)),"",A72)</f>
        <v>srf_main.ErrorWorkFlow_Archive</v>
      </c>
      <c r="C72" s="10" t="str">
        <f t="shared" si="9"/>
        <v>OK</v>
      </c>
      <c r="D72" s="10" t="s">
        <v>309</v>
      </c>
      <c r="E72" s="10" t="str">
        <f>VLOOKUP(D72,EQProd!$B$2:$F$297,1,)</f>
        <v>IDX_ErrorWorkflowId</v>
      </c>
      <c r="F72" s="10" t="str">
        <f t="shared" si="10"/>
        <v>OK</v>
      </c>
      <c r="G72" s="10" t="s">
        <v>13</v>
      </c>
      <c r="H72" s="10" t="str">
        <f>VLOOKUP(D72,EQProd!$B$2:$F$297,2,)</f>
        <v>nonunique</v>
      </c>
      <c r="I72" s="10" t="str">
        <f t="shared" si="11"/>
        <v>OK</v>
      </c>
      <c r="J72" s="10" t="s">
        <v>9</v>
      </c>
      <c r="K72" s="10" t="str">
        <f>VLOOKUP(D72,EQProd!$B$2:$F$297,3,)</f>
        <v xml:space="preserve"> clustered </v>
      </c>
      <c r="L72" s="10" t="str">
        <f t="shared" si="12"/>
        <v>OK</v>
      </c>
      <c r="M72" s="10">
        <v>1</v>
      </c>
      <c r="N72" s="10">
        <f>VLOOKUP(D72,EQProd!$B$2:$F$297,4,)</f>
        <v>1</v>
      </c>
      <c r="O72" s="10" t="str">
        <f t="shared" si="13"/>
        <v>OK</v>
      </c>
      <c r="P72" s="10" t="s">
        <v>310</v>
      </c>
      <c r="Q72" s="10" t="str">
        <f>VLOOKUP(D72,EQProd!$B$2:$F$297,5,)</f>
        <v>ErrorWorkflowID asc</v>
      </c>
      <c r="R72" s="10" t="str">
        <f t="shared" si="14"/>
        <v>OK</v>
      </c>
      <c r="S72" s="10" t="str">
        <f t="shared" si="15"/>
        <v>TRUE</v>
      </c>
      <c r="T72" s="10" t="str">
        <f t="shared" si="16"/>
        <v>TRUE</v>
      </c>
      <c r="U72" s="10" t="str">
        <f t="shared" si="17"/>
        <v>Yes</v>
      </c>
    </row>
    <row r="73" spans="1:21">
      <c r="A73" s="10" t="s">
        <v>222</v>
      </c>
      <c r="B73" s="10" t="str">
        <f>IF(ISERROR(MATCH(A73, EQProd!$A$2:$A$297,0)),"",A73)</f>
        <v>srf_main.EODTrade</v>
      </c>
      <c r="C73" s="10" t="str">
        <f t="shared" si="9"/>
        <v>OK</v>
      </c>
      <c r="D73" s="10" t="s">
        <v>238</v>
      </c>
      <c r="E73" s="10" t="str">
        <f>VLOOKUP(D73,EQProd!$B$2:$F$297,1,)</f>
        <v>Idx_ET_COBDate</v>
      </c>
      <c r="F73" s="10" t="str">
        <f t="shared" si="10"/>
        <v>OK</v>
      </c>
      <c r="G73" s="10" t="s">
        <v>13</v>
      </c>
      <c r="H73" s="10" t="str">
        <f>VLOOKUP(D73,EQProd!$B$2:$F$297,2,)</f>
        <v>nonunique</v>
      </c>
      <c r="I73" s="10" t="str">
        <f t="shared" si="11"/>
        <v>OK</v>
      </c>
      <c r="J73" s="10" t="s">
        <v>14</v>
      </c>
      <c r="K73" s="10" t="str">
        <f>VLOOKUP(D73,EQProd!$B$2:$F$297,3,)</f>
        <v xml:space="preserve"> nonclustered </v>
      </c>
      <c r="L73" s="10" t="str">
        <f t="shared" si="12"/>
        <v>OK</v>
      </c>
      <c r="M73" s="10">
        <v>1</v>
      </c>
      <c r="N73" s="10">
        <f>VLOOKUP(D73,EQProd!$B$2:$F$297,4,)</f>
        <v>1</v>
      </c>
      <c r="O73" s="10" t="str">
        <f t="shared" si="13"/>
        <v>OK</v>
      </c>
      <c r="P73" s="10" t="s">
        <v>80</v>
      </c>
      <c r="Q73" s="10" t="str">
        <f>VLOOKUP(D73,EQProd!$B$2:$F$297,5,)</f>
        <v>COBDate asc</v>
      </c>
      <c r="R73" s="10" t="str">
        <f t="shared" si="14"/>
        <v>OK</v>
      </c>
      <c r="S73" s="10" t="str">
        <f t="shared" si="15"/>
        <v>TRUE</v>
      </c>
      <c r="T73" s="10" t="str">
        <f t="shared" si="16"/>
        <v>TRUE</v>
      </c>
      <c r="U73" s="10" t="str">
        <f t="shared" si="17"/>
        <v>Yes</v>
      </c>
    </row>
    <row r="74" spans="1:21">
      <c r="A74" s="10" t="s">
        <v>291</v>
      </c>
      <c r="B74" s="10" t="str">
        <f>IF(ISERROR(MATCH(A74, EQProd!$A$2:$A$297,0)),"",A74)</f>
        <v>srf_main.ErrorWorkFlow</v>
      </c>
      <c r="C74" s="10" t="str">
        <f t="shared" si="9"/>
        <v>OK</v>
      </c>
      <c r="D74" s="10" t="s">
        <v>294</v>
      </c>
      <c r="E74" s="10" t="str">
        <f>VLOOKUP(D74,EQProd!$B$2:$F$297,1,)</f>
        <v>IDX_EW_COBDate</v>
      </c>
      <c r="F74" s="10" t="str">
        <f t="shared" si="10"/>
        <v>OK</v>
      </c>
      <c r="G74" s="10" t="s">
        <v>13</v>
      </c>
      <c r="H74" s="10" t="str">
        <f>VLOOKUP(D74,EQProd!$B$2:$F$297,2,)</f>
        <v>nonunique</v>
      </c>
      <c r="I74" s="10" t="str">
        <f t="shared" si="11"/>
        <v>OK</v>
      </c>
      <c r="J74" s="10" t="s">
        <v>14</v>
      </c>
      <c r="K74" s="10" t="str">
        <f>VLOOKUP(D74,EQProd!$B$2:$F$297,3,)</f>
        <v xml:space="preserve"> nonclustered </v>
      </c>
      <c r="L74" s="10" t="str">
        <f t="shared" si="12"/>
        <v>OK</v>
      </c>
      <c r="M74" s="10">
        <v>1</v>
      </c>
      <c r="N74" s="10">
        <f>VLOOKUP(D74,EQProd!$B$2:$F$297,4,)</f>
        <v>1</v>
      </c>
      <c r="O74" s="10" t="str">
        <f t="shared" si="13"/>
        <v>OK</v>
      </c>
      <c r="P74" s="10" t="s">
        <v>80</v>
      </c>
      <c r="Q74" s="10" t="str">
        <f>VLOOKUP(D74,EQProd!$B$2:$F$297,5,)</f>
        <v>COBDate asc</v>
      </c>
      <c r="R74" s="10" t="str">
        <f t="shared" si="14"/>
        <v>OK</v>
      </c>
      <c r="S74" s="10" t="str">
        <f t="shared" si="15"/>
        <v>TRUE</v>
      </c>
      <c r="T74" s="10" t="str">
        <f t="shared" si="16"/>
        <v>TRUE</v>
      </c>
      <c r="U74" s="10" t="str">
        <f t="shared" si="17"/>
        <v>Yes</v>
      </c>
    </row>
    <row r="75" spans="1:21">
      <c r="A75" s="10" t="s">
        <v>313</v>
      </c>
      <c r="B75" s="10" t="str">
        <f>IF(ISERROR(MATCH(A75, EQProd!$A$2:$A$297,0)),"",A75)</f>
        <v>srf_main.ErrorWorkFlow_Archive</v>
      </c>
      <c r="C75" s="10" t="str">
        <f t="shared" si="9"/>
        <v>OK</v>
      </c>
      <c r="D75" s="10" t="s">
        <v>294</v>
      </c>
      <c r="E75" s="10" t="str">
        <f>VLOOKUP(D75,EQProd!$B$2:$F$297,1,)</f>
        <v>IDX_EW_COBDate</v>
      </c>
      <c r="F75" s="10" t="str">
        <f t="shared" si="10"/>
        <v>OK</v>
      </c>
      <c r="G75" s="10" t="s">
        <v>13</v>
      </c>
      <c r="H75" s="10" t="str">
        <f>VLOOKUP(D75,EQProd!$B$2:$F$297,2,)</f>
        <v>nonunique</v>
      </c>
      <c r="I75" s="10" t="str">
        <f t="shared" si="11"/>
        <v>OK</v>
      </c>
      <c r="J75" s="10" t="s">
        <v>14</v>
      </c>
      <c r="K75" s="10" t="str">
        <f>VLOOKUP(D75,EQProd!$B$2:$F$297,3,)</f>
        <v xml:space="preserve"> nonclustered </v>
      </c>
      <c r="L75" s="10" t="str">
        <f t="shared" si="12"/>
        <v>OK</v>
      </c>
      <c r="M75" s="10">
        <v>1</v>
      </c>
      <c r="N75" s="10">
        <f>VLOOKUP(D75,EQProd!$B$2:$F$297,4,)</f>
        <v>1</v>
      </c>
      <c r="O75" s="10" t="str">
        <f t="shared" si="13"/>
        <v>OK</v>
      </c>
      <c r="P75" s="10" t="s">
        <v>80</v>
      </c>
      <c r="Q75" s="10" t="str">
        <f>VLOOKUP(D75,EQProd!$B$2:$F$297,5,)</f>
        <v>COBDate asc</v>
      </c>
      <c r="R75" s="10" t="str">
        <f t="shared" si="14"/>
        <v>OK</v>
      </c>
      <c r="S75" s="10" t="str">
        <f t="shared" si="15"/>
        <v>TRUE</v>
      </c>
      <c r="T75" s="10" t="str">
        <f t="shared" si="16"/>
        <v>TRUE</v>
      </c>
      <c r="U75" s="10" t="str">
        <f t="shared" si="17"/>
        <v>Yes</v>
      </c>
    </row>
    <row r="76" spans="1:21">
      <c r="A76" s="10" t="s">
        <v>291</v>
      </c>
      <c r="B76" s="10" t="str">
        <f>IF(ISERROR(MATCH(A76, EQProd!$A$2:$A$297,0)),"",A76)</f>
        <v>srf_main.ErrorWorkFlow</v>
      </c>
      <c r="C76" s="10" t="str">
        <f t="shared" si="9"/>
        <v>OK</v>
      </c>
      <c r="D76" s="10" t="s">
        <v>292</v>
      </c>
      <c r="E76" s="10" t="str">
        <f>VLOOKUP(D76,EQProd!$B$2:$F$297,1,)</f>
        <v>IDX_EW_TradeId</v>
      </c>
      <c r="F76" s="10" t="str">
        <f t="shared" si="10"/>
        <v>OK</v>
      </c>
      <c r="G76" s="10" t="s">
        <v>13</v>
      </c>
      <c r="H76" s="10" t="str">
        <f>VLOOKUP(D76,EQProd!$B$2:$F$297,2,)</f>
        <v>nonunique</v>
      </c>
      <c r="I76" s="10" t="str">
        <f t="shared" si="11"/>
        <v>OK</v>
      </c>
      <c r="J76" s="10" t="s">
        <v>14</v>
      </c>
      <c r="K76" s="10" t="str">
        <f>VLOOKUP(D76,EQProd!$B$2:$F$297,3,)</f>
        <v xml:space="preserve"> nonclustered </v>
      </c>
      <c r="L76" s="10" t="str">
        <f t="shared" si="12"/>
        <v>OK</v>
      </c>
      <c r="M76" s="10">
        <v>1</v>
      </c>
      <c r="N76" s="10">
        <f>VLOOKUP(D76,EQProd!$B$2:$F$297,4,)</f>
        <v>1</v>
      </c>
      <c r="O76" s="10" t="str">
        <f t="shared" si="13"/>
        <v>OK</v>
      </c>
      <c r="P76" s="10" t="s">
        <v>293</v>
      </c>
      <c r="Q76" s="10" t="str">
        <f>VLOOKUP(D76,EQProd!$B$2:$F$297,5,)</f>
        <v>TradeId asc INCLUDE (TradeVersion)</v>
      </c>
      <c r="R76" s="10" t="str">
        <f t="shared" si="14"/>
        <v>OK</v>
      </c>
      <c r="S76" s="10" t="str">
        <f t="shared" si="15"/>
        <v>TRUE</v>
      </c>
      <c r="T76" s="10" t="str">
        <f t="shared" si="16"/>
        <v>TRUE</v>
      </c>
      <c r="U76" s="10" t="str">
        <f t="shared" si="17"/>
        <v>Yes</v>
      </c>
    </row>
    <row r="77" spans="1:21">
      <c r="A77" s="10" t="s">
        <v>313</v>
      </c>
      <c r="B77" s="10" t="str">
        <f>IF(ISERROR(MATCH(A77, EQProd!$A$2:$A$297,0)),"",A77)</f>
        <v>srf_main.ErrorWorkFlow_Archive</v>
      </c>
      <c r="C77" s="10" t="str">
        <f t="shared" si="9"/>
        <v>OK</v>
      </c>
      <c r="D77" s="10" t="s">
        <v>292</v>
      </c>
      <c r="E77" s="10" t="str">
        <f>VLOOKUP(D77,EQProd!$B$2:$F$297,1,)</f>
        <v>IDX_EW_TradeId</v>
      </c>
      <c r="F77" s="10" t="str">
        <f t="shared" si="10"/>
        <v>OK</v>
      </c>
      <c r="G77" s="10" t="s">
        <v>13</v>
      </c>
      <c r="H77" s="10" t="str">
        <f>VLOOKUP(D77,EQProd!$B$2:$F$297,2,)</f>
        <v>nonunique</v>
      </c>
      <c r="I77" s="10" t="str">
        <f t="shared" si="11"/>
        <v>OK</v>
      </c>
      <c r="J77" s="10" t="s">
        <v>14</v>
      </c>
      <c r="K77" s="10" t="str">
        <f>VLOOKUP(D77,EQProd!$B$2:$F$297,3,)</f>
        <v xml:space="preserve"> nonclustered </v>
      </c>
      <c r="L77" s="10" t="str">
        <f t="shared" si="12"/>
        <v>OK</v>
      </c>
      <c r="M77" s="10">
        <v>1</v>
      </c>
      <c r="N77" s="10">
        <f>VLOOKUP(D77,EQProd!$B$2:$F$297,4,)</f>
        <v>1</v>
      </c>
      <c r="O77" s="10" t="str">
        <f t="shared" si="13"/>
        <v>OK</v>
      </c>
      <c r="P77" s="10" t="s">
        <v>293</v>
      </c>
      <c r="Q77" s="10" t="str">
        <f>VLOOKUP(D77,EQProd!$B$2:$F$297,5,)</f>
        <v>TradeId asc INCLUDE (TradeVersion)</v>
      </c>
      <c r="R77" s="10" t="str">
        <f t="shared" si="14"/>
        <v>OK</v>
      </c>
      <c r="S77" s="10" t="str">
        <f t="shared" si="15"/>
        <v>TRUE</v>
      </c>
      <c r="T77" s="10" t="str">
        <f t="shared" si="16"/>
        <v>TRUE</v>
      </c>
      <c r="U77" s="10" t="str">
        <f t="shared" si="17"/>
        <v>Yes</v>
      </c>
    </row>
    <row r="78" spans="1:21">
      <c r="A78" s="10" t="s">
        <v>291</v>
      </c>
      <c r="B78" s="10" t="str">
        <f>IF(ISERROR(MATCH(A78, EQProd!$A$2:$A$297,0)),"",A78)</f>
        <v>srf_main.ErrorWorkFlow</v>
      </c>
      <c r="C78" s="10" t="str">
        <f t="shared" si="9"/>
        <v>OK</v>
      </c>
      <c r="D78" s="10" t="s">
        <v>311</v>
      </c>
      <c r="E78" s="10" t="str">
        <f>VLOOKUP(D78,EQProd!$B$2:$F$297,1,)</f>
        <v>IDX_EW_TradeMessageId</v>
      </c>
      <c r="F78" s="10" t="str">
        <f t="shared" si="10"/>
        <v>OK</v>
      </c>
      <c r="G78" s="10" t="s">
        <v>13</v>
      </c>
      <c r="H78" s="10" t="str">
        <f>VLOOKUP(D78,EQProd!$B$2:$F$297,2,)</f>
        <v>nonunique</v>
      </c>
      <c r="I78" s="10" t="str">
        <f t="shared" si="11"/>
        <v>OK</v>
      </c>
      <c r="J78" s="10" t="s">
        <v>14</v>
      </c>
      <c r="K78" s="10" t="str">
        <f>VLOOKUP(D78,EQProd!$B$2:$F$297,3,)</f>
        <v xml:space="preserve"> nonclustered </v>
      </c>
      <c r="L78" s="10" t="str">
        <f t="shared" si="12"/>
        <v>OK</v>
      </c>
      <c r="M78" s="10">
        <v>1</v>
      </c>
      <c r="N78" s="10">
        <f>VLOOKUP(D78,EQProd!$B$2:$F$297,4,)</f>
        <v>1</v>
      </c>
      <c r="O78" s="10" t="str">
        <f t="shared" si="13"/>
        <v>OK</v>
      </c>
      <c r="P78" s="10" t="s">
        <v>312</v>
      </c>
      <c r="Q78" s="10" t="str">
        <f>VLOOKUP(D78,EQProd!$B$2:$F$297,5,)</f>
        <v>TradeMessageID asc</v>
      </c>
      <c r="R78" s="10" t="str">
        <f t="shared" si="14"/>
        <v>OK</v>
      </c>
      <c r="S78" s="10" t="str">
        <f t="shared" si="15"/>
        <v>TRUE</v>
      </c>
      <c r="T78" s="10" t="str">
        <f t="shared" si="16"/>
        <v>TRUE</v>
      </c>
      <c r="U78" s="10" t="str">
        <f t="shared" si="17"/>
        <v>Yes</v>
      </c>
    </row>
    <row r="79" spans="1:21">
      <c r="A79" s="10" t="s">
        <v>313</v>
      </c>
      <c r="B79" s="10" t="str">
        <f>IF(ISERROR(MATCH(A79, EQProd!$A$2:$A$297,0)),"",A79)</f>
        <v>srf_main.ErrorWorkFlow_Archive</v>
      </c>
      <c r="C79" s="10" t="str">
        <f t="shared" si="9"/>
        <v>OK</v>
      </c>
      <c r="D79" s="10" t="s">
        <v>311</v>
      </c>
      <c r="E79" s="10" t="str">
        <f>VLOOKUP(D79,EQProd!$B$2:$F$297,1,)</f>
        <v>IDX_EW_TradeMessageId</v>
      </c>
      <c r="F79" s="10" t="str">
        <f t="shared" si="10"/>
        <v>OK</v>
      </c>
      <c r="G79" s="10" t="s">
        <v>13</v>
      </c>
      <c r="H79" s="10" t="str">
        <f>VLOOKUP(D79,EQProd!$B$2:$F$297,2,)</f>
        <v>nonunique</v>
      </c>
      <c r="I79" s="10" t="str">
        <f t="shared" si="11"/>
        <v>OK</v>
      </c>
      <c r="J79" s="10" t="s">
        <v>14</v>
      </c>
      <c r="K79" s="10" t="str">
        <f>VLOOKUP(D79,EQProd!$B$2:$F$297,3,)</f>
        <v xml:space="preserve"> nonclustered </v>
      </c>
      <c r="L79" s="10" t="str">
        <f t="shared" si="12"/>
        <v>OK</v>
      </c>
      <c r="M79" s="10">
        <v>1</v>
      </c>
      <c r="N79" s="10">
        <f>VLOOKUP(D79,EQProd!$B$2:$F$297,4,)</f>
        <v>1</v>
      </c>
      <c r="O79" s="10" t="str">
        <f t="shared" si="13"/>
        <v>OK</v>
      </c>
      <c r="P79" s="10" t="s">
        <v>312</v>
      </c>
      <c r="Q79" s="10" t="str">
        <f>VLOOKUP(D79,EQProd!$B$2:$F$297,5,)</f>
        <v>TradeMessageID asc</v>
      </c>
      <c r="R79" s="10" t="str">
        <f t="shared" si="14"/>
        <v>OK</v>
      </c>
      <c r="S79" s="10" t="str">
        <f t="shared" si="15"/>
        <v>TRUE</v>
      </c>
      <c r="T79" s="10" t="str">
        <f t="shared" si="16"/>
        <v>TRUE</v>
      </c>
      <c r="U79" s="10" t="str">
        <f t="shared" si="17"/>
        <v>Yes</v>
      </c>
    </row>
    <row r="80" spans="1:21">
      <c r="A80" s="10" t="s">
        <v>291</v>
      </c>
      <c r="B80" s="10" t="str">
        <f>IF(ISERROR(MATCH(A80, EQProd!$A$2:$A$297,0)),"",A80)</f>
        <v>srf_main.ErrorWorkFlow</v>
      </c>
      <c r="C80" s="10" t="str">
        <f t="shared" si="9"/>
        <v>OK</v>
      </c>
      <c r="D80" s="10" t="s">
        <v>299</v>
      </c>
      <c r="E80" s="10" t="str">
        <f>VLOOKUP(D80,EQProd!$B$2:$F$297,1,)</f>
        <v>IDX_EW_Workflowstate</v>
      </c>
      <c r="F80" s="10" t="str">
        <f t="shared" si="10"/>
        <v>OK</v>
      </c>
      <c r="G80" s="10" t="s">
        <v>13</v>
      </c>
      <c r="H80" s="10" t="str">
        <f>VLOOKUP(D80,EQProd!$B$2:$F$297,2,)</f>
        <v>nonunique</v>
      </c>
      <c r="I80" s="10" t="str">
        <f t="shared" si="11"/>
        <v>OK</v>
      </c>
      <c r="J80" s="10" t="s">
        <v>14</v>
      </c>
      <c r="K80" s="10" t="str">
        <f>VLOOKUP(D80,EQProd!$B$2:$F$297,3,)</f>
        <v xml:space="preserve"> nonclustered </v>
      </c>
      <c r="L80" s="10" t="str">
        <f t="shared" si="12"/>
        <v>OK</v>
      </c>
      <c r="M80" s="10">
        <v>1</v>
      </c>
      <c r="N80" s="10">
        <f>VLOOKUP(D80,EQProd!$B$2:$F$297,4,)</f>
        <v>1</v>
      </c>
      <c r="O80" s="10" t="str">
        <f t="shared" si="13"/>
        <v>OK</v>
      </c>
      <c r="P80" s="10" t="s">
        <v>300</v>
      </c>
      <c r="Q80" s="10" t="str">
        <f>VLOOKUP(D80,EQProd!$B$2:$F$297,5,)</f>
        <v>ErrorWorkflowState asc</v>
      </c>
      <c r="R80" s="10" t="str">
        <f t="shared" si="14"/>
        <v>OK</v>
      </c>
      <c r="S80" s="10" t="str">
        <f t="shared" si="15"/>
        <v>TRUE</v>
      </c>
      <c r="T80" s="10" t="str">
        <f t="shared" si="16"/>
        <v>TRUE</v>
      </c>
      <c r="U80" s="10" t="str">
        <f t="shared" si="17"/>
        <v>Yes</v>
      </c>
    </row>
    <row r="81" spans="1:21">
      <c r="A81" s="10" t="s">
        <v>313</v>
      </c>
      <c r="B81" s="10" t="str">
        <f>IF(ISERROR(MATCH(A81, EQProd!$A$2:$A$297,0)),"",A81)</f>
        <v>srf_main.ErrorWorkFlow_Archive</v>
      </c>
      <c r="C81" s="10" t="str">
        <f t="shared" si="9"/>
        <v>OK</v>
      </c>
      <c r="D81" s="10" t="s">
        <v>299</v>
      </c>
      <c r="E81" s="10" t="str">
        <f>VLOOKUP(D81,EQProd!$B$2:$F$297,1,)</f>
        <v>IDX_EW_Workflowstate</v>
      </c>
      <c r="F81" s="10" t="str">
        <f t="shared" si="10"/>
        <v>OK</v>
      </c>
      <c r="G81" s="10" t="s">
        <v>13</v>
      </c>
      <c r="H81" s="10" t="str">
        <f>VLOOKUP(D81,EQProd!$B$2:$F$297,2,)</f>
        <v>nonunique</v>
      </c>
      <c r="I81" s="10" t="str">
        <f t="shared" si="11"/>
        <v>OK</v>
      </c>
      <c r="J81" s="10" t="s">
        <v>14</v>
      </c>
      <c r="K81" s="10" t="str">
        <f>VLOOKUP(D81,EQProd!$B$2:$F$297,3,)</f>
        <v xml:space="preserve"> nonclustered </v>
      </c>
      <c r="L81" s="10" t="str">
        <f t="shared" si="12"/>
        <v>OK</v>
      </c>
      <c r="M81" s="10">
        <v>1</v>
      </c>
      <c r="N81" s="10">
        <f>VLOOKUP(D81,EQProd!$B$2:$F$297,4,)</f>
        <v>1</v>
      </c>
      <c r="O81" s="10" t="str">
        <f t="shared" si="13"/>
        <v>OK</v>
      </c>
      <c r="P81" s="10" t="s">
        <v>300</v>
      </c>
      <c r="Q81" s="10" t="str">
        <f>VLOOKUP(D81,EQProd!$B$2:$F$297,5,)</f>
        <v>ErrorWorkflowState asc</v>
      </c>
      <c r="R81" s="10" t="str">
        <f t="shared" si="14"/>
        <v>OK</v>
      </c>
      <c r="S81" s="10" t="str">
        <f t="shared" si="15"/>
        <v>TRUE</v>
      </c>
      <c r="T81" s="10" t="str">
        <f t="shared" si="16"/>
        <v>TRUE</v>
      </c>
      <c r="U81" s="10" t="str">
        <f t="shared" si="17"/>
        <v>Yes</v>
      </c>
    </row>
    <row r="82" spans="1:21">
      <c r="A82" s="10" t="s">
        <v>459</v>
      </c>
      <c r="B82" s="10" t="str">
        <f>IF(ISERROR(MATCH(A82, EQProd!$A$2:$A$297,0)),"",A82)</f>
        <v>srf_main.SRFException</v>
      </c>
      <c r="C82" s="10" t="str">
        <f t="shared" si="9"/>
        <v>OK</v>
      </c>
      <c r="D82" s="10" t="s">
        <v>472</v>
      </c>
      <c r="E82" s="10" t="str">
        <f>VLOOKUP(D82,EQProd!$B$2:$F$297,1,)</f>
        <v>IDX_EX_COBDate</v>
      </c>
      <c r="F82" s="10" t="str">
        <f t="shared" si="10"/>
        <v>OK</v>
      </c>
      <c r="G82" s="10" t="s">
        <v>13</v>
      </c>
      <c r="H82" s="10" t="str">
        <f>VLOOKUP(D82,EQProd!$B$2:$F$297,2,)</f>
        <v>nonunique</v>
      </c>
      <c r="I82" s="10" t="str">
        <f t="shared" si="11"/>
        <v>OK</v>
      </c>
      <c r="J82" s="10" t="s">
        <v>14</v>
      </c>
      <c r="K82" s="10" t="str">
        <f>VLOOKUP(D82,EQProd!$B$2:$F$297,3,)</f>
        <v xml:space="preserve"> nonclustered </v>
      </c>
      <c r="L82" s="10" t="str">
        <f t="shared" si="12"/>
        <v>OK</v>
      </c>
      <c r="M82" s="10">
        <v>1</v>
      </c>
      <c r="N82" s="10">
        <f>VLOOKUP(D82,EQProd!$B$2:$F$297,4,)</f>
        <v>1</v>
      </c>
      <c r="O82" s="10" t="str">
        <f t="shared" si="13"/>
        <v>OK</v>
      </c>
      <c r="P82" s="10" t="s">
        <v>80</v>
      </c>
      <c r="Q82" s="10" t="str">
        <f>VLOOKUP(D82,EQProd!$B$2:$F$297,5,)</f>
        <v>COBDate asc</v>
      </c>
      <c r="R82" s="10" t="str">
        <f t="shared" si="14"/>
        <v>OK</v>
      </c>
      <c r="S82" s="10" t="str">
        <f t="shared" si="15"/>
        <v>TRUE</v>
      </c>
      <c r="T82" s="10" t="str">
        <f t="shared" si="16"/>
        <v>TRUE</v>
      </c>
      <c r="U82" s="10" t="str">
        <f t="shared" si="17"/>
        <v>Yes</v>
      </c>
    </row>
    <row r="83" spans="1:21">
      <c r="A83" s="10" t="s">
        <v>459</v>
      </c>
      <c r="B83" s="10" t="str">
        <f>IF(ISERROR(MATCH(A83, EQProd!$A$2:$A$297,0)),"",A83)</f>
        <v>srf_main.SRFException</v>
      </c>
      <c r="C83" s="10" t="str">
        <f t="shared" si="9"/>
        <v>OK</v>
      </c>
      <c r="D83" s="10" t="s">
        <v>460</v>
      </c>
      <c r="E83" s="10" t="str">
        <f>VLOOKUP(D83,EQProd!$B$2:$F$297,1,)</f>
        <v>IDX_EX_CreateDate</v>
      </c>
      <c r="F83" s="10" t="str">
        <f t="shared" si="10"/>
        <v>OK</v>
      </c>
      <c r="G83" s="10" t="s">
        <v>13</v>
      </c>
      <c r="H83" s="10" t="str">
        <f>VLOOKUP(D83,EQProd!$B$2:$F$297,2,)</f>
        <v>nonunique</v>
      </c>
      <c r="I83" s="10" t="str">
        <f t="shared" si="11"/>
        <v>OK</v>
      </c>
      <c r="J83" s="10" t="s">
        <v>14</v>
      </c>
      <c r="K83" s="10" t="str">
        <f>VLOOKUP(D83,EQProd!$B$2:$F$297,3,)</f>
        <v xml:space="preserve"> nonclustered </v>
      </c>
      <c r="L83" s="10" t="str">
        <f t="shared" si="12"/>
        <v>OK</v>
      </c>
      <c r="M83" s="10">
        <v>1</v>
      </c>
      <c r="N83" s="10">
        <f>VLOOKUP(D83,EQProd!$B$2:$F$297,4,)</f>
        <v>1</v>
      </c>
      <c r="O83" s="10" t="str">
        <f t="shared" si="13"/>
        <v>OK</v>
      </c>
      <c r="P83" s="10" t="s">
        <v>306</v>
      </c>
      <c r="Q83" s="10" t="str">
        <f>VLOOKUP(D83,EQProd!$B$2:$F$297,5,)</f>
        <v>CreateDate asc</v>
      </c>
      <c r="R83" s="10" t="str">
        <f t="shared" si="14"/>
        <v>OK</v>
      </c>
      <c r="S83" s="10" t="str">
        <f t="shared" si="15"/>
        <v>TRUE</v>
      </c>
      <c r="T83" s="10" t="str">
        <f t="shared" si="16"/>
        <v>TRUE</v>
      </c>
      <c r="U83" s="10" t="str">
        <f t="shared" si="17"/>
        <v>Yes</v>
      </c>
    </row>
    <row r="84" spans="1:21">
      <c r="A84" s="10" t="s">
        <v>156</v>
      </c>
      <c r="B84" s="10" t="str">
        <f>IF(ISERROR(MATCH(A84, EQProd!$A$2:$A$297,0)),"",A84)</f>
        <v>srf_main.CounterParty</v>
      </c>
      <c r="C84" s="10" t="str">
        <f t="shared" si="9"/>
        <v>OK</v>
      </c>
      <c r="D84" s="10" t="s">
        <v>161</v>
      </c>
      <c r="E84" s="10" t="str">
        <f>VLOOKUP(D84,EQProd!$B$2:$F$297,1,)</f>
        <v>IDX_ID</v>
      </c>
      <c r="F84" s="10" t="str">
        <f t="shared" si="10"/>
        <v>OK</v>
      </c>
      <c r="G84" s="10" t="s">
        <v>8</v>
      </c>
      <c r="H84" s="10" t="str">
        <f>VLOOKUP(D84,EQProd!$B$2:$F$297,2,)</f>
        <v>unique</v>
      </c>
      <c r="I84" s="10" t="str">
        <f t="shared" si="11"/>
        <v>OK</v>
      </c>
      <c r="J84" s="10" t="s">
        <v>14</v>
      </c>
      <c r="K84" s="10" t="str">
        <f>VLOOKUP(D84,EQProd!$B$2:$F$297,3,)</f>
        <v xml:space="preserve"> nonclustered </v>
      </c>
      <c r="L84" s="10" t="str">
        <f t="shared" si="12"/>
        <v>OK</v>
      </c>
      <c r="M84" s="10">
        <v>1</v>
      </c>
      <c r="N84" s="10">
        <f>VLOOKUP(D84,EQProd!$B$2:$F$297,4,)</f>
        <v>1</v>
      </c>
      <c r="O84" s="10" t="str">
        <f t="shared" si="13"/>
        <v>OK</v>
      </c>
      <c r="P84" s="10" t="s">
        <v>162</v>
      </c>
      <c r="Q84" s="10" t="str">
        <f>VLOOKUP(D84,EQProd!$B$2:$F$297,5,)</f>
        <v>id asc INCLUDE (uspersonflag,ReportingDelegation,emirClassification)</v>
      </c>
      <c r="R84" s="10" t="str">
        <f t="shared" si="14"/>
        <v>OK</v>
      </c>
      <c r="S84" s="10" t="str">
        <f t="shared" si="15"/>
        <v>TRUE</v>
      </c>
      <c r="T84" s="10" t="str">
        <f t="shared" si="16"/>
        <v>TRUE</v>
      </c>
      <c r="U84" s="10" t="str">
        <f t="shared" si="17"/>
        <v>Yes</v>
      </c>
    </row>
    <row r="85" spans="1:21">
      <c r="A85" s="10" t="s">
        <v>170</v>
      </c>
      <c r="B85" s="10" t="str">
        <f>IF(ISERROR(MATCH(A85, EQProd!$A$2:$A$297,0)),"",A85)</f>
        <v>srf_main.CounterPartyTmp</v>
      </c>
      <c r="C85" s="10" t="str">
        <f t="shared" si="9"/>
        <v>OK</v>
      </c>
      <c r="D85" s="10" t="s">
        <v>161</v>
      </c>
      <c r="E85" s="10" t="str">
        <f>VLOOKUP(D85,EQProd!$B$2:$F$297,1,)</f>
        <v>IDX_ID</v>
      </c>
      <c r="F85" s="10" t="str">
        <f t="shared" si="10"/>
        <v>OK</v>
      </c>
      <c r="G85" s="10" t="s">
        <v>13</v>
      </c>
      <c r="H85" s="10" t="str">
        <f>VLOOKUP(D85,EQProd!$B$2:$F$297,2,)</f>
        <v>unique</v>
      </c>
      <c r="I85" s="10" t="str">
        <f t="shared" si="11"/>
        <v>NOTOK</v>
      </c>
      <c r="J85" s="10" t="s">
        <v>14</v>
      </c>
      <c r="K85" s="10" t="str">
        <f>VLOOKUP(D85,EQProd!$B$2:$F$297,3,)</f>
        <v xml:space="preserve"> nonclustered </v>
      </c>
      <c r="L85" s="10" t="str">
        <f t="shared" si="12"/>
        <v>OK</v>
      </c>
      <c r="M85" s="10">
        <v>1</v>
      </c>
      <c r="N85" s="10">
        <f>VLOOKUP(D85,EQProd!$B$2:$F$297,4,)</f>
        <v>1</v>
      </c>
      <c r="O85" s="10" t="str">
        <f t="shared" si="13"/>
        <v>OK</v>
      </c>
      <c r="P85" s="10" t="s">
        <v>164</v>
      </c>
      <c r="Q85" s="10" t="str">
        <f>VLOOKUP(D85,EQProd!$B$2:$F$297,5,)</f>
        <v>id asc INCLUDE (uspersonflag,ReportingDelegation,emirClassification)</v>
      </c>
      <c r="R85" s="10" t="str">
        <f t="shared" si="14"/>
        <v>NOTOK</v>
      </c>
      <c r="S85" s="10" t="str">
        <f t="shared" si="15"/>
        <v>FALSE</v>
      </c>
      <c r="T85" s="10" t="str">
        <f t="shared" si="16"/>
        <v>FALSE</v>
      </c>
      <c r="U85" s="10" t="str">
        <f t="shared" si="17"/>
        <v>No</v>
      </c>
    </row>
    <row r="86" spans="1:21">
      <c r="A86" s="10" t="s">
        <v>145</v>
      </c>
      <c r="B86" s="10" t="str">
        <f>IF(ISERROR(MATCH(A86, EQProd!$A$2:$A$297,0)),"",A86)</f>
        <v>srf_main.CollSecurePartyMetaData</v>
      </c>
      <c r="C86" s="10" t="str">
        <f t="shared" si="9"/>
        <v>OK</v>
      </c>
      <c r="D86" s="10" t="s">
        <v>148</v>
      </c>
      <c r="E86" s="10" t="str">
        <f>VLOOKUP(D86,EQProd!$B$2:$F$297,1,)</f>
        <v>IDX_MetaData_Priority</v>
      </c>
      <c r="F86" s="10" t="str">
        <f t="shared" si="10"/>
        <v>OK</v>
      </c>
      <c r="G86" s="10" t="s">
        <v>13</v>
      </c>
      <c r="H86" s="10" t="str">
        <f>VLOOKUP(D86,EQProd!$B$2:$F$297,2,)</f>
        <v>nonunique</v>
      </c>
      <c r="I86" s="10" t="str">
        <f t="shared" si="11"/>
        <v>OK</v>
      </c>
      <c r="J86" s="10" t="s">
        <v>14</v>
      </c>
      <c r="K86" s="10" t="str">
        <f>VLOOKUP(D86,EQProd!$B$2:$F$297,3,)</f>
        <v xml:space="preserve"> nonclustered </v>
      </c>
      <c r="L86" s="10" t="str">
        <f t="shared" si="12"/>
        <v>OK</v>
      </c>
      <c r="M86" s="10">
        <v>1</v>
      </c>
      <c r="N86" s="10">
        <f>VLOOKUP(D86,EQProd!$B$2:$F$297,4,)</f>
        <v>1</v>
      </c>
      <c r="O86" s="10" t="str">
        <f t="shared" si="13"/>
        <v>OK</v>
      </c>
      <c r="P86" s="10" t="s">
        <v>149</v>
      </c>
      <c r="Q86" s="10" t="str">
        <f>VLOOKUP(D86,EQProd!$B$2:$F$297,5,)</f>
        <v>Priority asc</v>
      </c>
      <c r="R86" s="10" t="str">
        <f t="shared" si="14"/>
        <v>OK</v>
      </c>
      <c r="S86" s="10" t="str">
        <f t="shared" si="15"/>
        <v>TRUE</v>
      </c>
      <c r="T86" s="10" t="str">
        <f t="shared" si="16"/>
        <v>TRUE</v>
      </c>
      <c r="U86" s="10" t="str">
        <f t="shared" si="17"/>
        <v>Yes</v>
      </c>
    </row>
    <row r="87" spans="1:21">
      <c r="A87" s="10" t="s">
        <v>145</v>
      </c>
      <c r="B87" s="10" t="str">
        <f>IF(ISERROR(MATCH(A87, EQProd!$A$2:$A$297,0)),"",A87)</f>
        <v>srf_main.CollSecurePartyMetaData</v>
      </c>
      <c r="C87" s="10" t="str">
        <f t="shared" si="9"/>
        <v>OK</v>
      </c>
      <c r="D87" s="10" t="s">
        <v>147</v>
      </c>
      <c r="E87" s="10" t="str">
        <f>VLOOKUP(D87,EQProd!$B$2:$F$297,1,)</f>
        <v>IDX_MetaData_SecuredPartyFlag</v>
      </c>
      <c r="F87" s="10" t="str">
        <f t="shared" si="10"/>
        <v>OK</v>
      </c>
      <c r="G87" s="10" t="s">
        <v>13</v>
      </c>
      <c r="H87" s="10" t="str">
        <f>VLOOKUP(D87,EQProd!$B$2:$F$297,2,)</f>
        <v>nonunique</v>
      </c>
      <c r="I87" s="10" t="str">
        <f t="shared" si="11"/>
        <v>OK</v>
      </c>
      <c r="J87" s="10" t="s">
        <v>14</v>
      </c>
      <c r="K87" s="10" t="str">
        <f>VLOOKUP(D87,EQProd!$B$2:$F$297,3,)</f>
        <v xml:space="preserve"> nonclustered </v>
      </c>
      <c r="L87" s="10" t="str">
        <f t="shared" si="12"/>
        <v>OK</v>
      </c>
      <c r="M87" s="10">
        <v>1</v>
      </c>
      <c r="N87" s="10">
        <f>VLOOKUP(D87,EQProd!$B$2:$F$297,4,)</f>
        <v>1</v>
      </c>
      <c r="O87" s="10" t="str">
        <f t="shared" si="13"/>
        <v>OK</v>
      </c>
      <c r="P87" s="10" t="s">
        <v>124</v>
      </c>
      <c r="Q87" s="10" t="str">
        <f>VLOOKUP(D87,EQProd!$B$2:$F$297,5,)</f>
        <v>SecuredPartyFlag asc</v>
      </c>
      <c r="R87" s="10" t="str">
        <f t="shared" si="14"/>
        <v>OK</v>
      </c>
      <c r="S87" s="10" t="str">
        <f t="shared" si="15"/>
        <v>TRUE</v>
      </c>
      <c r="T87" s="10" t="str">
        <f t="shared" si="16"/>
        <v>TRUE</v>
      </c>
      <c r="U87" s="10" t="str">
        <f t="shared" si="17"/>
        <v>Yes</v>
      </c>
    </row>
    <row r="88" spans="1:21">
      <c r="A88" s="10" t="s">
        <v>119</v>
      </c>
      <c r="B88" s="10" t="str">
        <f>IF(ISERROR(MATCH(A88, EQProd!$A$2:$A$297,0)),"",A88)</f>
        <v>srf_main.CollEagleDetailsMain</v>
      </c>
      <c r="C88" s="10" t="str">
        <f t="shared" si="9"/>
        <v>OK</v>
      </c>
      <c r="D88" s="10" t="s">
        <v>121</v>
      </c>
      <c r="E88" s="10" t="str">
        <f>VLOOKUP(D88,EQProd!$B$2:$F$297,1,)</f>
        <v>IDX_PSDSId_CSDSId_FeedUnitId</v>
      </c>
      <c r="F88" s="10" t="str">
        <f t="shared" si="10"/>
        <v>OK</v>
      </c>
      <c r="G88" s="10" t="s">
        <v>13</v>
      </c>
      <c r="H88" s="10" t="str">
        <f>VLOOKUP(D88,EQProd!$B$2:$F$297,2,)</f>
        <v>nonunique</v>
      </c>
      <c r="I88" s="10" t="str">
        <f t="shared" si="11"/>
        <v>OK</v>
      </c>
      <c r="J88" s="10" t="s">
        <v>14</v>
      </c>
      <c r="K88" s="10" t="str">
        <f>VLOOKUP(D88,EQProd!$B$2:$F$297,3,)</f>
        <v xml:space="preserve"> nonclustered </v>
      </c>
      <c r="L88" s="10" t="str">
        <f t="shared" si="12"/>
        <v>OK</v>
      </c>
      <c r="M88" s="10">
        <v>3</v>
      </c>
      <c r="N88" s="10">
        <f>VLOOKUP(D88,EQProd!$B$2:$F$297,4,)</f>
        <v>3</v>
      </c>
      <c r="O88" s="10" t="str">
        <f t="shared" si="13"/>
        <v>OK</v>
      </c>
      <c r="P88" s="10" t="s">
        <v>122</v>
      </c>
      <c r="Q88" s="10" t="str">
        <f>VLOOKUP(D88,EQProd!$B$2:$F$297,5,)</f>
        <v>PrincipalSDSId asc,CtySDSId asc,FeedUnitId asc</v>
      </c>
      <c r="R88" s="10" t="str">
        <f t="shared" si="14"/>
        <v>OK</v>
      </c>
      <c r="S88" s="10" t="str">
        <f t="shared" si="15"/>
        <v>TRUE</v>
      </c>
      <c r="T88" s="10" t="str">
        <f t="shared" si="16"/>
        <v>TRUE</v>
      </c>
      <c r="U88" s="10" t="str">
        <f t="shared" si="17"/>
        <v>Yes</v>
      </c>
    </row>
    <row r="89" spans="1:21">
      <c r="A89" s="10" t="s">
        <v>119</v>
      </c>
      <c r="B89" s="10" t="str">
        <f>IF(ISERROR(MATCH(A89, EQProd!$A$2:$A$297,0)),"",A89)</f>
        <v>srf_main.CollEagleDetailsMain</v>
      </c>
      <c r="C89" s="10" t="str">
        <f t="shared" si="9"/>
        <v>OK</v>
      </c>
      <c r="D89" s="10" t="s">
        <v>123</v>
      </c>
      <c r="E89" s="10" t="str">
        <f>VLOOKUP(D89,EQProd!$B$2:$F$297,1,)</f>
        <v>IDX_SecuredPartyFlag</v>
      </c>
      <c r="F89" s="10" t="str">
        <f t="shared" si="10"/>
        <v>OK</v>
      </c>
      <c r="G89" s="10" t="s">
        <v>13</v>
      </c>
      <c r="H89" s="10" t="str">
        <f>VLOOKUP(D89,EQProd!$B$2:$F$297,2,)</f>
        <v>nonunique</v>
      </c>
      <c r="I89" s="10" t="str">
        <f t="shared" si="11"/>
        <v>OK</v>
      </c>
      <c r="J89" s="10" t="s">
        <v>14</v>
      </c>
      <c r="K89" s="10" t="str">
        <f>VLOOKUP(D89,EQProd!$B$2:$F$297,3,)</f>
        <v xml:space="preserve"> nonclustered </v>
      </c>
      <c r="L89" s="10" t="str">
        <f t="shared" si="12"/>
        <v>OK</v>
      </c>
      <c r="M89" s="10">
        <v>1</v>
      </c>
      <c r="N89" s="10">
        <f>VLOOKUP(D89,EQProd!$B$2:$F$297,4,)</f>
        <v>1</v>
      </c>
      <c r="O89" s="10" t="str">
        <f t="shared" si="13"/>
        <v>OK</v>
      </c>
      <c r="P89" s="10" t="s">
        <v>124</v>
      </c>
      <c r="Q89" s="10" t="str">
        <f>VLOOKUP(D89,EQProd!$B$2:$F$297,5,)</f>
        <v>SecuredPartyFlag asc</v>
      </c>
      <c r="R89" s="10" t="str">
        <f t="shared" si="14"/>
        <v>OK</v>
      </c>
      <c r="S89" s="10" t="str">
        <f t="shared" si="15"/>
        <v>TRUE</v>
      </c>
      <c r="T89" s="10" t="str">
        <f t="shared" si="16"/>
        <v>TRUE</v>
      </c>
      <c r="U89" s="10" t="str">
        <f t="shared" si="17"/>
        <v>Yes</v>
      </c>
    </row>
    <row r="90" spans="1:21">
      <c r="A90" s="10" t="s">
        <v>459</v>
      </c>
      <c r="B90" s="10" t="str">
        <f>IF(ISERROR(MATCH(A90, EQProd!$A$2:$A$297,0)),"",A90)</f>
        <v>srf_main.SRFException</v>
      </c>
      <c r="C90" s="10" t="str">
        <f t="shared" si="9"/>
        <v>OK</v>
      </c>
      <c r="D90" s="10" t="s">
        <v>461</v>
      </c>
      <c r="E90" s="10" t="str">
        <f>VLOOKUP(D90,EQProd!$B$2:$F$297,1,)</f>
        <v>Idx_SRFException_ErrorBlotter1</v>
      </c>
      <c r="F90" s="10" t="str">
        <f t="shared" si="10"/>
        <v>OK</v>
      </c>
      <c r="G90" s="10" t="s">
        <v>13</v>
      </c>
      <c r="H90" s="10" t="str">
        <f>VLOOKUP(D90,EQProd!$B$2:$F$297,2,)</f>
        <v>nonunique</v>
      </c>
      <c r="I90" s="10" t="str">
        <f t="shared" si="11"/>
        <v>OK</v>
      </c>
      <c r="J90" s="10" t="s">
        <v>14</v>
      </c>
      <c r="K90" s="10" t="str">
        <f>VLOOKUP(D90,EQProd!$B$2:$F$297,3,)</f>
        <v xml:space="preserve"> nonclustered </v>
      </c>
      <c r="L90" s="10" t="str">
        <f t="shared" si="12"/>
        <v>OK</v>
      </c>
      <c r="M90" s="10">
        <v>3</v>
      </c>
      <c r="N90" s="10">
        <f>VLOOKUP(D90,EQProd!$B$2:$F$297,4,)</f>
        <v>3</v>
      </c>
      <c r="O90" s="10" t="str">
        <f t="shared" si="13"/>
        <v>OK</v>
      </c>
      <c r="P90" s="10" t="s">
        <v>462</v>
      </c>
      <c r="Q90" s="10" t="str">
        <f>VLOOKUP(D90,EQProd!$B$2:$F$297,5,)</f>
        <v>CreateDate asc,ErrorCategory asc,WorkFlowErrorCategory asc INCLUDE (TradeId,TradeMessageId)</v>
      </c>
      <c r="R90" s="10" t="str">
        <f t="shared" si="14"/>
        <v>OK</v>
      </c>
      <c r="S90" s="10" t="str">
        <f t="shared" si="15"/>
        <v>TRUE</v>
      </c>
      <c r="T90" s="10" t="str">
        <f t="shared" si="16"/>
        <v>TRUE</v>
      </c>
      <c r="U90" s="10" t="str">
        <f t="shared" si="17"/>
        <v>Yes</v>
      </c>
    </row>
    <row r="91" spans="1:21">
      <c r="A91" s="10" t="s">
        <v>459</v>
      </c>
      <c r="B91" s="10" t="str">
        <f>IF(ISERROR(MATCH(A91, EQProd!$A$2:$A$297,0)),"",A91)</f>
        <v>srf_main.SRFException</v>
      </c>
      <c r="C91" s="10" t="str">
        <f t="shared" si="9"/>
        <v>OK</v>
      </c>
      <c r="D91" s="10" t="s">
        <v>473</v>
      </c>
      <c r="E91" s="10" t="str">
        <f>VLOOKUP(D91,EQProd!$B$2:$F$297,1,)</f>
        <v>Idx_SRFException_ErrorBlotter3</v>
      </c>
      <c r="F91" s="10" t="str">
        <f t="shared" si="10"/>
        <v>OK</v>
      </c>
      <c r="G91" s="10" t="s">
        <v>13</v>
      </c>
      <c r="H91" s="10" t="str">
        <f>VLOOKUP(D91,EQProd!$B$2:$F$297,2,)</f>
        <v>nonunique</v>
      </c>
      <c r="I91" s="10" t="str">
        <f t="shared" si="11"/>
        <v>OK</v>
      </c>
      <c r="J91" s="10" t="s">
        <v>14</v>
      </c>
      <c r="K91" s="10" t="str">
        <f>VLOOKUP(D91,EQProd!$B$2:$F$297,3,)</f>
        <v xml:space="preserve"> nonclustered </v>
      </c>
      <c r="L91" s="10" t="str">
        <f t="shared" si="12"/>
        <v>OK</v>
      </c>
      <c r="M91" s="10">
        <v>6</v>
      </c>
      <c r="N91" s="10">
        <f>VLOOKUP(D91,EQProd!$B$2:$F$297,4,)</f>
        <v>6</v>
      </c>
      <c r="O91" s="10" t="str">
        <f t="shared" si="13"/>
        <v>OK</v>
      </c>
      <c r="P91" s="10" t="s">
        <v>474</v>
      </c>
      <c r="Q91" s="10" t="str">
        <f>VLOOKUP(D91,EQProd!$B$2:$F$297,5,)</f>
        <v>ApplicationName asc,TradeId asc,CreateDate asc,TradeMessageId asc,ErrorCategory asc,WorkFlowErrorCategory asc INCLUDE (SRFExceptionID,TradeVersion,Jurisdiction)</v>
      </c>
      <c r="R91" s="10" t="str">
        <f t="shared" si="14"/>
        <v>OK</v>
      </c>
      <c r="S91" s="10" t="str">
        <f t="shared" si="15"/>
        <v>TRUE</v>
      </c>
      <c r="T91" s="10" t="str">
        <f t="shared" si="16"/>
        <v>TRUE</v>
      </c>
      <c r="U91" s="10" t="str">
        <f t="shared" si="17"/>
        <v>Yes</v>
      </c>
    </row>
    <row r="92" spans="1:21">
      <c r="A92" s="10" t="s">
        <v>459</v>
      </c>
      <c r="B92" s="10" t="str">
        <f>IF(ISERROR(MATCH(A92, EQProd!$A$2:$A$297,0)),"",A92)</f>
        <v>srf_main.SRFException</v>
      </c>
      <c r="C92" s="10" t="str">
        <f t="shared" si="9"/>
        <v>OK</v>
      </c>
      <c r="D92" s="10" t="s">
        <v>463</v>
      </c>
      <c r="E92" s="10" t="str">
        <f>VLOOKUP(D92,EQProd!$B$2:$F$297,1,)</f>
        <v>IDX_SRFException1</v>
      </c>
      <c r="F92" s="10" t="str">
        <f t="shared" si="10"/>
        <v>OK</v>
      </c>
      <c r="G92" s="10" t="s">
        <v>13</v>
      </c>
      <c r="H92" s="10" t="str">
        <f>VLOOKUP(D92,EQProd!$B$2:$F$297,2,)</f>
        <v>nonunique</v>
      </c>
      <c r="I92" s="10" t="str">
        <f t="shared" si="11"/>
        <v>OK</v>
      </c>
      <c r="J92" s="10" t="s">
        <v>14</v>
      </c>
      <c r="K92" s="10" t="str">
        <f>VLOOKUP(D92,EQProd!$B$2:$F$297,3,)</f>
        <v xml:space="preserve"> nonclustered </v>
      </c>
      <c r="L92" s="10" t="str">
        <f t="shared" si="12"/>
        <v>OK</v>
      </c>
      <c r="M92" s="10">
        <v>3</v>
      </c>
      <c r="N92" s="10">
        <f>VLOOKUP(D92,EQProd!$B$2:$F$297,4,)</f>
        <v>3</v>
      </c>
      <c r="O92" s="10" t="str">
        <f t="shared" si="13"/>
        <v>OK</v>
      </c>
      <c r="P92" s="10" t="s">
        <v>464</v>
      </c>
      <c r="Q92" s="10" t="str">
        <f>VLOOKUP(D92,EQProd!$B$2:$F$297,5,)</f>
        <v>MessageType asc,Jurisdiction asc,TradeMessageId asc</v>
      </c>
      <c r="R92" s="10" t="str">
        <f t="shared" si="14"/>
        <v>OK</v>
      </c>
      <c r="S92" s="10" t="str">
        <f t="shared" si="15"/>
        <v>TRUE</v>
      </c>
      <c r="T92" s="10" t="str">
        <f t="shared" si="16"/>
        <v>TRUE</v>
      </c>
      <c r="U92" s="10" t="str">
        <f t="shared" si="17"/>
        <v>Yes</v>
      </c>
    </row>
    <row r="93" spans="1:21">
      <c r="A93" s="10" t="s">
        <v>459</v>
      </c>
      <c r="B93" s="10" t="str">
        <f>IF(ISERROR(MATCH(A93, EQProd!$A$2:$A$297,0)),"",A93)</f>
        <v>srf_main.SRFException</v>
      </c>
      <c r="C93" s="10" t="str">
        <f t="shared" si="9"/>
        <v>OK</v>
      </c>
      <c r="D93" s="10" t="s">
        <v>465</v>
      </c>
      <c r="E93" s="10" t="str">
        <f>VLOOKUP(D93,EQProd!$B$2:$F$297,1,)</f>
        <v>IDX_SRFException2</v>
      </c>
      <c r="F93" s="10" t="str">
        <f t="shared" si="10"/>
        <v>OK</v>
      </c>
      <c r="G93" s="10" t="s">
        <v>13</v>
      </c>
      <c r="H93" s="10" t="str">
        <f>VLOOKUP(D93,EQProd!$B$2:$F$297,2,)</f>
        <v>nonunique</v>
      </c>
      <c r="I93" s="10" t="str">
        <f t="shared" si="11"/>
        <v>OK</v>
      </c>
      <c r="J93" s="10" t="s">
        <v>14</v>
      </c>
      <c r="K93" s="10" t="str">
        <f>VLOOKUP(D93,EQProd!$B$2:$F$297,3,)</f>
        <v xml:space="preserve"> nonclustered </v>
      </c>
      <c r="L93" s="10" t="str">
        <f t="shared" si="12"/>
        <v>OK</v>
      </c>
      <c r="M93" s="10">
        <v>2</v>
      </c>
      <c r="N93" s="10">
        <f>VLOOKUP(D93,EQProd!$B$2:$F$297,4,)</f>
        <v>2</v>
      </c>
      <c r="O93" s="10" t="str">
        <f t="shared" si="13"/>
        <v>OK</v>
      </c>
      <c r="P93" s="10" t="s">
        <v>466</v>
      </c>
      <c r="Q93" s="10" t="str">
        <f>VLOOKUP(D93,EQProd!$B$2:$F$297,5,)</f>
        <v>MessageType asc,TradeMessageId asc</v>
      </c>
      <c r="R93" s="10" t="str">
        <f t="shared" si="14"/>
        <v>OK</v>
      </c>
      <c r="S93" s="10" t="str">
        <f t="shared" si="15"/>
        <v>TRUE</v>
      </c>
      <c r="T93" s="10" t="str">
        <f t="shared" si="16"/>
        <v>TRUE</v>
      </c>
      <c r="U93" s="10" t="str">
        <f t="shared" si="17"/>
        <v>Yes</v>
      </c>
    </row>
    <row r="94" spans="1:21">
      <c r="A94" s="10" t="s">
        <v>459</v>
      </c>
      <c r="B94" s="10" t="str">
        <f>IF(ISERROR(MATCH(A94, EQProd!$A$2:$A$297,0)),"",A94)</f>
        <v>srf_main.SRFException</v>
      </c>
      <c r="C94" s="10" t="str">
        <f t="shared" si="9"/>
        <v>OK</v>
      </c>
      <c r="D94" s="10" t="s">
        <v>475</v>
      </c>
      <c r="E94" s="10" t="str">
        <f>VLOOKUP(D94,EQProd!$B$2:$F$297,1,)</f>
        <v>Idx_SRFExcpn_MsgType</v>
      </c>
      <c r="F94" s="10" t="str">
        <f t="shared" si="10"/>
        <v>OK</v>
      </c>
      <c r="G94" s="10" t="s">
        <v>13</v>
      </c>
      <c r="H94" s="10" t="str">
        <f>VLOOKUP(D94,EQProd!$B$2:$F$297,2,)</f>
        <v>nonunique</v>
      </c>
      <c r="I94" s="10" t="str">
        <f t="shared" si="11"/>
        <v>OK</v>
      </c>
      <c r="J94" s="10" t="s">
        <v>14</v>
      </c>
      <c r="K94" s="10" t="str">
        <f>VLOOKUP(D94,EQProd!$B$2:$F$297,3,)</f>
        <v xml:space="preserve"> nonclustered </v>
      </c>
      <c r="L94" s="10" t="str">
        <f t="shared" si="12"/>
        <v>OK</v>
      </c>
      <c r="M94" s="10">
        <v>3</v>
      </c>
      <c r="N94" s="10">
        <f>VLOOKUP(D94,EQProd!$B$2:$F$297,4,)</f>
        <v>3</v>
      </c>
      <c r="O94" s="10" t="str">
        <f t="shared" si="13"/>
        <v>OK</v>
      </c>
      <c r="P94" s="10" t="s">
        <v>476</v>
      </c>
      <c r="Q94" s="10" t="str">
        <f>VLOOKUP(D94,EQProd!$B$2:$F$297,5,)</f>
        <v>TradeMessageId asc,Jurisdiction asc,MessageType asc</v>
      </c>
      <c r="R94" s="10" t="str">
        <f t="shared" si="14"/>
        <v>OK</v>
      </c>
      <c r="S94" s="10" t="str">
        <f t="shared" si="15"/>
        <v>TRUE</v>
      </c>
      <c r="T94" s="10" t="str">
        <f t="shared" si="16"/>
        <v>TRUE</v>
      </c>
      <c r="U94" s="10" t="str">
        <f t="shared" si="17"/>
        <v>Yes</v>
      </c>
    </row>
    <row r="95" spans="1:21">
      <c r="A95" s="10" t="s">
        <v>482</v>
      </c>
      <c r="B95" s="10" t="str">
        <f>IF(ISERROR(MATCH(A95, EQProd!$A$2:$A$297,0)),"",A95)</f>
        <v>srf_main.SRFSystemParam</v>
      </c>
      <c r="C95" s="10" t="str">
        <f t="shared" si="9"/>
        <v>OK</v>
      </c>
      <c r="D95" s="10" t="s">
        <v>485</v>
      </c>
      <c r="E95" s="10" t="str">
        <f>VLOOKUP(D95,EQProd!$B$2:$F$297,1,)</f>
        <v>Idx_SysPar_ParVal</v>
      </c>
      <c r="F95" s="10" t="str">
        <f t="shared" si="10"/>
        <v>OK</v>
      </c>
      <c r="G95" s="10" t="s">
        <v>13</v>
      </c>
      <c r="H95" s="10" t="str">
        <f>VLOOKUP(D95,EQProd!$B$2:$F$297,2,)</f>
        <v>nonunique</v>
      </c>
      <c r="I95" s="10" t="str">
        <f t="shared" si="11"/>
        <v>OK</v>
      </c>
      <c r="J95" s="10" t="s">
        <v>14</v>
      </c>
      <c r="K95" s="10" t="str">
        <f>VLOOKUP(D95,EQProd!$B$2:$F$297,3,)</f>
        <v xml:space="preserve"> nonclustered </v>
      </c>
      <c r="L95" s="10" t="str">
        <f t="shared" si="12"/>
        <v>OK</v>
      </c>
      <c r="M95" s="10">
        <v>5</v>
      </c>
      <c r="N95" s="10">
        <f>VLOOKUP(D95,EQProd!$B$2:$F$297,4,)</f>
        <v>5</v>
      </c>
      <c r="O95" s="10" t="str">
        <f t="shared" si="13"/>
        <v>OK</v>
      </c>
      <c r="P95" s="10" t="s">
        <v>486</v>
      </c>
      <c r="Q95" s="10" t="str">
        <f>VLOOKUP(D95,EQProd!$B$2:$F$297,5,)</f>
        <v>ParamValue asc,SystemId asc,GroupId asc,GroupLevel asc,ParamId asc</v>
      </c>
      <c r="R95" s="10" t="str">
        <f t="shared" si="14"/>
        <v>OK</v>
      </c>
      <c r="S95" s="10" t="str">
        <f t="shared" si="15"/>
        <v>TRUE</v>
      </c>
      <c r="T95" s="10" t="str">
        <f t="shared" si="16"/>
        <v>TRUE</v>
      </c>
      <c r="U95" s="10" t="str">
        <f t="shared" si="17"/>
        <v>Yes</v>
      </c>
    </row>
    <row r="96" spans="1:21">
      <c r="A96" s="10" t="s">
        <v>482</v>
      </c>
      <c r="B96" s="10" t="str">
        <f>IF(ISERROR(MATCH(A96, EQProd!$A$2:$A$297,0)),"",A96)</f>
        <v>srf_main.SRFSystemParam</v>
      </c>
      <c r="C96" s="10" t="str">
        <f t="shared" si="9"/>
        <v>OK</v>
      </c>
      <c r="D96" s="10" t="s">
        <v>487</v>
      </c>
      <c r="E96" s="10" t="str">
        <f>VLOOKUP(D96,EQProd!$B$2:$F$297,1,)</f>
        <v>Idx_SysPar_ParVal2</v>
      </c>
      <c r="F96" s="10" t="str">
        <f t="shared" si="10"/>
        <v>OK</v>
      </c>
      <c r="G96" s="10" t="s">
        <v>13</v>
      </c>
      <c r="H96" s="10" t="str">
        <f>VLOOKUP(D96,EQProd!$B$2:$F$297,2,)</f>
        <v>nonunique</v>
      </c>
      <c r="I96" s="10" t="str">
        <f t="shared" si="11"/>
        <v>OK</v>
      </c>
      <c r="J96" s="10" t="s">
        <v>14</v>
      </c>
      <c r="K96" s="10" t="str">
        <f>VLOOKUP(D96,EQProd!$B$2:$F$297,3,)</f>
        <v xml:space="preserve"> nonclustered </v>
      </c>
      <c r="L96" s="10" t="str">
        <f t="shared" si="12"/>
        <v>OK</v>
      </c>
      <c r="M96" s="10">
        <v>1</v>
      </c>
      <c r="N96" s="10">
        <f>VLOOKUP(D96,EQProd!$B$2:$F$297,4,)</f>
        <v>1</v>
      </c>
      <c r="O96" s="10" t="str">
        <f t="shared" si="13"/>
        <v>OK</v>
      </c>
      <c r="P96" s="10" t="s">
        <v>488</v>
      </c>
      <c r="Q96" s="10" t="str">
        <f>VLOOKUP(D96,EQProd!$B$2:$F$297,5,)</f>
        <v>ParamValue asc</v>
      </c>
      <c r="R96" s="10" t="str">
        <f t="shared" si="14"/>
        <v>OK</v>
      </c>
      <c r="S96" s="10" t="str">
        <f t="shared" si="15"/>
        <v>TRUE</v>
      </c>
      <c r="T96" s="10" t="str">
        <f t="shared" si="16"/>
        <v>TRUE</v>
      </c>
      <c r="U96" s="10" t="str">
        <f t="shared" si="17"/>
        <v>Yes</v>
      </c>
    </row>
    <row r="97" spans="1:21">
      <c r="A97" s="10" t="s">
        <v>560</v>
      </c>
      <c r="B97" s="10" t="str">
        <f>IF(ISERROR(MATCH(A97, EQProd!$A$2:$A$297,0)),"",A97)</f>
        <v>srf_main.TradeMessageRptJurisdiction</v>
      </c>
      <c r="C97" s="10" t="str">
        <f t="shared" si="9"/>
        <v>OK</v>
      </c>
      <c r="D97" s="10" t="s">
        <v>567</v>
      </c>
      <c r="E97" s="10" t="str">
        <f>VLOOKUP(D97,EQProd!$B$2:$F$297,1,)</f>
        <v>Idx_TMJ_Jurisdiction</v>
      </c>
      <c r="F97" s="10" t="str">
        <f t="shared" si="10"/>
        <v>OK</v>
      </c>
      <c r="G97" s="10" t="s">
        <v>8</v>
      </c>
      <c r="H97" s="10" t="str">
        <f>VLOOKUP(D97,EQProd!$B$2:$F$297,2,)</f>
        <v>unique</v>
      </c>
      <c r="I97" s="10" t="str">
        <f t="shared" si="11"/>
        <v>OK</v>
      </c>
      <c r="J97" s="10" t="s">
        <v>14</v>
      </c>
      <c r="K97" s="10" t="str">
        <f>VLOOKUP(D97,EQProd!$B$2:$F$297,3,)</f>
        <v xml:space="preserve"> nonclustered </v>
      </c>
      <c r="L97" s="10" t="str">
        <f t="shared" si="12"/>
        <v>OK</v>
      </c>
      <c r="M97" s="10">
        <v>2</v>
      </c>
      <c r="N97" s="10">
        <f>VLOOKUP(D97,EQProd!$B$2:$F$297,4,)</f>
        <v>2</v>
      </c>
      <c r="O97" s="10" t="str">
        <f t="shared" si="13"/>
        <v>OK</v>
      </c>
      <c r="P97" s="10" t="s">
        <v>568</v>
      </c>
      <c r="Q97" s="10" t="str">
        <f>VLOOKUP(D97,EQProd!$B$2:$F$297,5,)</f>
        <v>Jurisdiction asc,TradeMessageId asc</v>
      </c>
      <c r="R97" s="10" t="str">
        <f t="shared" si="14"/>
        <v>OK</v>
      </c>
      <c r="S97" s="10" t="str">
        <f t="shared" si="15"/>
        <v>TRUE</v>
      </c>
      <c r="T97" s="10" t="str">
        <f t="shared" si="16"/>
        <v>TRUE</v>
      </c>
      <c r="U97" s="10" t="str">
        <f t="shared" si="17"/>
        <v>Yes</v>
      </c>
    </row>
    <row r="98" spans="1:21">
      <c r="A98" s="10" t="s">
        <v>560</v>
      </c>
      <c r="B98" s="10" t="str">
        <f>IF(ISERROR(MATCH(A98, EQProd!$A$2:$A$297,0)),"",A98)</f>
        <v>srf_main.TradeMessageRptJurisdiction</v>
      </c>
      <c r="C98" s="10" t="str">
        <f t="shared" si="9"/>
        <v>OK</v>
      </c>
      <c r="D98" s="10" t="s">
        <v>571</v>
      </c>
      <c r="E98" s="10" t="str">
        <f>VLOOKUP(D98,EQProd!$B$2:$F$297,1,)</f>
        <v>IDX_TMJ_TradeMessageId</v>
      </c>
      <c r="F98" s="10" t="str">
        <f t="shared" si="10"/>
        <v>OK</v>
      </c>
      <c r="G98" s="10" t="s">
        <v>13</v>
      </c>
      <c r="H98" s="10" t="str">
        <f>VLOOKUP(D98,EQProd!$B$2:$F$297,2,)</f>
        <v>nonunique</v>
      </c>
      <c r="I98" s="10" t="str">
        <f t="shared" si="11"/>
        <v>OK</v>
      </c>
      <c r="J98" s="10" t="s">
        <v>14</v>
      </c>
      <c r="K98" s="10" t="str">
        <f>VLOOKUP(D98,EQProd!$B$2:$F$297,3,)</f>
        <v xml:space="preserve"> nonclustered </v>
      </c>
      <c r="L98" s="10" t="str">
        <f t="shared" si="12"/>
        <v>OK</v>
      </c>
      <c r="M98" s="10">
        <v>2</v>
      </c>
      <c r="N98" s="10">
        <f>VLOOKUP(D98,EQProd!$B$2:$F$297,4,)</f>
        <v>2</v>
      </c>
      <c r="O98" s="10" t="str">
        <f t="shared" si="13"/>
        <v>OK</v>
      </c>
      <c r="P98" s="10" t="s">
        <v>470</v>
      </c>
      <c r="Q98" s="10" t="str">
        <f>VLOOKUP(D98,EQProd!$B$2:$F$297,5,)</f>
        <v>TradeMessageId asc,Jurisdiction asc</v>
      </c>
      <c r="R98" s="10" t="str">
        <f t="shared" si="14"/>
        <v>OK</v>
      </c>
      <c r="S98" s="10" t="str">
        <f t="shared" si="15"/>
        <v>TRUE</v>
      </c>
      <c r="T98" s="10" t="str">
        <f t="shared" si="16"/>
        <v>TRUE</v>
      </c>
      <c r="U98" s="10" t="str">
        <f t="shared" si="17"/>
        <v>Yes</v>
      </c>
    </row>
    <row r="99" spans="1:21">
      <c r="A99" s="10" t="s">
        <v>560</v>
      </c>
      <c r="B99" s="10" t="str">
        <f>IF(ISERROR(MATCH(A99, EQProd!$A$2:$A$297,0)),"",A99)</f>
        <v>srf_main.TradeMessageRptJurisdiction</v>
      </c>
      <c r="C99" s="10" t="str">
        <f t="shared" si="9"/>
        <v>OK</v>
      </c>
      <c r="D99" s="10" t="s">
        <v>569</v>
      </c>
      <c r="E99" s="10" t="str">
        <f>VLOOKUP(D99,EQProd!$B$2:$F$297,1,)</f>
        <v>Idx_TMJ_ValidationStatus</v>
      </c>
      <c r="F99" s="10" t="str">
        <f t="shared" si="10"/>
        <v>OK</v>
      </c>
      <c r="G99" s="10" t="s">
        <v>13</v>
      </c>
      <c r="H99" s="10" t="str">
        <f>VLOOKUP(D99,EQProd!$B$2:$F$297,2,)</f>
        <v>nonunique</v>
      </c>
      <c r="I99" s="10" t="str">
        <f t="shared" si="11"/>
        <v>OK</v>
      </c>
      <c r="J99" s="10" t="s">
        <v>14</v>
      </c>
      <c r="K99" s="10" t="str">
        <f>VLOOKUP(D99,EQProd!$B$2:$F$297,3,)</f>
        <v xml:space="preserve"> nonclustered </v>
      </c>
      <c r="L99" s="10" t="str">
        <f t="shared" si="12"/>
        <v>OK</v>
      </c>
      <c r="M99" s="10">
        <v>3</v>
      </c>
      <c r="N99" s="10">
        <f>VLOOKUP(D99,EQProd!$B$2:$F$297,4,)</f>
        <v>3</v>
      </c>
      <c r="O99" s="10" t="str">
        <f t="shared" si="13"/>
        <v>OK</v>
      </c>
      <c r="P99" s="10" t="s">
        <v>570</v>
      </c>
      <c r="Q99" s="10" t="str">
        <f>VLOOKUP(D99,EQProd!$B$2:$F$297,5,)</f>
        <v>TradeMessageId asc,Jurisdiction asc,ValidationStatus asc</v>
      </c>
      <c r="R99" s="10" t="str">
        <f t="shared" si="14"/>
        <v>OK</v>
      </c>
      <c r="S99" s="10" t="str">
        <f t="shared" si="15"/>
        <v>TRUE</v>
      </c>
      <c r="T99" s="10" t="str">
        <f t="shared" si="16"/>
        <v>TRUE</v>
      </c>
      <c r="U99" s="10" t="str">
        <f t="shared" si="17"/>
        <v>Yes</v>
      </c>
    </row>
    <row r="100" spans="1:21">
      <c r="A100" s="10" t="s">
        <v>560</v>
      </c>
      <c r="B100" s="10" t="str">
        <f>IF(ISERROR(MATCH(A100, EQProd!$A$2:$A$297,0)),"",A100)</f>
        <v>srf_main.TradeMessageRptJurisdiction</v>
      </c>
      <c r="C100" s="10" t="str">
        <f t="shared" si="9"/>
        <v>OK</v>
      </c>
      <c r="D100" s="10" t="s">
        <v>561</v>
      </c>
      <c r="E100" s="10" t="str">
        <f>VLOOKUP(D100,EQProd!$B$2:$F$297,1,)</f>
        <v>Idx_TMJ_ValidationStatus2</v>
      </c>
      <c r="F100" s="10" t="str">
        <f t="shared" si="10"/>
        <v>OK</v>
      </c>
      <c r="G100" s="10" t="s">
        <v>13</v>
      </c>
      <c r="H100" s="10" t="str">
        <f>VLOOKUP(D100,EQProd!$B$2:$F$297,2,)</f>
        <v>nonunique</v>
      </c>
      <c r="I100" s="10" t="str">
        <f t="shared" si="11"/>
        <v>OK</v>
      </c>
      <c r="J100" s="10" t="s">
        <v>14</v>
      </c>
      <c r="K100" s="10" t="str">
        <f>VLOOKUP(D100,EQProd!$B$2:$F$297,3,)</f>
        <v xml:space="preserve"> nonclustered </v>
      </c>
      <c r="L100" s="10" t="str">
        <f t="shared" si="12"/>
        <v>OK</v>
      </c>
      <c r="M100" s="10">
        <v>1</v>
      </c>
      <c r="N100" s="10">
        <f>VLOOKUP(D100,EQProd!$B$2:$F$297,4,)</f>
        <v>1</v>
      </c>
      <c r="O100" s="10" t="str">
        <f t="shared" si="13"/>
        <v>OK</v>
      </c>
      <c r="P100" s="10" t="s">
        <v>562</v>
      </c>
      <c r="Q100" s="10" t="str">
        <f>VLOOKUP(D100,EQProd!$B$2:$F$297,5,)</f>
        <v>ValidationStatus asc</v>
      </c>
      <c r="R100" s="10" t="str">
        <f t="shared" si="14"/>
        <v>OK</v>
      </c>
      <c r="S100" s="10" t="str">
        <f t="shared" si="15"/>
        <v>TRUE</v>
      </c>
      <c r="T100" s="10" t="str">
        <f t="shared" si="16"/>
        <v>TRUE</v>
      </c>
      <c r="U100" s="10" t="str">
        <f t="shared" si="17"/>
        <v>Yes</v>
      </c>
    </row>
    <row r="101" spans="1:21">
      <c r="A101" s="10" t="s">
        <v>459</v>
      </c>
      <c r="B101" s="10" t="str">
        <f>IF(ISERROR(MATCH(A101, EQProd!$A$2:$A$297,0)),"",A101)</f>
        <v>srf_main.SRFException</v>
      </c>
      <c r="C101" s="10" t="str">
        <f t="shared" si="9"/>
        <v>OK</v>
      </c>
      <c r="D101" s="10" t="s">
        <v>471</v>
      </c>
      <c r="E101" s="10" t="str">
        <f>VLOOKUP(D101,EQProd!$B$2:$F$297,1,)</f>
        <v>IDX_TradeId</v>
      </c>
      <c r="F101" s="10" t="str">
        <f t="shared" si="10"/>
        <v>OK</v>
      </c>
      <c r="G101" s="10" t="s">
        <v>13</v>
      </c>
      <c r="H101" s="10" t="str">
        <f>VLOOKUP(D101,EQProd!$B$2:$F$297,2,)</f>
        <v>nonunique</v>
      </c>
      <c r="I101" s="10" t="str">
        <f t="shared" si="11"/>
        <v>OK</v>
      </c>
      <c r="J101" s="10" t="s">
        <v>14</v>
      </c>
      <c r="K101" s="10" t="str">
        <f>VLOOKUP(D101,EQProd!$B$2:$F$297,3,)</f>
        <v xml:space="preserve"> nonclustered </v>
      </c>
      <c r="L101" s="10" t="str">
        <f t="shared" si="12"/>
        <v>OK</v>
      </c>
      <c r="M101" s="10">
        <v>1</v>
      </c>
      <c r="N101" s="10">
        <f>VLOOKUP(D101,EQProd!$B$2:$F$297,4,)</f>
        <v>1</v>
      </c>
      <c r="O101" s="10" t="str">
        <f t="shared" si="13"/>
        <v>OK</v>
      </c>
      <c r="P101" s="10" t="s">
        <v>293</v>
      </c>
      <c r="Q101" s="10" t="str">
        <f>VLOOKUP(D101,EQProd!$B$2:$F$297,5,)</f>
        <v>TradeId asc INCLUDE (TradeVersion)</v>
      </c>
      <c r="R101" s="10" t="str">
        <f t="shared" si="14"/>
        <v>OK</v>
      </c>
      <c r="S101" s="10" t="str">
        <f t="shared" si="15"/>
        <v>TRUE</v>
      </c>
      <c r="T101" s="10" t="str">
        <f t="shared" si="16"/>
        <v>TRUE</v>
      </c>
      <c r="U101" s="10" t="str">
        <f t="shared" si="17"/>
        <v>Yes</v>
      </c>
    </row>
    <row r="102" spans="1:21">
      <c r="A102" s="10" t="s">
        <v>459</v>
      </c>
      <c r="B102" s="10" t="str">
        <f>IF(ISERROR(MATCH(A102, EQProd!$A$2:$A$297,0)),"",A102)</f>
        <v>srf_main.SRFException</v>
      </c>
      <c r="C102" s="10" t="str">
        <f t="shared" si="9"/>
        <v>OK</v>
      </c>
      <c r="D102" s="10" t="s">
        <v>469</v>
      </c>
      <c r="E102" s="10" t="str">
        <f>VLOOKUP(D102,EQProd!$B$2:$F$297,1,)</f>
        <v>IDX_TradeMessageId</v>
      </c>
      <c r="F102" s="10" t="str">
        <f t="shared" si="10"/>
        <v>OK</v>
      </c>
      <c r="G102" s="10" t="s">
        <v>13</v>
      </c>
      <c r="H102" s="10" t="str">
        <f>VLOOKUP(D102,EQProd!$B$2:$F$297,2,)</f>
        <v>nonunique</v>
      </c>
      <c r="I102" s="10" t="str">
        <f t="shared" si="11"/>
        <v>OK</v>
      </c>
      <c r="J102" s="10" t="s">
        <v>14</v>
      </c>
      <c r="K102" s="10" t="str">
        <f>VLOOKUP(D102,EQProd!$B$2:$F$297,3,)</f>
        <v xml:space="preserve"> nonclustered </v>
      </c>
      <c r="L102" s="10" t="str">
        <f t="shared" si="12"/>
        <v>OK</v>
      </c>
      <c r="M102" s="10">
        <v>2</v>
      </c>
      <c r="N102" s="10">
        <f>VLOOKUP(D102,EQProd!$B$2:$F$297,4,)</f>
        <v>2</v>
      </c>
      <c r="O102" s="10" t="str">
        <f t="shared" si="13"/>
        <v>OK</v>
      </c>
      <c r="P102" s="10" t="s">
        <v>470</v>
      </c>
      <c r="Q102" s="10" t="str">
        <f>VLOOKUP(D102,EQProd!$B$2:$F$297,5,)</f>
        <v>TradeMessageId asc,Jurisdiction asc</v>
      </c>
      <c r="R102" s="10" t="str">
        <f t="shared" si="14"/>
        <v>OK</v>
      </c>
      <c r="S102" s="10" t="str">
        <f t="shared" si="15"/>
        <v>TRUE</v>
      </c>
      <c r="T102" s="10" t="str">
        <f t="shared" si="16"/>
        <v>TRUE</v>
      </c>
      <c r="U102" s="10" t="str">
        <f t="shared" si="17"/>
        <v>Yes</v>
      </c>
    </row>
    <row r="103" spans="1:21">
      <c r="A103" s="10" t="s">
        <v>528</v>
      </c>
      <c r="B103" s="10" t="str">
        <f>IF(ISERROR(MATCH(A103, EQProd!$A$2:$A$297,0)),"",A103)</f>
        <v>srf_main.TradeMessage</v>
      </c>
      <c r="C103" s="10" t="str">
        <f t="shared" si="9"/>
        <v>OK</v>
      </c>
      <c r="D103" s="10" t="s">
        <v>533</v>
      </c>
      <c r="E103" s="10" t="str">
        <f>VLOOKUP(D103,EQProd!$B$2:$F$297,1,)</f>
        <v>Idx_Trademsg_GTRMsgStatus</v>
      </c>
      <c r="F103" s="10" t="str">
        <f t="shared" si="10"/>
        <v>OK</v>
      </c>
      <c r="G103" s="10" t="s">
        <v>13</v>
      </c>
      <c r="H103" s="10" t="str">
        <f>VLOOKUP(D103,EQProd!$B$2:$F$297,2,)</f>
        <v>nonunique</v>
      </c>
      <c r="I103" s="10" t="str">
        <f t="shared" si="11"/>
        <v>OK</v>
      </c>
      <c r="J103" s="10" t="s">
        <v>14</v>
      </c>
      <c r="K103" s="10" t="str">
        <f>VLOOKUP(D103,EQProd!$B$2:$F$297,3,)</f>
        <v xml:space="preserve"> nonclustered </v>
      </c>
      <c r="L103" s="10" t="str">
        <f t="shared" si="12"/>
        <v>OK</v>
      </c>
      <c r="M103" s="10">
        <v>1</v>
      </c>
      <c r="N103" s="10">
        <f>VLOOKUP(D103,EQProd!$B$2:$F$297,4,)</f>
        <v>1</v>
      </c>
      <c r="O103" s="10" t="str">
        <f t="shared" si="13"/>
        <v>OK</v>
      </c>
      <c r="P103" s="10" t="s">
        <v>534</v>
      </c>
      <c r="Q103" s="10" t="str">
        <f>VLOOKUP(D103,EQProd!$B$2:$F$297,5,)</f>
        <v>GTRMsgStatus asc INCLUDE (TradeMessageId,TradeId,MsgType)</v>
      </c>
      <c r="R103" s="10" t="str">
        <f t="shared" si="14"/>
        <v>OK</v>
      </c>
      <c r="S103" s="10" t="str">
        <f t="shared" si="15"/>
        <v>TRUE</v>
      </c>
      <c r="T103" s="10" t="str">
        <f t="shared" si="16"/>
        <v>TRUE</v>
      </c>
      <c r="U103" s="10" t="str">
        <f t="shared" si="17"/>
        <v>Yes</v>
      </c>
    </row>
    <row r="104" spans="1:21">
      <c r="A104" s="10" t="s">
        <v>222</v>
      </c>
      <c r="B104" s="10" t="str">
        <f>IF(ISERROR(MATCH(A104, EQProd!$A$2:$A$297,0)),"",A104)</f>
        <v>srf_main.EODTrade</v>
      </c>
      <c r="C104" s="10" t="str">
        <f t="shared" si="9"/>
        <v>OK</v>
      </c>
      <c r="D104" s="10" t="s">
        <v>236</v>
      </c>
      <c r="E104" s="10" t="str">
        <f>VLOOKUP(D104,EQProd!$B$2:$F$297,1,)</f>
        <v>Idx_UpdateDate_TradeId_TradeVersion</v>
      </c>
      <c r="F104" s="10" t="str">
        <f t="shared" si="10"/>
        <v>OK</v>
      </c>
      <c r="G104" s="10" t="s">
        <v>13</v>
      </c>
      <c r="H104" s="10" t="str">
        <f>VLOOKUP(D104,EQProd!$B$2:$F$297,2,)</f>
        <v>nonunique</v>
      </c>
      <c r="I104" s="10" t="str">
        <f t="shared" si="11"/>
        <v>OK</v>
      </c>
      <c r="J104" s="10" t="s">
        <v>14</v>
      </c>
      <c r="K104" s="10" t="str">
        <f>VLOOKUP(D104,EQProd!$B$2:$F$297,3,)</f>
        <v xml:space="preserve"> nonclustered </v>
      </c>
      <c r="L104" s="10" t="str">
        <f t="shared" si="12"/>
        <v>OK</v>
      </c>
      <c r="M104" s="10">
        <v>5</v>
      </c>
      <c r="N104" s="10">
        <f>VLOOKUP(D104,EQProd!$B$2:$F$297,4,)</f>
        <v>5</v>
      </c>
      <c r="O104" s="10" t="str">
        <f t="shared" si="13"/>
        <v>OK</v>
      </c>
      <c r="P104" s="10" t="s">
        <v>237</v>
      </c>
      <c r="Q104" s="10" t="str">
        <f>VLOOKUP(D104,EQProd!$B$2:$F$297,5,)</f>
        <v>UpdateDate desc,TradeId asc,TradeVersion asc,COBDate asc,Book asc INCLUDE (EODTradeStageId)</v>
      </c>
      <c r="R104" s="10" t="str">
        <f t="shared" si="14"/>
        <v>OK</v>
      </c>
      <c r="S104" s="10" t="str">
        <f t="shared" si="15"/>
        <v>TRUE</v>
      </c>
      <c r="T104" s="10" t="str">
        <f t="shared" si="16"/>
        <v>TRUE</v>
      </c>
      <c r="U104" s="10" t="str">
        <f t="shared" si="17"/>
        <v>Yes</v>
      </c>
    </row>
    <row r="105" spans="1:21">
      <c r="A105" s="10" t="s">
        <v>11</v>
      </c>
      <c r="B105" s="10" t="str">
        <f>IF(ISERROR(MATCH(A105, EQProd!$A$2:$A$297,0)),"",A105)</f>
        <v>srf_main.AllegeTrade</v>
      </c>
      <c r="C105" s="10" t="str">
        <f t="shared" si="9"/>
        <v>OK</v>
      </c>
      <c r="D105" s="10" t="s">
        <v>12</v>
      </c>
      <c r="E105" s="10" t="str">
        <f>VLOOKUP(D105,EQProd!$B$2:$F$297,1,)</f>
        <v>idx1_AllegeTrade</v>
      </c>
      <c r="F105" s="10" t="str">
        <f t="shared" si="10"/>
        <v>OK</v>
      </c>
      <c r="G105" s="10" t="s">
        <v>13</v>
      </c>
      <c r="H105" s="10" t="str">
        <f>VLOOKUP(D105,EQProd!$B$2:$F$297,2,)</f>
        <v>nonunique</v>
      </c>
      <c r="I105" s="10" t="str">
        <f t="shared" si="11"/>
        <v>OK</v>
      </c>
      <c r="J105" s="10" t="s">
        <v>14</v>
      </c>
      <c r="K105" s="10" t="str">
        <f>VLOOKUP(D105,EQProd!$B$2:$F$297,3,)</f>
        <v xml:space="preserve"> nonclustered </v>
      </c>
      <c r="L105" s="10" t="str">
        <f t="shared" si="12"/>
        <v>OK</v>
      </c>
      <c r="M105" s="10">
        <v>4</v>
      </c>
      <c r="N105" s="10">
        <f>VLOOKUP(D105,EQProd!$B$2:$F$297,4,)</f>
        <v>4</v>
      </c>
      <c r="O105" s="10" t="str">
        <f t="shared" si="13"/>
        <v>OK</v>
      </c>
      <c r="P105" s="10" t="s">
        <v>15</v>
      </c>
      <c r="Q105" s="10" t="str">
        <f>VLOOKUP(D105,EQProd!$B$2:$F$297,5,)</f>
        <v>TradeIdentifier asc,EventName asc,sentBy asc,isCorrection asc</v>
      </c>
      <c r="R105" s="10" t="str">
        <f t="shared" si="14"/>
        <v>OK</v>
      </c>
      <c r="S105" s="10" t="str">
        <f t="shared" si="15"/>
        <v>TRUE</v>
      </c>
      <c r="T105" s="10" t="str">
        <f t="shared" si="16"/>
        <v>TRUE</v>
      </c>
      <c r="U105" s="10" t="str">
        <f t="shared" si="17"/>
        <v>Yes</v>
      </c>
    </row>
    <row r="106" spans="1:21">
      <c r="A106" s="10" t="s">
        <v>18</v>
      </c>
      <c r="B106" s="10" t="str">
        <f>IF(ISERROR(MATCH(A106, EQProd!$A$2:$A$297,0)),"",A106)</f>
        <v>srf_main.AllegeTradeDetails</v>
      </c>
      <c r="C106" s="10" t="str">
        <f t="shared" si="9"/>
        <v>OK</v>
      </c>
      <c r="D106" s="10" t="s">
        <v>19</v>
      </c>
      <c r="E106" s="10" t="str">
        <f>VLOOKUP(D106,EQProd!$B$2:$F$297,1,)</f>
        <v>idx1_AllegeTradeDetails</v>
      </c>
      <c r="F106" s="10" t="str">
        <f t="shared" si="10"/>
        <v>OK</v>
      </c>
      <c r="G106" s="10" t="s">
        <v>8</v>
      </c>
      <c r="H106" s="10" t="str">
        <f>VLOOKUP(D106,EQProd!$B$2:$F$297,2,)</f>
        <v>unique</v>
      </c>
      <c r="I106" s="10" t="str">
        <f t="shared" si="11"/>
        <v>OK</v>
      </c>
      <c r="J106" s="10" t="s">
        <v>9</v>
      </c>
      <c r="K106" s="10" t="str">
        <f>VLOOKUP(D106,EQProd!$B$2:$F$297,3,)</f>
        <v xml:space="preserve"> clustered </v>
      </c>
      <c r="L106" s="10" t="str">
        <f t="shared" si="12"/>
        <v>OK</v>
      </c>
      <c r="M106" s="10">
        <v>2</v>
      </c>
      <c r="N106" s="10">
        <f>VLOOKUP(D106,EQProd!$B$2:$F$297,4,)</f>
        <v>2</v>
      </c>
      <c r="O106" s="10" t="str">
        <f t="shared" si="13"/>
        <v>OK</v>
      </c>
      <c r="P106" s="10" t="s">
        <v>20</v>
      </c>
      <c r="Q106" s="10" t="str">
        <f>VLOOKUP(D106,EQProd!$B$2:$F$297,5,)</f>
        <v>Id asc,AllegeTradeId asc</v>
      </c>
      <c r="R106" s="10" t="str">
        <f t="shared" si="14"/>
        <v>OK</v>
      </c>
      <c r="S106" s="10" t="str">
        <f t="shared" si="15"/>
        <v>TRUE</v>
      </c>
      <c r="T106" s="10" t="str">
        <f t="shared" si="16"/>
        <v>TRUE</v>
      </c>
      <c r="U106" s="10" t="str">
        <f t="shared" si="17"/>
        <v>Yes</v>
      </c>
    </row>
    <row r="107" spans="1:21">
      <c r="A107" s="10" t="s">
        <v>22</v>
      </c>
      <c r="B107" s="10" t="str">
        <f>IF(ISERROR(MATCH(A107, EQProd!$A$2:$A$297,0)),"",A107)</f>
        <v>srf_main.AllegeTradePayload</v>
      </c>
      <c r="C107" s="10" t="str">
        <f t="shared" si="9"/>
        <v>OK</v>
      </c>
      <c r="D107" s="10" t="s">
        <v>23</v>
      </c>
      <c r="E107" s="10" t="str">
        <f>VLOOKUP(D107,EQProd!$B$2:$F$297,1,)</f>
        <v>idx1_AllegeTradePayload</v>
      </c>
      <c r="F107" s="10" t="str">
        <f t="shared" si="10"/>
        <v>OK</v>
      </c>
      <c r="G107" s="10" t="s">
        <v>8</v>
      </c>
      <c r="H107" s="10" t="str">
        <f>VLOOKUP(D107,EQProd!$B$2:$F$297,2,)</f>
        <v>unique</v>
      </c>
      <c r="I107" s="10" t="str">
        <f t="shared" si="11"/>
        <v>OK</v>
      </c>
      <c r="J107" s="10" t="s">
        <v>9</v>
      </c>
      <c r="K107" s="10" t="str">
        <f>VLOOKUP(D107,EQProd!$B$2:$F$297,3,)</f>
        <v xml:space="preserve"> clustered </v>
      </c>
      <c r="L107" s="10" t="str">
        <f t="shared" si="12"/>
        <v>OK</v>
      </c>
      <c r="M107" s="10">
        <v>2</v>
      </c>
      <c r="N107" s="10">
        <f>VLOOKUP(D107,EQProd!$B$2:$F$297,4,)</f>
        <v>2</v>
      </c>
      <c r="O107" s="10" t="str">
        <f t="shared" si="13"/>
        <v>OK</v>
      </c>
      <c r="P107" s="10" t="s">
        <v>24</v>
      </c>
      <c r="Q107" s="10" t="str">
        <f>VLOOKUP(D107,EQProd!$B$2:$F$297,5,)</f>
        <v>PayloadId asc,AllegeTradeId asc</v>
      </c>
      <c r="R107" s="10" t="str">
        <f t="shared" si="14"/>
        <v>OK</v>
      </c>
      <c r="S107" s="10" t="str">
        <f t="shared" si="15"/>
        <v>TRUE</v>
      </c>
      <c r="T107" s="10" t="str">
        <f t="shared" si="16"/>
        <v>TRUE</v>
      </c>
      <c r="U107" s="10" t="str">
        <f t="shared" si="17"/>
        <v>Yes</v>
      </c>
    </row>
    <row r="108" spans="1:21">
      <c r="A108" s="10" t="s">
        <v>27</v>
      </c>
      <c r="B108" s="10" t="str">
        <f>IF(ISERROR(MATCH(A108, EQProd!$A$2:$A$297,0)),"",A108)</f>
        <v>srf_main.AlternateAllegeTrade</v>
      </c>
      <c r="C108" s="10" t="str">
        <f t="shared" si="9"/>
        <v>OK</v>
      </c>
      <c r="D108" s="10" t="s">
        <v>28</v>
      </c>
      <c r="E108" s="10" t="str">
        <f>VLOOKUP(D108,EQProd!$B$2:$F$297,1,)</f>
        <v>idx1_AlternateAllegeTrade</v>
      </c>
      <c r="F108" s="10" t="str">
        <f t="shared" si="10"/>
        <v>OK</v>
      </c>
      <c r="G108" s="10" t="s">
        <v>8</v>
      </c>
      <c r="H108" s="10" t="str">
        <f>VLOOKUP(D108,EQProd!$B$2:$F$297,2,)</f>
        <v>unique</v>
      </c>
      <c r="I108" s="10" t="str">
        <f t="shared" si="11"/>
        <v>OK</v>
      </c>
      <c r="J108" s="10" t="s">
        <v>9</v>
      </c>
      <c r="K108" s="10" t="str">
        <f>VLOOKUP(D108,EQProd!$B$2:$F$297,3,)</f>
        <v xml:space="preserve"> clustered </v>
      </c>
      <c r="L108" s="10" t="str">
        <f t="shared" si="12"/>
        <v>OK</v>
      </c>
      <c r="M108" s="10">
        <v>2</v>
      </c>
      <c r="N108" s="10">
        <f>VLOOKUP(D108,EQProd!$B$2:$F$297,4,)</f>
        <v>2</v>
      </c>
      <c r="O108" s="10" t="str">
        <f t="shared" si="13"/>
        <v>OK</v>
      </c>
      <c r="P108" s="10" t="s">
        <v>20</v>
      </c>
      <c r="Q108" s="10" t="str">
        <f>VLOOKUP(D108,EQProd!$B$2:$F$297,5,)</f>
        <v>Id asc,AllegeTradeId asc</v>
      </c>
      <c r="R108" s="10" t="str">
        <f t="shared" si="14"/>
        <v>OK</v>
      </c>
      <c r="S108" s="10" t="str">
        <f t="shared" si="15"/>
        <v>TRUE</v>
      </c>
      <c r="T108" s="10" t="str">
        <f t="shared" si="16"/>
        <v>TRUE</v>
      </c>
      <c r="U108" s="10" t="str">
        <f t="shared" si="17"/>
        <v>Yes</v>
      </c>
    </row>
    <row r="109" spans="1:21">
      <c r="A109" s="10" t="s">
        <v>37</v>
      </c>
      <c r="B109" s="10" t="str">
        <f>IF(ISERROR(MATCH(A109, EQProd!$A$2:$A$297,0)),"",A109)</f>
        <v>srf_main.AlternateTradeRole</v>
      </c>
      <c r="C109" s="10" t="str">
        <f t="shared" si="9"/>
        <v>OK</v>
      </c>
      <c r="D109" s="10" t="s">
        <v>38</v>
      </c>
      <c r="E109" s="10" t="str">
        <f>VLOOKUP(D109,EQProd!$B$2:$F$297,1,)</f>
        <v>idx1_AlternateTradeRole</v>
      </c>
      <c r="F109" s="10" t="str">
        <f t="shared" si="10"/>
        <v>OK</v>
      </c>
      <c r="G109" s="10" t="s">
        <v>8</v>
      </c>
      <c r="H109" s="10" t="str">
        <f>VLOOKUP(D109,EQProd!$B$2:$F$297,2,)</f>
        <v>unique</v>
      </c>
      <c r="I109" s="10" t="str">
        <f t="shared" si="11"/>
        <v>OK</v>
      </c>
      <c r="J109" s="10" t="s">
        <v>9</v>
      </c>
      <c r="K109" s="10" t="str">
        <f>VLOOKUP(D109,EQProd!$B$2:$F$297,3,)</f>
        <v xml:space="preserve"> clustered </v>
      </c>
      <c r="L109" s="10" t="str">
        <f t="shared" si="12"/>
        <v>OK</v>
      </c>
      <c r="M109" s="10">
        <v>2</v>
      </c>
      <c r="N109" s="10">
        <f>VLOOKUP(D109,EQProd!$B$2:$F$297,4,)</f>
        <v>2</v>
      </c>
      <c r="O109" s="10" t="str">
        <f t="shared" si="13"/>
        <v>OK</v>
      </c>
      <c r="P109" s="10" t="s">
        <v>20</v>
      </c>
      <c r="Q109" s="10" t="str">
        <f>VLOOKUP(D109,EQProd!$B$2:$F$297,5,)</f>
        <v>Id asc,AllegeTradeId asc</v>
      </c>
      <c r="R109" s="10" t="str">
        <f t="shared" si="14"/>
        <v>OK</v>
      </c>
      <c r="S109" s="10" t="str">
        <f t="shared" si="15"/>
        <v>TRUE</v>
      </c>
      <c r="T109" s="10" t="str">
        <f t="shared" si="16"/>
        <v>TRUE</v>
      </c>
      <c r="U109" s="10" t="str">
        <f t="shared" si="17"/>
        <v>Yes</v>
      </c>
    </row>
    <row r="110" spans="1:21">
      <c r="A110" s="10" t="s">
        <v>60</v>
      </c>
      <c r="B110" s="10" t="str">
        <f>IF(ISERROR(MATCH(A110, EQProd!$A$2:$A$297,0)),"",A110)</f>
        <v>srf_main.BCPValAgg</v>
      </c>
      <c r="C110" s="10" t="str">
        <f t="shared" si="9"/>
        <v>OK</v>
      </c>
      <c r="D110" s="10" t="s">
        <v>63</v>
      </c>
      <c r="E110" s="10" t="str">
        <f>VLOOKUP(D110,EQProd!$B$2:$F$297,1,)</f>
        <v>idx1_BCPValAgg</v>
      </c>
      <c r="F110" s="10" t="str">
        <f t="shared" si="10"/>
        <v>OK</v>
      </c>
      <c r="G110" s="10" t="s">
        <v>13</v>
      </c>
      <c r="H110" s="10" t="str">
        <f>VLOOKUP(D110,EQProd!$B$2:$F$297,2,)</f>
        <v>nonunique</v>
      </c>
      <c r="I110" s="10" t="str">
        <f t="shared" si="11"/>
        <v>OK</v>
      </c>
      <c r="J110" s="10" t="s">
        <v>14</v>
      </c>
      <c r="K110" s="10" t="str">
        <f>VLOOKUP(D110,EQProd!$B$2:$F$297,3,)</f>
        <v xml:space="preserve"> nonclustered </v>
      </c>
      <c r="L110" s="10" t="str">
        <f t="shared" si="12"/>
        <v>OK</v>
      </c>
      <c r="M110" s="10">
        <v>2</v>
      </c>
      <c r="N110" s="10">
        <f>VLOOKUP(D110,EQProd!$B$2:$F$297,4,)</f>
        <v>2</v>
      </c>
      <c r="O110" s="10" t="str">
        <f t="shared" si="13"/>
        <v>OK</v>
      </c>
      <c r="P110" s="10" t="s">
        <v>64</v>
      </c>
      <c r="Q110" s="10" t="str">
        <f>VLOOKUP(D110,EQProd!$B$2:$F$297,5,)</f>
        <v>DerivedTradeId asc,DerivedTradeVersion asc</v>
      </c>
      <c r="R110" s="10" t="str">
        <f t="shared" si="14"/>
        <v>OK</v>
      </c>
      <c r="S110" s="10" t="str">
        <f t="shared" si="15"/>
        <v>TRUE</v>
      </c>
      <c r="T110" s="10" t="str">
        <f t="shared" si="16"/>
        <v>TRUE</v>
      </c>
      <c r="U110" s="10" t="str">
        <f t="shared" si="17"/>
        <v>Yes</v>
      </c>
    </row>
    <row r="111" spans="1:21">
      <c r="A111" s="10" t="s">
        <v>505</v>
      </c>
      <c r="B111" s="10" t="str">
        <f>IF(ISERROR(MATCH(A111, EQProd!$A$2:$A$297,0)),"",A111)</f>
        <v>srf_main.Trade</v>
      </c>
      <c r="C111" s="10" t="str">
        <f t="shared" si="9"/>
        <v>OK</v>
      </c>
      <c r="D111" s="10" t="s">
        <v>512</v>
      </c>
      <c r="E111" s="10" t="str">
        <f>VLOOKUP(D111,EQProd!$B$2:$F$297,1,)</f>
        <v>Idx1_Book_GUI</v>
      </c>
      <c r="F111" s="10" t="str">
        <f t="shared" si="10"/>
        <v>OK</v>
      </c>
      <c r="G111" s="10" t="s">
        <v>13</v>
      </c>
      <c r="H111" s="10" t="str">
        <f>VLOOKUP(D111,EQProd!$B$2:$F$297,2,)</f>
        <v>nonunique</v>
      </c>
      <c r="I111" s="10" t="str">
        <f t="shared" si="11"/>
        <v>OK</v>
      </c>
      <c r="J111" s="10" t="s">
        <v>14</v>
      </c>
      <c r="K111" s="10" t="str">
        <f>VLOOKUP(D111,EQProd!$B$2:$F$297,3,)</f>
        <v xml:space="preserve"> nonclustered </v>
      </c>
      <c r="L111" s="10" t="str">
        <f t="shared" si="12"/>
        <v>OK</v>
      </c>
      <c r="M111" s="10">
        <v>1</v>
      </c>
      <c r="N111" s="10">
        <f>VLOOKUP(D111,EQProd!$B$2:$F$297,4,)</f>
        <v>1</v>
      </c>
      <c r="O111" s="10" t="str">
        <f t="shared" si="13"/>
        <v>OK</v>
      </c>
      <c r="P111" s="10" t="s">
        <v>513</v>
      </c>
      <c r="Q111" s="10" t="str">
        <f>VLOOKUP(D111,EQProd!$B$2:$F$297,5,)</f>
        <v>Book asc INCLUDE (Affiliation,CtyUCI,ExecutionDateTime,isLargeTrade,LegalEntityUCI,ProductType,Publisher,TradeDate,TradeId,Trader,UPI,USI,UTI)</v>
      </c>
      <c r="R111" s="10" t="str">
        <f t="shared" si="14"/>
        <v>OK</v>
      </c>
      <c r="S111" s="10" t="str">
        <f t="shared" si="15"/>
        <v>TRUE</v>
      </c>
      <c r="T111" s="10" t="str">
        <f t="shared" si="16"/>
        <v>TRUE</v>
      </c>
      <c r="U111" s="10" t="str">
        <f t="shared" si="17"/>
        <v>Yes</v>
      </c>
    </row>
    <row r="112" spans="1:21">
      <c r="A112" s="10" t="s">
        <v>74</v>
      </c>
      <c r="B112" s="10" t="str">
        <f>IF(ISERROR(MATCH(A112, EQProd!$A$2:$A$297,0)),"",A112)</f>
        <v>srf_main.CCPValuationStage</v>
      </c>
      <c r="C112" s="10" t="str">
        <f t="shared" si="9"/>
        <v>OK</v>
      </c>
      <c r="D112" s="10" t="s">
        <v>75</v>
      </c>
      <c r="E112" s="10" t="str">
        <f>VLOOKUP(D112,EQProd!$B$2:$F$297,1,)</f>
        <v>idx1_CCPValuationStage</v>
      </c>
      <c r="F112" s="10" t="str">
        <f t="shared" si="10"/>
        <v>OK</v>
      </c>
      <c r="G112" s="10" t="s">
        <v>13</v>
      </c>
      <c r="H112" s="10" t="str">
        <f>VLOOKUP(D112,EQProd!$B$2:$F$297,2,)</f>
        <v>nonunique</v>
      </c>
      <c r="I112" s="10" t="str">
        <f t="shared" si="11"/>
        <v>OK</v>
      </c>
      <c r="J112" s="10" t="s">
        <v>14</v>
      </c>
      <c r="K112" s="10" t="str">
        <f>VLOOKUP(D112,EQProd!$B$2:$F$297,3,)</f>
        <v xml:space="preserve"> nonclustered </v>
      </c>
      <c r="L112" s="10" t="str">
        <f t="shared" si="12"/>
        <v>OK</v>
      </c>
      <c r="M112" s="10">
        <v>2</v>
      </c>
      <c r="N112" s="10">
        <f>VLOOKUP(D112,EQProd!$B$2:$F$297,4,)</f>
        <v>2</v>
      </c>
      <c r="O112" s="10" t="str">
        <f t="shared" si="13"/>
        <v>OK</v>
      </c>
      <c r="P112" s="10" t="s">
        <v>76</v>
      </c>
      <c r="Q112" s="10" t="str">
        <f>VLOOKUP(D112,EQProd!$B$2:$F$297,5,)</f>
        <v>COBDate asc,CcpTradeRef asc</v>
      </c>
      <c r="R112" s="10" t="str">
        <f t="shared" si="14"/>
        <v>OK</v>
      </c>
      <c r="S112" s="10" t="str">
        <f t="shared" si="15"/>
        <v>TRUE</v>
      </c>
      <c r="T112" s="10" t="str">
        <f t="shared" si="16"/>
        <v>TRUE</v>
      </c>
      <c r="U112" s="10" t="str">
        <f t="shared" si="17"/>
        <v>Yes</v>
      </c>
    </row>
    <row r="113" spans="1:21">
      <c r="A113" s="10" t="s">
        <v>81</v>
      </c>
      <c r="B113" s="10" t="str">
        <f>IF(ISERROR(MATCH(A113, EQProd!$A$2:$A$297,0)),"",A113)</f>
        <v>srf_main.CollateralLinkStage</v>
      </c>
      <c r="C113" s="10" t="str">
        <f t="shared" si="9"/>
        <v>OK</v>
      </c>
      <c r="D113" s="10" t="s">
        <v>86</v>
      </c>
      <c r="E113" s="10" t="str">
        <f>VLOOKUP(D113,EQProd!$B$2:$F$297,1,)</f>
        <v>IDX1_CollateralLinkStage</v>
      </c>
      <c r="F113" s="10" t="str">
        <f t="shared" si="10"/>
        <v>OK</v>
      </c>
      <c r="G113" s="10" t="s">
        <v>13</v>
      </c>
      <c r="H113" s="10" t="str">
        <f>VLOOKUP(D113,EQProd!$B$2:$F$297,2,)</f>
        <v>nonunique</v>
      </c>
      <c r="I113" s="10" t="str">
        <f t="shared" si="11"/>
        <v>OK</v>
      </c>
      <c r="J113" s="10" t="s">
        <v>14</v>
      </c>
      <c r="K113" s="10" t="str">
        <f>VLOOKUP(D113,EQProd!$B$2:$F$297,3,)</f>
        <v xml:space="preserve"> nonclustered </v>
      </c>
      <c r="L113" s="10" t="str">
        <f t="shared" si="12"/>
        <v>OK</v>
      </c>
      <c r="M113" s="10">
        <v>1</v>
      </c>
      <c r="N113" s="10">
        <f>VLOOKUP(D113,EQProd!$B$2:$F$297,4,)</f>
        <v>1</v>
      </c>
      <c r="O113" s="10" t="str">
        <f t="shared" si="13"/>
        <v>OK</v>
      </c>
      <c r="P113" s="10" t="s">
        <v>87</v>
      </c>
      <c r="Q113" s="10" t="str">
        <f>VLOOKUP(D113,EQProd!$B$2:$F$297,5,)</f>
        <v>COBDate asc INCLUDE (InternalTradeReference)</v>
      </c>
      <c r="R113" s="10" t="str">
        <f t="shared" si="14"/>
        <v>OK</v>
      </c>
      <c r="S113" s="10" t="str">
        <f t="shared" si="15"/>
        <v>TRUE</v>
      </c>
      <c r="T113" s="10" t="str">
        <f t="shared" si="16"/>
        <v>TRUE</v>
      </c>
      <c r="U113" s="10" t="str">
        <f t="shared" si="17"/>
        <v>Yes</v>
      </c>
    </row>
    <row r="114" spans="1:21">
      <c r="A114" s="10" t="s">
        <v>94</v>
      </c>
      <c r="B114" s="10" t="str">
        <f>IF(ISERROR(MATCH(A114, EQProd!$A$2:$A$297,0)),"",A114)</f>
        <v>srf_main.CollateralValueStage</v>
      </c>
      <c r="C114" s="10" t="str">
        <f t="shared" si="9"/>
        <v>OK</v>
      </c>
      <c r="D114" s="10" t="s">
        <v>95</v>
      </c>
      <c r="E114" s="10" t="str">
        <f>VLOOKUP(D114,EQProd!$B$2:$F$297,1,)</f>
        <v>IDX1_CollateralValueStage</v>
      </c>
      <c r="F114" s="10" t="str">
        <f t="shared" si="10"/>
        <v>OK</v>
      </c>
      <c r="G114" s="10" t="s">
        <v>13</v>
      </c>
      <c r="H114" s="10" t="str">
        <f>VLOOKUP(D114,EQProd!$B$2:$F$297,2,)</f>
        <v>nonunique</v>
      </c>
      <c r="I114" s="10" t="str">
        <f t="shared" si="11"/>
        <v>OK</v>
      </c>
      <c r="J114" s="10" t="s">
        <v>14</v>
      </c>
      <c r="K114" s="10" t="str">
        <f>VLOOKUP(D114,EQProd!$B$2:$F$297,3,)</f>
        <v xml:space="preserve"> nonclustered </v>
      </c>
      <c r="L114" s="10" t="str">
        <f t="shared" si="12"/>
        <v>OK</v>
      </c>
      <c r="M114" s="10">
        <v>1</v>
      </c>
      <c r="N114" s="10">
        <f>VLOOKUP(D114,EQProd!$B$2:$F$297,4,)</f>
        <v>1</v>
      </c>
      <c r="O114" s="10" t="str">
        <f t="shared" si="13"/>
        <v>OK</v>
      </c>
      <c r="P114" s="10" t="s">
        <v>96</v>
      </c>
      <c r="Q114" s="10" t="str">
        <f>VLOOKUP(D114,EQProd!$B$2:$F$297,5,)</f>
        <v>PortfolioCode asc</v>
      </c>
      <c r="R114" s="10" t="str">
        <f t="shared" si="14"/>
        <v>OK</v>
      </c>
      <c r="S114" s="10" t="str">
        <f t="shared" si="15"/>
        <v>TRUE</v>
      </c>
      <c r="T114" s="10" t="str">
        <f t="shared" si="16"/>
        <v>TRUE</v>
      </c>
      <c r="U114" s="10" t="str">
        <f t="shared" si="17"/>
        <v>Yes</v>
      </c>
    </row>
    <row r="115" spans="1:21">
      <c r="A115" s="10" t="s">
        <v>119</v>
      </c>
      <c r="B115" s="10" t="str">
        <f>IF(ISERROR(MATCH(A115, EQProd!$A$2:$A$297,0)),"",A115)</f>
        <v>srf_main.CollEagleDetailsMain</v>
      </c>
      <c r="C115" s="10" t="str">
        <f t="shared" si="9"/>
        <v>OK</v>
      </c>
      <c r="D115" s="10" t="s">
        <v>129</v>
      </c>
      <c r="E115" s="10" t="str">
        <f>VLOOKUP(D115,EQProd!$B$2:$F$297,1,)</f>
        <v>idx1_CollEagleDetailsMain</v>
      </c>
      <c r="F115" s="10" t="str">
        <f t="shared" si="10"/>
        <v>OK</v>
      </c>
      <c r="G115" s="10" t="s">
        <v>13</v>
      </c>
      <c r="H115" s="10" t="str">
        <f>VLOOKUP(D115,EQProd!$B$2:$F$297,2,)</f>
        <v>nonunique</v>
      </c>
      <c r="I115" s="10" t="str">
        <f t="shared" si="11"/>
        <v>OK</v>
      </c>
      <c r="J115" s="10" t="s">
        <v>14</v>
      </c>
      <c r="K115" s="10" t="str">
        <f>VLOOKUP(D115,EQProd!$B$2:$F$297,3,)</f>
        <v xml:space="preserve"> nonclustered </v>
      </c>
      <c r="L115" s="10" t="str">
        <f t="shared" si="12"/>
        <v>OK</v>
      </c>
      <c r="M115" s="10">
        <v>3</v>
      </c>
      <c r="N115" s="10">
        <f>VLOOKUP(D115,EQProd!$B$2:$F$297,4,)</f>
        <v>3</v>
      </c>
      <c r="O115" s="10" t="str">
        <f t="shared" si="13"/>
        <v>OK</v>
      </c>
      <c r="P115" s="10" t="s">
        <v>130</v>
      </c>
      <c r="Q115" s="10" t="str">
        <f>VLOOKUP(D115,EQProd!$B$2:$F$297,5,)</f>
        <v>FeedUnitId asc,PrincipalSDSId asc,ArrangementId asc INCLUDE (SecuredPartyFlag,Id)</v>
      </c>
      <c r="R115" s="10" t="str">
        <f t="shared" si="14"/>
        <v>OK</v>
      </c>
      <c r="S115" s="10" t="str">
        <f t="shared" si="15"/>
        <v>TRUE</v>
      </c>
      <c r="T115" s="10" t="str">
        <f t="shared" si="16"/>
        <v>TRUE</v>
      </c>
      <c r="U115" s="10" t="str">
        <f t="shared" si="17"/>
        <v>Yes</v>
      </c>
    </row>
    <row r="116" spans="1:21">
      <c r="A116" s="10" t="s">
        <v>141</v>
      </c>
      <c r="B116" s="10" t="str">
        <f>IF(ISERROR(MATCH(A116, EQProd!$A$2:$A$297,0)),"",A116)</f>
        <v>srf_main.CollPrincipalPartyDetails</v>
      </c>
      <c r="C116" s="10" t="str">
        <f t="shared" si="9"/>
        <v>OK</v>
      </c>
      <c r="D116" s="10" t="s">
        <v>144</v>
      </c>
      <c r="E116" s="10" t="str">
        <f>VLOOKUP(D116,EQProd!$B$2:$F$297,1,)</f>
        <v>idx1_CollPrincipalPartyDetails</v>
      </c>
      <c r="F116" s="10" t="str">
        <f t="shared" si="10"/>
        <v>OK</v>
      </c>
      <c r="G116" s="10" t="s">
        <v>13</v>
      </c>
      <c r="H116" s="10" t="str">
        <f>VLOOKUP(D116,EQProd!$B$2:$F$297,2,)</f>
        <v>nonunique</v>
      </c>
      <c r="I116" s="10" t="str">
        <f t="shared" si="11"/>
        <v>OK</v>
      </c>
      <c r="J116" s="10" t="s">
        <v>14</v>
      </c>
      <c r="K116" s="10" t="str">
        <f>VLOOKUP(D116,EQProd!$B$2:$F$297,3,)</f>
        <v xml:space="preserve"> nonclustered </v>
      </c>
      <c r="L116" s="10" t="str">
        <f t="shared" si="12"/>
        <v>OK</v>
      </c>
      <c r="M116" s="10">
        <v>2</v>
      </c>
      <c r="N116" s="10">
        <f>VLOOKUP(D116,EQProd!$B$2:$F$297,4,)</f>
        <v>2</v>
      </c>
      <c r="O116" s="10" t="str">
        <f t="shared" si="13"/>
        <v>OK</v>
      </c>
      <c r="P116" s="10" t="s">
        <v>106</v>
      </c>
      <c r="Q116" s="10" t="str">
        <f>VLOOKUP(D116,EQProd!$B$2:$F$297,5,)</f>
        <v>FeedUnitId asc,SDSId asc INCLUDE (ArrangementId)</v>
      </c>
      <c r="R116" s="10" t="str">
        <f t="shared" si="14"/>
        <v>OK</v>
      </c>
      <c r="S116" s="10" t="str">
        <f t="shared" si="15"/>
        <v>TRUE</v>
      </c>
      <c r="T116" s="10" t="str">
        <f t="shared" si="16"/>
        <v>TRUE</v>
      </c>
      <c r="U116" s="10" t="str">
        <f t="shared" si="17"/>
        <v>Yes</v>
      </c>
    </row>
    <row r="117" spans="1:21">
      <c r="A117" s="10" t="s">
        <v>153</v>
      </c>
      <c r="B117" s="10" t="str">
        <f>IF(ISERROR(MATCH(A117, EQProd!$A$2:$A$297,0)),"",A117)</f>
        <v>srf_main.ControlCheckMaskedSDSId</v>
      </c>
      <c r="C117" s="10" t="str">
        <f t="shared" si="9"/>
        <v>OK</v>
      </c>
      <c r="D117" s="10" t="s">
        <v>154</v>
      </c>
      <c r="E117" s="10" t="str">
        <f>VLOOKUP(D117,EQProd!$B$2:$F$297,1,)</f>
        <v>idx1_ControlCheckMaskedSDSId</v>
      </c>
      <c r="F117" s="10" t="str">
        <f t="shared" si="10"/>
        <v>OK</v>
      </c>
      <c r="G117" s="10" t="s">
        <v>13</v>
      </c>
      <c r="H117" s="10" t="str">
        <f>VLOOKUP(D117,EQProd!$B$2:$F$297,2,)</f>
        <v>nonunique</v>
      </c>
      <c r="I117" s="10" t="str">
        <f t="shared" si="11"/>
        <v>OK</v>
      </c>
      <c r="J117" s="10" t="s">
        <v>14</v>
      </c>
      <c r="K117" s="10" t="str">
        <f>VLOOKUP(D117,EQProd!$B$2:$F$297,3,)</f>
        <v xml:space="preserve"> nonclustered </v>
      </c>
      <c r="L117" s="10" t="str">
        <f t="shared" si="12"/>
        <v>OK</v>
      </c>
      <c r="M117" s="10">
        <v>1</v>
      </c>
      <c r="N117" s="10">
        <f>VLOOKUP(D117,EQProd!$B$2:$F$297,4,)</f>
        <v>1</v>
      </c>
      <c r="O117" s="10" t="str">
        <f t="shared" si="13"/>
        <v>OK</v>
      </c>
      <c r="P117" s="10" t="s">
        <v>155</v>
      </c>
      <c r="Q117" s="10" t="str">
        <f>VLOOKUP(D117,EQProd!$B$2:$F$297,5,)</f>
        <v>SDSId asc</v>
      </c>
      <c r="R117" s="10" t="str">
        <f t="shared" si="14"/>
        <v>OK</v>
      </c>
      <c r="S117" s="10" t="str">
        <f t="shared" si="15"/>
        <v>TRUE</v>
      </c>
      <c r="T117" s="10" t="str">
        <f t="shared" si="16"/>
        <v>TRUE</v>
      </c>
      <c r="U117" s="10" t="str">
        <f t="shared" si="17"/>
        <v>Yes</v>
      </c>
    </row>
    <row r="118" spans="1:21">
      <c r="A118" s="10" t="s">
        <v>156</v>
      </c>
      <c r="B118" s="10" t="str">
        <f>IF(ISERROR(MATCH(A118, EQProd!$A$2:$A$297,0)),"",A118)</f>
        <v>srf_main.CounterParty</v>
      </c>
      <c r="C118" s="10" t="str">
        <f t="shared" si="9"/>
        <v>OK</v>
      </c>
      <c r="D118" s="10" t="s">
        <v>163</v>
      </c>
      <c r="E118" s="10" t="str">
        <f>VLOOKUP(D118,EQProd!$B$2:$F$297,1,)</f>
        <v>idx1_CounterParty</v>
      </c>
      <c r="F118" s="10" t="str">
        <f t="shared" si="10"/>
        <v>OK</v>
      </c>
      <c r="G118" s="10" t="s">
        <v>8</v>
      </c>
      <c r="H118" s="10" t="str">
        <f>VLOOKUP(D118,EQProd!$B$2:$F$297,2,)</f>
        <v>unique</v>
      </c>
      <c r="I118" s="10" t="str">
        <f t="shared" si="11"/>
        <v>OK</v>
      </c>
      <c r="J118" s="10" t="s">
        <v>9</v>
      </c>
      <c r="K118" s="10" t="str">
        <f>VLOOKUP(D118,EQProd!$B$2:$F$297,3,)</f>
        <v xml:space="preserve"> clustered </v>
      </c>
      <c r="L118" s="10" t="str">
        <f t="shared" si="12"/>
        <v>OK</v>
      </c>
      <c r="M118" s="10">
        <v>1</v>
      </c>
      <c r="N118" s="10">
        <f>VLOOKUP(D118,EQProd!$B$2:$F$297,4,)</f>
        <v>1</v>
      </c>
      <c r="O118" s="10" t="str">
        <f t="shared" si="13"/>
        <v>OK</v>
      </c>
      <c r="P118" s="10" t="s">
        <v>164</v>
      </c>
      <c r="Q118" s="10" t="str">
        <f>VLOOKUP(D118,EQProd!$B$2:$F$297,5,)</f>
        <v>id asc</v>
      </c>
      <c r="R118" s="10" t="str">
        <f t="shared" si="14"/>
        <v>OK</v>
      </c>
      <c r="S118" s="10" t="str">
        <f t="shared" si="15"/>
        <v>TRUE</v>
      </c>
      <c r="T118" s="10" t="str">
        <f t="shared" si="16"/>
        <v>TRUE</v>
      </c>
      <c r="U118" s="10" t="str">
        <f t="shared" si="17"/>
        <v>Yes</v>
      </c>
    </row>
    <row r="119" spans="1:21">
      <c r="A119" s="10" t="s">
        <v>165</v>
      </c>
      <c r="B119" s="10" t="str">
        <f>IF(ISERROR(MATCH(A119, EQProd!$A$2:$A$297,0)),"",A119)</f>
        <v>srf_main.CounterPartyHierarchy</v>
      </c>
      <c r="C119" s="10" t="str">
        <f t="shared" si="9"/>
        <v>OK</v>
      </c>
      <c r="D119" s="10" t="s">
        <v>166</v>
      </c>
      <c r="E119" s="10" t="str">
        <f>VLOOKUP(D119,EQProd!$B$2:$F$297,1,)</f>
        <v>idx1_CounterPartyHierarchy</v>
      </c>
      <c r="F119" s="10" t="str">
        <f t="shared" si="10"/>
        <v>OK</v>
      </c>
      <c r="G119" s="10" t="s">
        <v>8</v>
      </c>
      <c r="H119" s="10" t="str">
        <f>VLOOKUP(D119,EQProd!$B$2:$F$297,2,)</f>
        <v>unique</v>
      </c>
      <c r="I119" s="10" t="str">
        <f t="shared" si="11"/>
        <v>OK</v>
      </c>
      <c r="J119" s="10" t="s">
        <v>14</v>
      </c>
      <c r="K119" s="10" t="str">
        <f>VLOOKUP(D119,EQProd!$B$2:$F$297,3,)</f>
        <v xml:space="preserve"> nonclustered </v>
      </c>
      <c r="L119" s="10" t="str">
        <f t="shared" si="12"/>
        <v>OK</v>
      </c>
      <c r="M119" s="10">
        <v>2</v>
      </c>
      <c r="N119" s="10">
        <f>VLOOKUP(D119,EQProd!$B$2:$F$297,4,)</f>
        <v>2</v>
      </c>
      <c r="O119" s="10" t="str">
        <f t="shared" si="13"/>
        <v>OK</v>
      </c>
      <c r="P119" s="10" t="s">
        <v>167</v>
      </c>
      <c r="Q119" s="10" t="str">
        <f>VLOOKUP(D119,EQProd!$B$2:$F$297,5,)</f>
        <v>id asc,level asc</v>
      </c>
      <c r="R119" s="10" t="str">
        <f t="shared" si="14"/>
        <v>OK</v>
      </c>
      <c r="S119" s="10" t="str">
        <f t="shared" si="15"/>
        <v>TRUE</v>
      </c>
      <c r="T119" s="10" t="str">
        <f t="shared" si="16"/>
        <v>TRUE</v>
      </c>
      <c r="U119" s="10" t="str">
        <f t="shared" si="17"/>
        <v>Yes</v>
      </c>
    </row>
    <row r="120" spans="1:21">
      <c r="A120" s="10" t="s">
        <v>171</v>
      </c>
      <c r="B120" s="10" t="str">
        <f>IF(ISERROR(MATCH(A120, EQProd!$A$2:$A$297,0)),"",A120)</f>
        <v>srf_main.CounterpartyTypeCode</v>
      </c>
      <c r="C120" s="10" t="str">
        <f t="shared" si="9"/>
        <v>OK</v>
      </c>
      <c r="D120" s="10" t="s">
        <v>172</v>
      </c>
      <c r="E120" s="10" t="str">
        <f>VLOOKUP(D120,EQProd!$B$2:$F$297,1,)</f>
        <v>idx1_CounterpartyTypeCode</v>
      </c>
      <c r="F120" s="10" t="str">
        <f t="shared" si="10"/>
        <v>OK</v>
      </c>
      <c r="G120" s="10" t="s">
        <v>13</v>
      </c>
      <c r="H120" s="10" t="str">
        <f>VLOOKUP(D120,EQProd!$B$2:$F$297,2,)</f>
        <v>nonunique</v>
      </c>
      <c r="I120" s="10" t="str">
        <f t="shared" si="11"/>
        <v>OK</v>
      </c>
      <c r="J120" s="10" t="s">
        <v>14</v>
      </c>
      <c r="K120" s="10" t="str">
        <f>VLOOKUP(D120,EQProd!$B$2:$F$297,3,)</f>
        <v xml:space="preserve"> nonclustered </v>
      </c>
      <c r="L120" s="10" t="str">
        <f t="shared" si="12"/>
        <v>OK</v>
      </c>
      <c r="M120" s="10">
        <v>2</v>
      </c>
      <c r="N120" s="10">
        <f>VLOOKUP(D120,EQProd!$B$2:$F$297,4,)</f>
        <v>2</v>
      </c>
      <c r="O120" s="10" t="str">
        <f t="shared" si="13"/>
        <v>OK</v>
      </c>
      <c r="P120" s="10" t="s">
        <v>173</v>
      </c>
      <c r="Q120" s="10" t="str">
        <f>VLOOKUP(D120,EQProd!$B$2:$F$297,5,)</f>
        <v>USPersonFlag asc,CategoryCode asc INCLUDE (TypeCode)</v>
      </c>
      <c r="R120" s="10" t="str">
        <f t="shared" si="14"/>
        <v>OK</v>
      </c>
      <c r="S120" s="10" t="str">
        <f t="shared" si="15"/>
        <v>TRUE</v>
      </c>
      <c r="T120" s="10" t="str">
        <f t="shared" si="16"/>
        <v>TRUE</v>
      </c>
      <c r="U120" s="10" t="str">
        <f t="shared" si="17"/>
        <v>Yes</v>
      </c>
    </row>
    <row r="121" spans="1:21">
      <c r="A121" s="10" t="s">
        <v>174</v>
      </c>
      <c r="B121" s="10" t="str">
        <f>IF(ISERROR(MATCH(A121, EQProd!$A$2:$A$297,0)),"",A121)</f>
        <v>srf_main.CounterPartyWaiver</v>
      </c>
      <c r="C121" s="10" t="str">
        <f t="shared" si="9"/>
        <v>OK</v>
      </c>
      <c r="D121" s="10" t="s">
        <v>175</v>
      </c>
      <c r="E121" s="10" t="str">
        <f>VLOOKUP(D121,EQProd!$B$2:$F$297,1,)</f>
        <v>idx1_CounterPartyWaiver</v>
      </c>
      <c r="F121" s="10" t="str">
        <f t="shared" si="10"/>
        <v>OK</v>
      </c>
      <c r="G121" s="10" t="s">
        <v>13</v>
      </c>
      <c r="H121" s="10" t="str">
        <f>VLOOKUP(D121,EQProd!$B$2:$F$297,2,)</f>
        <v>nonunique</v>
      </c>
      <c r="I121" s="10" t="str">
        <f t="shared" si="11"/>
        <v>OK</v>
      </c>
      <c r="J121" s="10" t="s">
        <v>14</v>
      </c>
      <c r="K121" s="10" t="str">
        <f>VLOOKUP(D121,EQProd!$B$2:$F$297,3,)</f>
        <v xml:space="preserve"> nonclustered </v>
      </c>
      <c r="L121" s="10" t="str">
        <f t="shared" si="12"/>
        <v>OK</v>
      </c>
      <c r="M121" s="10">
        <v>4</v>
      </c>
      <c r="N121" s="10">
        <f>VLOOKUP(D121,EQProd!$B$2:$F$297,4,)</f>
        <v>4</v>
      </c>
      <c r="O121" s="10" t="str">
        <f t="shared" si="13"/>
        <v>OK</v>
      </c>
      <c r="P121" s="10" t="s">
        <v>176</v>
      </c>
      <c r="Q121" s="10" t="str">
        <f>VLOOKUP(D121,EQProd!$B$2:$F$297,5,)</f>
        <v>INCLUSION asc,DTCCAssetClass asc,EffectiveToDate asc,CtySdsId asc</v>
      </c>
      <c r="R121" s="10" t="str">
        <f t="shared" si="14"/>
        <v>OK</v>
      </c>
      <c r="S121" s="10" t="str">
        <f t="shared" si="15"/>
        <v>TRUE</v>
      </c>
      <c r="T121" s="10" t="str">
        <f t="shared" si="16"/>
        <v>TRUE</v>
      </c>
      <c r="U121" s="10" t="str">
        <f t="shared" si="17"/>
        <v>Yes</v>
      </c>
    </row>
    <row r="122" spans="1:21">
      <c r="A122" s="10" t="s">
        <v>189</v>
      </c>
      <c r="B122" s="10" t="str">
        <f>IF(ISERROR(MATCH(A122, EQProd!$A$2:$A$297,0)),"",A122)</f>
        <v>srf_main.DataSecrecyMaster</v>
      </c>
      <c r="C122" s="10" t="str">
        <f t="shared" si="9"/>
        <v>OK</v>
      </c>
      <c r="D122" s="10" t="s">
        <v>190</v>
      </c>
      <c r="E122" s="10" t="str">
        <f>VLOOKUP(D122,EQProd!$B$2:$F$297,1,)</f>
        <v>idx1_DataSecrecyMaster</v>
      </c>
      <c r="F122" s="10" t="str">
        <f t="shared" si="10"/>
        <v>OK</v>
      </c>
      <c r="G122" s="10" t="s">
        <v>13</v>
      </c>
      <c r="H122" s="10" t="str">
        <f>VLOOKUP(D122,EQProd!$B$2:$F$297,2,)</f>
        <v>nonunique</v>
      </c>
      <c r="I122" s="10" t="str">
        <f t="shared" si="11"/>
        <v>OK</v>
      </c>
      <c r="J122" s="10" t="s">
        <v>14</v>
      </c>
      <c r="K122" s="10" t="str">
        <f>VLOOKUP(D122,EQProd!$B$2:$F$297,3,)</f>
        <v xml:space="preserve"> nonclustered </v>
      </c>
      <c r="L122" s="10" t="str">
        <f t="shared" si="12"/>
        <v>OK</v>
      </c>
      <c r="M122" s="10">
        <v>2</v>
      </c>
      <c r="N122" s="10">
        <f>VLOOKUP(D122,EQProd!$B$2:$F$297,4,)</f>
        <v>2</v>
      </c>
      <c r="O122" s="10" t="str">
        <f t="shared" si="13"/>
        <v>OK</v>
      </c>
      <c r="P122" s="10" t="s">
        <v>191</v>
      </c>
      <c r="Q122" s="10" t="str">
        <f>VLOOKUP(D122,EQProd!$B$2:$F$297,5,)</f>
        <v>Status asc,SecretCPartyID asc INCLUDE (DisclosedCPartyID)</v>
      </c>
      <c r="R122" s="10" t="str">
        <f t="shared" si="14"/>
        <v>OK</v>
      </c>
      <c r="S122" s="10" t="str">
        <f t="shared" si="15"/>
        <v>TRUE</v>
      </c>
      <c r="T122" s="10" t="str">
        <f t="shared" si="16"/>
        <v>TRUE</v>
      </c>
      <c r="U122" s="10" t="str">
        <f t="shared" si="17"/>
        <v>Yes</v>
      </c>
    </row>
    <row r="123" spans="1:21">
      <c r="A123" s="10" t="s">
        <v>203</v>
      </c>
      <c r="B123" s="10" t="str">
        <f>IF(ISERROR(MATCH(A123, EQProd!$A$2:$A$297,0)),"",A123)</f>
        <v>srf_main.EMIRMultiManagerAccount</v>
      </c>
      <c r="C123" s="10" t="str">
        <f t="shared" si="9"/>
        <v>OK</v>
      </c>
      <c r="D123" s="10" t="s">
        <v>204</v>
      </c>
      <c r="E123" s="10" t="str">
        <f>VLOOKUP(D123,EQProd!$B$2:$F$297,1,)</f>
        <v>idx1_EMIRMultiManagerAccount</v>
      </c>
      <c r="F123" s="10" t="str">
        <f t="shared" si="10"/>
        <v>OK</v>
      </c>
      <c r="G123" s="10" t="s">
        <v>13</v>
      </c>
      <c r="H123" s="10" t="str">
        <f>VLOOKUP(D123,EQProd!$B$2:$F$297,2,)</f>
        <v>nonunique</v>
      </c>
      <c r="I123" s="10" t="str">
        <f t="shared" si="11"/>
        <v>OK</v>
      </c>
      <c r="J123" s="10" t="s">
        <v>9</v>
      </c>
      <c r="K123" s="10" t="str">
        <f>VLOOKUP(D123,EQProd!$B$2:$F$297,3,)</f>
        <v xml:space="preserve"> clustered </v>
      </c>
      <c r="L123" s="10" t="str">
        <f t="shared" si="12"/>
        <v>OK</v>
      </c>
      <c r="M123" s="10">
        <v>1</v>
      </c>
      <c r="N123" s="10">
        <f>VLOOKUP(D123,EQProd!$B$2:$F$297,4,)</f>
        <v>1</v>
      </c>
      <c r="O123" s="10" t="str">
        <f t="shared" si="13"/>
        <v>OK</v>
      </c>
      <c r="P123" s="10" t="s">
        <v>205</v>
      </c>
      <c r="Q123" s="10" t="str">
        <f>VLOOKUP(D123,EQProd!$B$2:$F$297,5,)</f>
        <v>SubAccountId asc</v>
      </c>
      <c r="R123" s="10" t="str">
        <f t="shared" si="14"/>
        <v>OK</v>
      </c>
      <c r="S123" s="10" t="str">
        <f t="shared" si="15"/>
        <v>TRUE</v>
      </c>
      <c r="T123" s="10" t="str">
        <f t="shared" si="16"/>
        <v>TRUE</v>
      </c>
      <c r="U123" s="10" t="str">
        <f t="shared" si="17"/>
        <v>Yes</v>
      </c>
    </row>
    <row r="124" spans="1:21">
      <c r="A124" s="10" t="s">
        <v>207</v>
      </c>
      <c r="B124" s="10" t="str">
        <f>IF(ISERROR(MATCH(A124, EQProd!$A$2:$A$297,0)),"",A124)</f>
        <v>srf_main.EODComment</v>
      </c>
      <c r="C124" s="10" t="str">
        <f t="shared" si="9"/>
        <v>OK</v>
      </c>
      <c r="D124" s="10" t="s">
        <v>210</v>
      </c>
      <c r="E124" s="10" t="str">
        <f>VLOOKUP(D124,EQProd!$B$2:$F$297,1,)</f>
        <v>idx1_EODComment</v>
      </c>
      <c r="F124" s="10" t="str">
        <f t="shared" si="10"/>
        <v>OK</v>
      </c>
      <c r="G124" s="10" t="s">
        <v>13</v>
      </c>
      <c r="H124" s="10" t="str">
        <f>VLOOKUP(D124,EQProd!$B$2:$F$297,2,)</f>
        <v>nonunique</v>
      </c>
      <c r="I124" s="10" t="str">
        <f t="shared" si="11"/>
        <v>OK</v>
      </c>
      <c r="J124" s="10" t="s">
        <v>14</v>
      </c>
      <c r="K124" s="10" t="str">
        <f>VLOOKUP(D124,EQProd!$B$2:$F$297,3,)</f>
        <v xml:space="preserve"> nonclustered </v>
      </c>
      <c r="L124" s="10" t="str">
        <f t="shared" si="12"/>
        <v>OK</v>
      </c>
      <c r="M124" s="10">
        <v>1</v>
      </c>
      <c r="N124" s="10">
        <f>VLOOKUP(D124,EQProd!$B$2:$F$297,4,)</f>
        <v>1</v>
      </c>
      <c r="O124" s="10" t="str">
        <f t="shared" si="13"/>
        <v>OK</v>
      </c>
      <c r="P124" s="10" t="s">
        <v>211</v>
      </c>
      <c r="Q124" s="10" t="str">
        <f>VLOOKUP(D124,EQProd!$B$2:$F$297,5,)</f>
        <v>CommentType asc INCLUDE (Comments)</v>
      </c>
      <c r="R124" s="10" t="str">
        <f t="shared" si="14"/>
        <v>OK</v>
      </c>
      <c r="S124" s="10" t="str">
        <f t="shared" si="15"/>
        <v>TRUE</v>
      </c>
      <c r="T124" s="10" t="str">
        <f t="shared" si="16"/>
        <v>TRUE</v>
      </c>
      <c r="U124" s="10" t="str">
        <f t="shared" si="17"/>
        <v>Yes</v>
      </c>
    </row>
    <row r="125" spans="1:21">
      <c r="A125" s="10" t="s">
        <v>222</v>
      </c>
      <c r="B125" s="10" t="str">
        <f>IF(ISERROR(MATCH(A125, EQProd!$A$2:$A$297,0)),"",A125)</f>
        <v>srf_main.EODTrade</v>
      </c>
      <c r="C125" s="10" t="str">
        <f t="shared" si="9"/>
        <v>OK</v>
      </c>
      <c r="D125" s="10" t="s">
        <v>231</v>
      </c>
      <c r="E125" s="10" t="str">
        <f>VLOOKUP(D125,EQProd!$B$2:$F$297,1,)</f>
        <v>idx1_EODTrade</v>
      </c>
      <c r="F125" s="10" t="str">
        <f t="shared" si="10"/>
        <v>OK</v>
      </c>
      <c r="G125" s="10" t="s">
        <v>13</v>
      </c>
      <c r="H125" s="10" t="str">
        <f>VLOOKUP(D125,EQProd!$B$2:$F$297,2,)</f>
        <v>nonunique</v>
      </c>
      <c r="I125" s="10" t="str">
        <f t="shared" si="11"/>
        <v>OK</v>
      </c>
      <c r="J125" s="10" t="s">
        <v>14</v>
      </c>
      <c r="K125" s="10" t="str">
        <f>VLOOKUP(D125,EQProd!$B$2:$F$297,3,)</f>
        <v xml:space="preserve"> nonclustered </v>
      </c>
      <c r="L125" s="10" t="str">
        <f t="shared" si="12"/>
        <v>OK</v>
      </c>
      <c r="M125" s="10">
        <v>1</v>
      </c>
      <c r="N125" s="10">
        <f>VLOOKUP(D125,EQProd!$B$2:$F$297,4,)</f>
        <v>1</v>
      </c>
      <c r="O125" s="10" t="str">
        <f t="shared" si="13"/>
        <v>OK</v>
      </c>
      <c r="P125" s="10" t="s">
        <v>70</v>
      </c>
      <c r="Q125" s="10" t="str">
        <f>VLOOKUP(D125,EQProd!$B$2:$F$297,5,)</f>
        <v>Book asc</v>
      </c>
      <c r="R125" s="10" t="str">
        <f t="shared" si="14"/>
        <v>OK</v>
      </c>
      <c r="S125" s="10" t="str">
        <f t="shared" si="15"/>
        <v>TRUE</v>
      </c>
      <c r="T125" s="10" t="str">
        <f t="shared" si="16"/>
        <v>TRUE</v>
      </c>
      <c r="U125" s="10" t="str">
        <f t="shared" si="17"/>
        <v>Yes</v>
      </c>
    </row>
    <row r="126" spans="1:21">
      <c r="A126" s="10" t="s">
        <v>253</v>
      </c>
      <c r="B126" s="10" t="str">
        <f>IF(ISERROR(MATCH(A126, EQProd!$A$2:$A$297,0)),"",A126)</f>
        <v>srf_main.EODTradeJurisdiction</v>
      </c>
      <c r="C126" s="10" t="str">
        <f t="shared" si="9"/>
        <v>OK</v>
      </c>
      <c r="D126" s="10" t="s">
        <v>260</v>
      </c>
      <c r="E126" s="10" t="str">
        <f>VLOOKUP(D126,EQProd!$B$2:$F$297,1,)</f>
        <v>idx1_EODTradeJurisdiction</v>
      </c>
      <c r="F126" s="10" t="str">
        <f t="shared" si="10"/>
        <v>OK</v>
      </c>
      <c r="G126" s="10" t="s">
        <v>8</v>
      </c>
      <c r="H126" s="10" t="str">
        <f>VLOOKUP(D126,EQProd!$B$2:$F$297,2,)</f>
        <v>unique</v>
      </c>
      <c r="I126" s="10" t="str">
        <f t="shared" si="11"/>
        <v>OK</v>
      </c>
      <c r="J126" s="10" t="s">
        <v>9</v>
      </c>
      <c r="K126" s="10" t="str">
        <f>VLOOKUP(D126,EQProd!$B$2:$F$297,3,)</f>
        <v xml:space="preserve"> clustered </v>
      </c>
      <c r="L126" s="10" t="str">
        <f t="shared" si="12"/>
        <v>OK</v>
      </c>
      <c r="M126" s="10">
        <v>2</v>
      </c>
      <c r="N126" s="10">
        <f>VLOOKUP(D126,EQProd!$B$2:$F$297,4,)</f>
        <v>2</v>
      </c>
      <c r="O126" s="10" t="str">
        <f t="shared" si="13"/>
        <v>OK</v>
      </c>
      <c r="P126" s="10" t="s">
        <v>261</v>
      </c>
      <c r="Q126" s="10" t="str">
        <f>VLOOKUP(D126,EQProd!$B$2:$F$297,5,)</f>
        <v>EODTradeJurisdictionId asc,EODTradeStageId asc</v>
      </c>
      <c r="R126" s="10" t="str">
        <f t="shared" si="14"/>
        <v>OK</v>
      </c>
      <c r="S126" s="10" t="str">
        <f t="shared" si="15"/>
        <v>TRUE</v>
      </c>
      <c r="T126" s="10" t="str">
        <f t="shared" si="16"/>
        <v>TRUE</v>
      </c>
      <c r="U126" s="10" t="str">
        <f t="shared" si="17"/>
        <v>Yes</v>
      </c>
    </row>
    <row r="127" spans="1:21">
      <c r="A127" s="10" t="s">
        <v>262</v>
      </c>
      <c r="B127" s="10" t="str">
        <f>IF(ISERROR(MATCH(A127, EQProd!$A$2:$A$297,0)),"",A127)</f>
        <v>srf_main.EODTradeStage</v>
      </c>
      <c r="C127" s="10" t="str">
        <f t="shared" si="9"/>
        <v>OK</v>
      </c>
      <c r="D127" s="10" t="s">
        <v>267</v>
      </c>
      <c r="E127" s="10" t="str">
        <f>VLOOKUP(D127,EQProd!$B$2:$F$297,1,)</f>
        <v>idx1_EODTradeStage</v>
      </c>
      <c r="F127" s="10" t="str">
        <f t="shared" si="10"/>
        <v>OK</v>
      </c>
      <c r="G127" s="10" t="s">
        <v>13</v>
      </c>
      <c r="H127" s="10" t="str">
        <f>VLOOKUP(D127,EQProd!$B$2:$F$297,2,)</f>
        <v>nonunique</v>
      </c>
      <c r="I127" s="10" t="str">
        <f t="shared" si="11"/>
        <v>OK</v>
      </c>
      <c r="J127" s="10" t="s">
        <v>14</v>
      </c>
      <c r="K127" s="10" t="str">
        <f>VLOOKUP(D127,EQProd!$B$2:$F$297,3,)</f>
        <v xml:space="preserve"> nonclustered </v>
      </c>
      <c r="L127" s="10" t="str">
        <f t="shared" si="12"/>
        <v>OK</v>
      </c>
      <c r="M127" s="10">
        <v>3</v>
      </c>
      <c r="N127" s="10">
        <f>VLOOKUP(D127,EQProd!$B$2:$F$297,4,)</f>
        <v>3</v>
      </c>
      <c r="O127" s="10" t="str">
        <f t="shared" si="13"/>
        <v>OK</v>
      </c>
      <c r="P127" s="10" t="s">
        <v>268</v>
      </c>
      <c r="Q127" s="10" t="str">
        <f>VLOOKUP(D127,EQProd!$B$2:$F$297,5,)</f>
        <v>cobDate asc,FeedType asc,FeedIdVersion asc INCLUDE (usi,IsReportable,SRFReportDecision,tradeId)</v>
      </c>
      <c r="R127" s="10" t="str">
        <f t="shared" si="14"/>
        <v>OK</v>
      </c>
      <c r="S127" s="10" t="str">
        <f t="shared" si="15"/>
        <v>TRUE</v>
      </c>
      <c r="T127" s="10" t="str">
        <f t="shared" si="16"/>
        <v>TRUE</v>
      </c>
      <c r="U127" s="10" t="str">
        <f t="shared" si="17"/>
        <v>Yes</v>
      </c>
    </row>
    <row r="128" spans="1:21">
      <c r="A128" s="10" t="s">
        <v>284</v>
      </c>
      <c r="B128" s="10" t="str">
        <f>IF(ISERROR(MATCH(A128, EQProd!$A$2:$A$297,0)),"",A128)</f>
        <v>srf_main.EODValuationFeedData</v>
      </c>
      <c r="C128" s="10" t="str">
        <f t="shared" si="9"/>
        <v>OK</v>
      </c>
      <c r="D128" s="10" t="s">
        <v>290</v>
      </c>
      <c r="E128" s="10" t="str">
        <f>VLOOKUP(D128,EQProd!$B$2:$F$297,1,)</f>
        <v>idx1_EODValuationFeedData</v>
      </c>
      <c r="F128" s="10" t="str">
        <f t="shared" si="10"/>
        <v>OK</v>
      </c>
      <c r="G128" s="10" t="s">
        <v>13</v>
      </c>
      <c r="H128" s="10" t="str">
        <f>VLOOKUP(D128,EQProd!$B$2:$F$297,2,)</f>
        <v>nonunique</v>
      </c>
      <c r="I128" s="10" t="str">
        <f t="shared" si="11"/>
        <v>OK</v>
      </c>
      <c r="J128" s="10" t="s">
        <v>14</v>
      </c>
      <c r="K128" s="10" t="str">
        <f>VLOOKUP(D128,EQProd!$B$2:$F$297,3,)</f>
        <v xml:space="preserve"> nonclustered </v>
      </c>
      <c r="L128" s="10" t="str">
        <f t="shared" si="12"/>
        <v>OK</v>
      </c>
      <c r="M128" s="10">
        <v>1</v>
      </c>
      <c r="N128" s="10">
        <f>VLOOKUP(D128,EQProd!$B$2:$F$297,4,)</f>
        <v>1</v>
      </c>
      <c r="O128" s="10" t="str">
        <f t="shared" si="13"/>
        <v>OK</v>
      </c>
      <c r="P128" s="10" t="s">
        <v>194</v>
      </c>
      <c r="Q128" s="10" t="str">
        <f>VLOOKUP(D128,EQProd!$B$2:$F$297,5,)</f>
        <v>FeedFileFragmentId asc</v>
      </c>
      <c r="R128" s="10" t="str">
        <f t="shared" si="14"/>
        <v>OK</v>
      </c>
      <c r="S128" s="10" t="str">
        <f t="shared" si="15"/>
        <v>TRUE</v>
      </c>
      <c r="T128" s="10" t="str">
        <f t="shared" si="16"/>
        <v>TRUE</v>
      </c>
      <c r="U128" s="10" t="str">
        <f t="shared" si="17"/>
        <v>Yes</v>
      </c>
    </row>
    <row r="129" spans="1:21">
      <c r="A129" s="10" t="s">
        <v>291</v>
      </c>
      <c r="B129" s="10" t="str">
        <f>IF(ISERROR(MATCH(A129, EQProd!$A$2:$A$297,0)),"",A129)</f>
        <v>srf_main.ErrorWorkFlow</v>
      </c>
      <c r="C129" s="10" t="str">
        <f t="shared" si="9"/>
        <v>OK</v>
      </c>
      <c r="D129" s="10" t="s">
        <v>307</v>
      </c>
      <c r="E129" s="10" t="str">
        <f>VLOOKUP(D129,EQProd!$B$2:$F$297,1,)</f>
        <v>idx1_ErrorWorkFlow</v>
      </c>
      <c r="F129" s="10" t="str">
        <f t="shared" si="10"/>
        <v>OK</v>
      </c>
      <c r="G129" s="10" t="s">
        <v>13</v>
      </c>
      <c r="H129" s="10" t="str">
        <f>VLOOKUP(D129,EQProd!$B$2:$F$297,2,)</f>
        <v>nonunique</v>
      </c>
      <c r="I129" s="10" t="str">
        <f t="shared" si="11"/>
        <v>OK</v>
      </c>
      <c r="J129" s="10" t="s">
        <v>14</v>
      </c>
      <c r="K129" s="10" t="str">
        <f>VLOOKUP(D129,EQProd!$B$2:$F$297,3,)</f>
        <v xml:space="preserve"> nonclustered </v>
      </c>
      <c r="L129" s="10" t="str">
        <f t="shared" si="12"/>
        <v>OK</v>
      </c>
      <c r="M129" s="10">
        <v>3</v>
      </c>
      <c r="N129" s="10">
        <f>VLOOKUP(D129,EQProd!$B$2:$F$297,4,)</f>
        <v>3</v>
      </c>
      <c r="O129" s="10" t="str">
        <f t="shared" si="13"/>
        <v>OK</v>
      </c>
      <c r="P129" s="10" t="s">
        <v>308</v>
      </c>
      <c r="Q129" s="10" t="str">
        <f>VLOOKUP(D129,EQProd!$B$2:$F$297,5,)</f>
        <v>ApplicationName asc,ErrorCategory asc,WorkflowErrorCategory asc INCLUDE (ErrorWorkflowID,TradeMessageID,Jurisdiction)</v>
      </c>
      <c r="R129" s="10" t="str">
        <f t="shared" si="14"/>
        <v>OK</v>
      </c>
      <c r="S129" s="10" t="str">
        <f t="shared" si="15"/>
        <v>TRUE</v>
      </c>
      <c r="T129" s="10" t="str">
        <f t="shared" si="16"/>
        <v>TRUE</v>
      </c>
      <c r="U129" s="10" t="str">
        <f t="shared" si="17"/>
        <v>Yes</v>
      </c>
    </row>
    <row r="130" spans="1:21">
      <c r="A130" s="10" t="s">
        <v>320</v>
      </c>
      <c r="B130" s="10" t="str">
        <f>IF(ISERROR(MATCH(A130, EQProd!$A$2:$A$297,0)),"",A130)</f>
        <v>srf_main.FeedActivity</v>
      </c>
      <c r="C130" s="10" t="str">
        <f t="shared" si="9"/>
        <v>OK</v>
      </c>
      <c r="D130" s="10" t="s">
        <v>323</v>
      </c>
      <c r="E130" s="10" t="str">
        <f>VLOOKUP(D130,EQProd!$B$2:$F$297,1,)</f>
        <v>idx1_FeedActivity</v>
      </c>
      <c r="F130" s="10" t="str">
        <f t="shared" si="10"/>
        <v>OK</v>
      </c>
      <c r="G130" s="10" t="s">
        <v>13</v>
      </c>
      <c r="H130" s="10" t="str">
        <f>VLOOKUP(D130,EQProd!$B$2:$F$297,2,)</f>
        <v>nonunique</v>
      </c>
      <c r="I130" s="10" t="str">
        <f t="shared" si="11"/>
        <v>OK</v>
      </c>
      <c r="J130" s="10" t="s">
        <v>14</v>
      </c>
      <c r="K130" s="10" t="str">
        <f>VLOOKUP(D130,EQProd!$B$2:$F$297,3,)</f>
        <v xml:space="preserve"> nonclustered </v>
      </c>
      <c r="L130" s="10" t="str">
        <f t="shared" si="12"/>
        <v>OK</v>
      </c>
      <c r="M130" s="10">
        <v>1</v>
      </c>
      <c r="N130" s="10">
        <f>VLOOKUP(D130,EQProd!$B$2:$F$297,4,)</f>
        <v>1</v>
      </c>
      <c r="O130" s="10" t="str">
        <f t="shared" si="13"/>
        <v>OK</v>
      </c>
      <c r="P130" s="10" t="s">
        <v>324</v>
      </c>
      <c r="Q130" s="10" t="str">
        <f>VLOOKUP(D130,EQProd!$B$2:$F$297,5,)</f>
        <v>COBDate asc INCLUDE (Id,PublisherSystem,FeedType,PublisherSystemLoc,FeedIdVersion,Status,State,FeedStatus,ExpectedFeedId,AssetClass)</v>
      </c>
      <c r="R130" s="10" t="str">
        <f t="shared" si="14"/>
        <v>OK</v>
      </c>
      <c r="S130" s="10" t="str">
        <f t="shared" si="15"/>
        <v>TRUE</v>
      </c>
      <c r="T130" s="10" t="str">
        <f t="shared" si="16"/>
        <v>TRUE</v>
      </c>
      <c r="U130" s="10" t="str">
        <f t="shared" si="17"/>
        <v>Yes</v>
      </c>
    </row>
    <row r="131" spans="1:21">
      <c r="A131" s="10" t="s">
        <v>334</v>
      </c>
      <c r="B131" s="10" t="str">
        <f>IF(ISERROR(MATCH(A131, EQProd!$A$2:$A$297,0)),"",A131)</f>
        <v>srf_main.FeedFileFragment</v>
      </c>
      <c r="C131" s="10" t="str">
        <f t="shared" ref="C131:C194" si="18">IF(A131=B131,"OK","NOTOK")</f>
        <v>OK</v>
      </c>
      <c r="D131" s="10" t="s">
        <v>339</v>
      </c>
      <c r="E131" s="10" t="str">
        <f>VLOOKUP(D131,EQProd!$B$2:$F$297,1,)</f>
        <v>idx1_FeedFileFragment</v>
      </c>
      <c r="F131" s="10" t="str">
        <f t="shared" ref="F131:F194" si="19">IF(D131=E131,"OK","NOTOK")</f>
        <v>OK</v>
      </c>
      <c r="G131" s="10" t="s">
        <v>13</v>
      </c>
      <c r="H131" s="10" t="str">
        <f>VLOOKUP(D131,EQProd!$B$2:$F$297,2,)</f>
        <v>nonunique</v>
      </c>
      <c r="I131" s="10" t="str">
        <f t="shared" ref="I131:I194" si="20">IF(G131=H131,"OK","NOTOK")</f>
        <v>OK</v>
      </c>
      <c r="J131" s="10" t="s">
        <v>14</v>
      </c>
      <c r="K131" s="10" t="str">
        <f>VLOOKUP(D131,EQProd!$B$2:$F$297,3,)</f>
        <v xml:space="preserve"> nonclustered </v>
      </c>
      <c r="L131" s="10" t="str">
        <f t="shared" ref="L131:L194" si="21">IF(J131=K131,"OK","NOTOK")</f>
        <v>OK</v>
      </c>
      <c r="M131" s="10">
        <v>2</v>
      </c>
      <c r="N131" s="10">
        <f>VLOOKUP(D131,EQProd!$B$2:$F$297,4,)</f>
        <v>2</v>
      </c>
      <c r="O131" s="10" t="str">
        <f t="shared" ref="O131:O194" si="22">IF(M131=N131,"OK","NOTOK")</f>
        <v>OK</v>
      </c>
      <c r="P131" s="10" t="s">
        <v>340</v>
      </c>
      <c r="Q131" s="10" t="str">
        <f>VLOOKUP(D131,EQProd!$B$2:$F$297,5,)</f>
        <v>BCFeedUnitId asc,TradeType asc INCLUDE (FragmentStatus)</v>
      </c>
      <c r="R131" s="10" t="str">
        <f t="shared" ref="R131:R194" si="23">IF(P131=Q131,"OK","NOTOK")</f>
        <v>OK</v>
      </c>
      <c r="S131" s="10" t="str">
        <f t="shared" ref="S131:S194" si="24">IF(AND(C131="OK", F131="OK",I131="OK"),"TRUE", "FALSE" )</f>
        <v>TRUE</v>
      </c>
      <c r="T131" s="10" t="str">
        <f t="shared" ref="T131:T194" si="25">IF(AND(L131="OK", O131="OK",R131="OK"),"TRUE", "FALSE" )</f>
        <v>TRUE</v>
      </c>
      <c r="U131" s="10" t="str">
        <f t="shared" ref="U131:U194" si="26">IF(OR(S131="False", T131="False"),"No", "Yes")</f>
        <v>Yes</v>
      </c>
    </row>
    <row r="132" spans="1:21">
      <c r="A132" s="10" t="s">
        <v>352</v>
      </c>
      <c r="B132" s="10" t="str">
        <f>IF(ISERROR(MATCH(A132, EQProd!$A$2:$A$297,0)),"",A132)</f>
        <v>srf_main.FirewallBooks</v>
      </c>
      <c r="C132" s="10" t="str">
        <f t="shared" si="18"/>
        <v>OK</v>
      </c>
      <c r="D132" s="10" t="s">
        <v>354</v>
      </c>
      <c r="E132" s="10" t="str">
        <f>VLOOKUP(D132,EQProd!$B$2:$F$297,1,)</f>
        <v>idx1_FirewallBooks</v>
      </c>
      <c r="F132" s="10" t="str">
        <f t="shared" si="19"/>
        <v>OK</v>
      </c>
      <c r="G132" s="10" t="s">
        <v>13</v>
      </c>
      <c r="H132" s="10" t="str">
        <f>VLOOKUP(D132,EQProd!$B$2:$F$297,2,)</f>
        <v>nonunique</v>
      </c>
      <c r="I132" s="10" t="str">
        <f t="shared" si="20"/>
        <v>OK</v>
      </c>
      <c r="J132" s="10" t="s">
        <v>14</v>
      </c>
      <c r="K132" s="10" t="str">
        <f>VLOOKUP(D132,EQProd!$B$2:$F$297,3,)</f>
        <v xml:space="preserve"> nonclustered </v>
      </c>
      <c r="L132" s="10" t="str">
        <f t="shared" si="21"/>
        <v>OK</v>
      </c>
      <c r="M132" s="10">
        <v>1</v>
      </c>
      <c r="N132" s="10">
        <f>VLOOKUP(D132,EQProd!$B$2:$F$297,4,)</f>
        <v>1</v>
      </c>
      <c r="O132" s="10" t="str">
        <f t="shared" si="22"/>
        <v>OK</v>
      </c>
      <c r="P132" s="10" t="s">
        <v>355</v>
      </c>
      <c r="Q132" s="10" t="str">
        <f>VLOOKUP(D132,EQProd!$B$2:$F$297,5,)</f>
        <v>FirewallId asc INCLUDE (Book)</v>
      </c>
      <c r="R132" s="10" t="str">
        <f t="shared" si="23"/>
        <v>OK</v>
      </c>
      <c r="S132" s="10" t="str">
        <f t="shared" si="24"/>
        <v>TRUE</v>
      </c>
      <c r="T132" s="10" t="str">
        <f t="shared" si="25"/>
        <v>TRUE</v>
      </c>
      <c r="U132" s="10" t="str">
        <f t="shared" si="26"/>
        <v>Yes</v>
      </c>
    </row>
    <row r="133" spans="1:21">
      <c r="A133" s="10" t="s">
        <v>360</v>
      </c>
      <c r="B133" s="10" t="str">
        <f>IF(ISERROR(MATCH(A133, EQProd!$A$2:$A$297,0)),"",A133)</f>
        <v>srf_main.FragmentJurisdiction</v>
      </c>
      <c r="C133" s="10" t="str">
        <f t="shared" si="18"/>
        <v>OK</v>
      </c>
      <c r="D133" s="10" t="s">
        <v>361</v>
      </c>
      <c r="E133" s="10" t="str">
        <f>VLOOKUP(D133,EQProd!$B$2:$F$297,1,)</f>
        <v>idx1_FragmentJurisdiction</v>
      </c>
      <c r="F133" s="10" t="str">
        <f t="shared" si="19"/>
        <v>OK</v>
      </c>
      <c r="G133" s="10" t="s">
        <v>8</v>
      </c>
      <c r="H133" s="10" t="str">
        <f>VLOOKUP(D133,EQProd!$B$2:$F$297,2,)</f>
        <v>unique</v>
      </c>
      <c r="I133" s="10" t="str">
        <f t="shared" si="20"/>
        <v>OK</v>
      </c>
      <c r="J133" s="10" t="s">
        <v>9</v>
      </c>
      <c r="K133" s="10" t="str">
        <f>VLOOKUP(D133,EQProd!$B$2:$F$297,3,)</f>
        <v xml:space="preserve"> clustered </v>
      </c>
      <c r="L133" s="10" t="str">
        <f t="shared" si="21"/>
        <v>OK</v>
      </c>
      <c r="M133" s="10">
        <v>2</v>
      </c>
      <c r="N133" s="10">
        <f>VLOOKUP(D133,EQProd!$B$2:$F$297,4,)</f>
        <v>2</v>
      </c>
      <c r="O133" s="10" t="str">
        <f t="shared" si="22"/>
        <v>OK</v>
      </c>
      <c r="P133" s="10" t="s">
        <v>362</v>
      </c>
      <c r="Q133" s="10" t="str">
        <f>VLOOKUP(D133,EQProd!$B$2:$F$297,5,)</f>
        <v>FragmentJurisdictionId asc,FeedFileFragmentId asc</v>
      </c>
      <c r="R133" s="10" t="str">
        <f t="shared" si="23"/>
        <v>OK</v>
      </c>
      <c r="S133" s="10" t="str">
        <f t="shared" si="24"/>
        <v>TRUE</v>
      </c>
      <c r="T133" s="10" t="str">
        <f t="shared" si="25"/>
        <v>TRUE</v>
      </c>
      <c r="U133" s="10" t="str">
        <f t="shared" si="26"/>
        <v>Yes</v>
      </c>
    </row>
    <row r="134" spans="1:21">
      <c r="A134" s="10" t="s">
        <v>378</v>
      </c>
      <c r="B134" s="10" t="str">
        <f>IF(ISERROR(MATCH(A134, EQProd!$A$2:$A$297,0)),"",A134)</f>
        <v>srf_main.GTRResponseFile</v>
      </c>
      <c r="C134" s="10" t="str">
        <f t="shared" si="18"/>
        <v>OK</v>
      </c>
      <c r="D134" s="10" t="s">
        <v>379</v>
      </c>
      <c r="E134" s="10" t="str">
        <f>VLOOKUP(D134,EQProd!$B$2:$F$297,1,)</f>
        <v>idx1_GTRResponseFile</v>
      </c>
      <c r="F134" s="10" t="str">
        <f t="shared" si="19"/>
        <v>OK</v>
      </c>
      <c r="G134" s="10" t="s">
        <v>8</v>
      </c>
      <c r="H134" s="10" t="str">
        <f>VLOOKUP(D134,EQProd!$B$2:$F$297,2,)</f>
        <v>unique</v>
      </c>
      <c r="I134" s="10" t="str">
        <f t="shared" si="20"/>
        <v>OK</v>
      </c>
      <c r="J134" s="10" t="s">
        <v>9</v>
      </c>
      <c r="K134" s="10" t="str">
        <f>VLOOKUP(D134,EQProd!$B$2:$F$297,3,)</f>
        <v xml:space="preserve"> clustered </v>
      </c>
      <c r="L134" s="10" t="str">
        <f t="shared" si="21"/>
        <v>OK</v>
      </c>
      <c r="M134" s="10">
        <v>1</v>
      </c>
      <c r="N134" s="10">
        <f>VLOOKUP(D134,EQProd!$B$2:$F$297,4,)</f>
        <v>1</v>
      </c>
      <c r="O134" s="10" t="str">
        <f t="shared" si="22"/>
        <v>OK</v>
      </c>
      <c r="P134" s="10" t="s">
        <v>380</v>
      </c>
      <c r="Q134" s="10" t="str">
        <f>VLOOKUP(D134,EQProd!$B$2:$F$297,5,)</f>
        <v>GTRResponseFileId asc</v>
      </c>
      <c r="R134" s="10" t="str">
        <f t="shared" si="23"/>
        <v>OK</v>
      </c>
      <c r="S134" s="10" t="str">
        <f t="shared" si="24"/>
        <v>TRUE</v>
      </c>
      <c r="T134" s="10" t="str">
        <f t="shared" si="25"/>
        <v>TRUE</v>
      </c>
      <c r="U134" s="10" t="str">
        <f t="shared" si="26"/>
        <v>Yes</v>
      </c>
    </row>
    <row r="135" spans="1:21">
      <c r="A135" s="10" t="s">
        <v>383</v>
      </c>
      <c r="B135" s="10" t="str">
        <f>IF(ISERROR(MATCH(A135, EQProd!$A$2:$A$297,0)),"",A135)</f>
        <v>srf_main.GTRResponseStage</v>
      </c>
      <c r="C135" s="10" t="str">
        <f t="shared" si="18"/>
        <v>OK</v>
      </c>
      <c r="D135" s="10" t="s">
        <v>387</v>
      </c>
      <c r="E135" s="10" t="str">
        <f>VLOOKUP(D135,EQProd!$B$2:$F$297,1,)</f>
        <v>idx1_GTRResponseStage</v>
      </c>
      <c r="F135" s="10" t="str">
        <f t="shared" si="19"/>
        <v>OK</v>
      </c>
      <c r="G135" s="10" t="s">
        <v>13</v>
      </c>
      <c r="H135" s="10" t="str">
        <f>VLOOKUP(D135,EQProd!$B$2:$F$297,2,)</f>
        <v>nonunique</v>
      </c>
      <c r="I135" s="10" t="str">
        <f t="shared" si="20"/>
        <v>OK</v>
      </c>
      <c r="J135" s="10" t="s">
        <v>9</v>
      </c>
      <c r="K135" s="10" t="str">
        <f>VLOOKUP(D135,EQProd!$B$2:$F$297,3,)</f>
        <v xml:space="preserve"> clustered </v>
      </c>
      <c r="L135" s="10" t="str">
        <f t="shared" si="21"/>
        <v>OK</v>
      </c>
      <c r="M135" s="10">
        <v>2</v>
      </c>
      <c r="N135" s="10">
        <f>VLOOKUP(D135,EQProd!$B$2:$F$297,4,)</f>
        <v>2</v>
      </c>
      <c r="O135" s="10" t="str">
        <f t="shared" si="22"/>
        <v>OK</v>
      </c>
      <c r="P135" s="10" t="s">
        <v>388</v>
      </c>
      <c r="Q135" s="10" t="str">
        <f>VLOOKUP(D135,EQProd!$B$2:$F$297,5,)</f>
        <v>Id asc,GTRResponseFileId asc</v>
      </c>
      <c r="R135" s="10" t="str">
        <f t="shared" si="23"/>
        <v>OK</v>
      </c>
      <c r="S135" s="10" t="str">
        <f t="shared" si="24"/>
        <v>TRUE</v>
      </c>
      <c r="T135" s="10" t="str">
        <f t="shared" si="25"/>
        <v>TRUE</v>
      </c>
      <c r="U135" s="10" t="str">
        <f t="shared" si="26"/>
        <v>Yes</v>
      </c>
    </row>
    <row r="136" spans="1:21">
      <c r="A136" s="10" t="s">
        <v>393</v>
      </c>
      <c r="B136" s="10" t="str">
        <f>IF(ISERROR(MATCH(A136, EQProd!$A$2:$A$297,0)),"",A136)</f>
        <v>srf_main.InterEntitySuppressedTrades</v>
      </c>
      <c r="C136" s="10" t="str">
        <f t="shared" si="18"/>
        <v>OK</v>
      </c>
      <c r="D136" s="10" t="s">
        <v>396</v>
      </c>
      <c r="E136" s="10" t="str">
        <f>VLOOKUP(D136,EQProd!$B$2:$F$297,1,)</f>
        <v>IDX1_InterEntitySuppressedTrades</v>
      </c>
      <c r="F136" s="10" t="str">
        <f t="shared" si="19"/>
        <v>OK</v>
      </c>
      <c r="G136" s="10" t="s">
        <v>13</v>
      </c>
      <c r="H136" s="10" t="str">
        <f>VLOOKUP(D136,EQProd!$B$2:$F$297,2,)</f>
        <v>nonunique</v>
      </c>
      <c r="I136" s="10" t="str">
        <f t="shared" si="20"/>
        <v>OK</v>
      </c>
      <c r="J136" s="10" t="s">
        <v>14</v>
      </c>
      <c r="K136" s="10" t="str">
        <f>VLOOKUP(D136,EQProd!$B$2:$F$297,3,)</f>
        <v xml:space="preserve"> nonclustered </v>
      </c>
      <c r="L136" s="10" t="str">
        <f t="shared" si="21"/>
        <v>OK</v>
      </c>
      <c r="M136" s="10">
        <v>2</v>
      </c>
      <c r="N136" s="10">
        <f>VLOOKUP(D136,EQProd!$B$2:$F$297,4,)</f>
        <v>2</v>
      </c>
      <c r="O136" s="10" t="str">
        <f t="shared" si="22"/>
        <v>OK</v>
      </c>
      <c r="P136" s="10" t="s">
        <v>397</v>
      </c>
      <c r="Q136" s="10" t="str">
        <f>VLOOKUP(D136,EQProd!$B$2:$F$297,5,)</f>
        <v>PublisherTradeId asc,TradeIdType asc</v>
      </c>
      <c r="R136" s="10" t="str">
        <f t="shared" si="23"/>
        <v>OK</v>
      </c>
      <c r="S136" s="10" t="str">
        <f t="shared" si="24"/>
        <v>TRUE</v>
      </c>
      <c r="T136" s="10" t="str">
        <f t="shared" si="25"/>
        <v>TRUE</v>
      </c>
      <c r="U136" s="10" t="str">
        <f t="shared" si="26"/>
        <v>Yes</v>
      </c>
    </row>
    <row r="137" spans="1:21">
      <c r="A137" s="10" t="s">
        <v>398</v>
      </c>
      <c r="B137" s="10" t="str">
        <f>IF(ISERROR(MATCH(A137, EQProd!$A$2:$A$297,0)),"",A137)</f>
        <v>srf_main.ISOCountry</v>
      </c>
      <c r="C137" s="10" t="str">
        <f t="shared" si="18"/>
        <v>OK</v>
      </c>
      <c r="D137" s="10" t="s">
        <v>401</v>
      </c>
      <c r="E137" s="10" t="str">
        <f>VLOOKUP(D137,EQProd!$B$2:$F$297,1,)</f>
        <v>idx1_ISOCountry</v>
      </c>
      <c r="F137" s="10" t="str">
        <f t="shared" si="19"/>
        <v>OK</v>
      </c>
      <c r="G137" s="10" t="s">
        <v>13</v>
      </c>
      <c r="H137" s="10" t="str">
        <f>VLOOKUP(D137,EQProd!$B$2:$F$297,2,)</f>
        <v>nonunique</v>
      </c>
      <c r="I137" s="10" t="str">
        <f t="shared" si="20"/>
        <v>OK</v>
      </c>
      <c r="J137" s="10" t="s">
        <v>14</v>
      </c>
      <c r="K137" s="10" t="str">
        <f>VLOOKUP(D137,EQProd!$B$2:$F$297,3,)</f>
        <v xml:space="preserve"> nonclustered </v>
      </c>
      <c r="L137" s="10" t="str">
        <f t="shared" si="21"/>
        <v>OK</v>
      </c>
      <c r="M137" s="10">
        <v>1</v>
      </c>
      <c r="N137" s="10">
        <f>VLOOKUP(D137,EQProd!$B$2:$F$297,4,)</f>
        <v>1</v>
      </c>
      <c r="O137" s="10" t="str">
        <f t="shared" si="22"/>
        <v>OK</v>
      </c>
      <c r="P137" s="10" t="s">
        <v>402</v>
      </c>
      <c r="Q137" s="10" t="str">
        <f>VLOOKUP(D137,EQProd!$B$2:$F$297,5,)</f>
        <v>ISOCountryCode asc INCLUDE (isEEA)</v>
      </c>
      <c r="R137" s="10" t="str">
        <f t="shared" si="23"/>
        <v>OK</v>
      </c>
      <c r="S137" s="10" t="str">
        <f t="shared" si="24"/>
        <v>TRUE</v>
      </c>
      <c r="T137" s="10" t="str">
        <f t="shared" si="25"/>
        <v>TRUE</v>
      </c>
      <c r="U137" s="10" t="str">
        <f t="shared" si="26"/>
        <v>Yes</v>
      </c>
    </row>
    <row r="138" spans="1:21">
      <c r="A138" s="10" t="s">
        <v>403</v>
      </c>
      <c r="B138" s="10" t="str">
        <f>IF(ISERROR(MATCH(A138, EQProd!$A$2:$A$297,0)),"",A138)</f>
        <v>srf_main.JuridictionProducts</v>
      </c>
      <c r="C138" s="10" t="str">
        <f t="shared" si="18"/>
        <v>OK</v>
      </c>
      <c r="D138" s="10" t="s">
        <v>407</v>
      </c>
      <c r="E138" s="10" t="str">
        <f>VLOOKUP(D138,EQProd!$B$2:$F$297,1,)</f>
        <v>idx1_JuridictionProducts</v>
      </c>
      <c r="F138" s="10" t="str">
        <f t="shared" si="19"/>
        <v>OK</v>
      </c>
      <c r="G138" s="10" t="s">
        <v>13</v>
      </c>
      <c r="H138" s="10" t="str">
        <f>VLOOKUP(D138,EQProd!$B$2:$F$297,2,)</f>
        <v>nonunique</v>
      </c>
      <c r="I138" s="10" t="str">
        <f t="shared" si="20"/>
        <v>OK</v>
      </c>
      <c r="J138" s="10" t="s">
        <v>9</v>
      </c>
      <c r="K138" s="10" t="str">
        <f>VLOOKUP(D138,EQProd!$B$2:$F$297,3,)</f>
        <v xml:space="preserve"> clustered </v>
      </c>
      <c r="L138" s="10" t="str">
        <f t="shared" si="21"/>
        <v>OK</v>
      </c>
      <c r="M138" s="10">
        <v>4</v>
      </c>
      <c r="N138" s="10">
        <f>VLOOKUP(D138,EQProd!$B$2:$F$297,4,)</f>
        <v>4</v>
      </c>
      <c r="O138" s="10" t="str">
        <f t="shared" si="22"/>
        <v>OK</v>
      </c>
      <c r="P138" s="10" t="s">
        <v>408</v>
      </c>
      <c r="Q138" s="10" t="str">
        <f>VLOOKUP(D138,EQProd!$B$2:$F$297,5,)</f>
        <v>ProductType asc,ProductSubType asc,Juridication asc,AssetClass asc</v>
      </c>
      <c r="R138" s="10" t="str">
        <f t="shared" si="23"/>
        <v>OK</v>
      </c>
      <c r="S138" s="10" t="str">
        <f t="shared" si="24"/>
        <v>TRUE</v>
      </c>
      <c r="T138" s="10" t="str">
        <f t="shared" si="25"/>
        <v>TRUE</v>
      </c>
      <c r="U138" s="10" t="str">
        <f t="shared" si="26"/>
        <v>Yes</v>
      </c>
    </row>
    <row r="139" spans="1:21">
      <c r="A139" s="10" t="s">
        <v>420</v>
      </c>
      <c r="B139" s="10" t="str">
        <f>IF(ISERROR(MATCH(A139, EQProd!$A$2:$A$297,0)),"",A139)</f>
        <v>srf_main.MessageType</v>
      </c>
      <c r="C139" s="10" t="str">
        <f t="shared" si="18"/>
        <v>OK</v>
      </c>
      <c r="D139" s="10" t="s">
        <v>423</v>
      </c>
      <c r="E139" s="10" t="str">
        <f>VLOOKUP(D139,EQProd!$B$2:$F$297,1,)</f>
        <v>idx1_MessageType</v>
      </c>
      <c r="F139" s="10" t="str">
        <f t="shared" si="19"/>
        <v>OK</v>
      </c>
      <c r="G139" s="10" t="s">
        <v>8</v>
      </c>
      <c r="H139" s="10" t="str">
        <f>VLOOKUP(D139,EQProd!$B$2:$F$297,2,)</f>
        <v>unique</v>
      </c>
      <c r="I139" s="10" t="str">
        <f t="shared" si="20"/>
        <v>OK</v>
      </c>
      <c r="J139" s="10" t="s">
        <v>14</v>
      </c>
      <c r="K139" s="10" t="str">
        <f>VLOOKUP(D139,EQProd!$B$2:$F$297,3,)</f>
        <v xml:space="preserve"> nonclustered </v>
      </c>
      <c r="L139" s="10" t="str">
        <f t="shared" si="21"/>
        <v>OK</v>
      </c>
      <c r="M139" s="10">
        <v>1</v>
      </c>
      <c r="N139" s="10">
        <f>VLOOKUP(D139,EQProd!$B$2:$F$297,4,)</f>
        <v>1</v>
      </c>
      <c r="O139" s="10" t="str">
        <f t="shared" si="22"/>
        <v>OK</v>
      </c>
      <c r="P139" s="10" t="s">
        <v>424</v>
      </c>
      <c r="Q139" s="10" t="str">
        <f>VLOOKUP(D139,EQProd!$B$2:$F$297,5,)</f>
        <v>MsgType asc</v>
      </c>
      <c r="R139" s="10" t="str">
        <f t="shared" si="23"/>
        <v>OK</v>
      </c>
      <c r="S139" s="10" t="str">
        <f t="shared" si="24"/>
        <v>TRUE</v>
      </c>
      <c r="T139" s="10" t="str">
        <f t="shared" si="25"/>
        <v>TRUE</v>
      </c>
      <c r="U139" s="10" t="str">
        <f t="shared" si="26"/>
        <v>Yes</v>
      </c>
    </row>
    <row r="140" spans="1:21">
      <c r="A140" s="10" t="s">
        <v>482</v>
      </c>
      <c r="B140" s="10" t="str">
        <f>IF(ISERROR(MATCH(A140, EQProd!$A$2:$A$297,0)),"",A140)</f>
        <v>srf_main.SRFSystemParam</v>
      </c>
      <c r="C140" s="10" t="str">
        <f t="shared" si="18"/>
        <v>OK</v>
      </c>
      <c r="D140" s="10" t="s">
        <v>493</v>
      </c>
      <c r="E140" s="10" t="str">
        <f>VLOOKUP(D140,EQProd!$B$2:$F$297,1,)</f>
        <v>idx1_SRFSystemParam</v>
      </c>
      <c r="F140" s="10" t="str">
        <f t="shared" si="19"/>
        <v>OK</v>
      </c>
      <c r="G140" s="10" t="s">
        <v>13</v>
      </c>
      <c r="H140" s="10" t="str">
        <f>VLOOKUP(D140,EQProd!$B$2:$F$297,2,)</f>
        <v>nonunique</v>
      </c>
      <c r="I140" s="10" t="str">
        <f t="shared" si="20"/>
        <v>OK</v>
      </c>
      <c r="J140" s="10" t="s">
        <v>14</v>
      </c>
      <c r="K140" s="10" t="str">
        <f>VLOOKUP(D140,EQProd!$B$2:$F$297,3,)</f>
        <v xml:space="preserve"> nonclustered </v>
      </c>
      <c r="L140" s="10" t="str">
        <f t="shared" si="21"/>
        <v>OK</v>
      </c>
      <c r="M140" s="10">
        <v>3</v>
      </c>
      <c r="N140" s="10">
        <f>VLOOKUP(D140,EQProd!$B$2:$F$297,4,)</f>
        <v>3</v>
      </c>
      <c r="O140" s="10" t="str">
        <f t="shared" si="22"/>
        <v>OK</v>
      </c>
      <c r="P140" s="10" t="s">
        <v>494</v>
      </c>
      <c r="Q140" s="10" t="str">
        <f>VLOOKUP(D140,EQProd!$B$2:$F$297,5,)</f>
        <v>GroupId asc,GroupLevel asc,ParamId asc INCLUDE (ParamIdInt)</v>
      </c>
      <c r="R140" s="10" t="str">
        <f t="shared" si="23"/>
        <v>OK</v>
      </c>
      <c r="S140" s="10" t="str">
        <f t="shared" si="24"/>
        <v>TRUE</v>
      </c>
      <c r="T140" s="10" t="str">
        <f t="shared" si="25"/>
        <v>TRUE</v>
      </c>
      <c r="U140" s="10" t="str">
        <f t="shared" si="26"/>
        <v>Yes</v>
      </c>
    </row>
    <row r="141" spans="1:21">
      <c r="A141" s="10" t="s">
        <v>505</v>
      </c>
      <c r="B141" s="10" t="str">
        <f>IF(ISERROR(MATCH(A141, EQProd!$A$2:$A$297,0)),"",A141)</f>
        <v>srf_main.Trade</v>
      </c>
      <c r="C141" s="10" t="str">
        <f t="shared" si="18"/>
        <v>OK</v>
      </c>
      <c r="D141" s="10" t="s">
        <v>516</v>
      </c>
      <c r="E141" s="10" t="str">
        <f>VLOOKUP(D141,EQProd!$B$2:$F$297,1,)</f>
        <v>idx1_Trade</v>
      </c>
      <c r="F141" s="10" t="str">
        <f t="shared" si="19"/>
        <v>OK</v>
      </c>
      <c r="G141" s="10" t="s">
        <v>13</v>
      </c>
      <c r="H141" s="10" t="str">
        <f>VLOOKUP(D141,EQProd!$B$2:$F$297,2,)</f>
        <v>nonunique</v>
      </c>
      <c r="I141" s="10" t="str">
        <f t="shared" si="20"/>
        <v>OK</v>
      </c>
      <c r="J141" s="10" t="s">
        <v>14</v>
      </c>
      <c r="K141" s="10" t="str">
        <f>VLOOKUP(D141,EQProd!$B$2:$F$297,3,)</f>
        <v xml:space="preserve"> nonclustered </v>
      </c>
      <c r="L141" s="10" t="str">
        <f t="shared" si="21"/>
        <v>OK</v>
      </c>
      <c r="M141" s="10">
        <v>2</v>
      </c>
      <c r="N141" s="10">
        <f>VLOOKUP(D141,EQProd!$B$2:$F$297,4,)</f>
        <v>2</v>
      </c>
      <c r="O141" s="10" t="str">
        <f t="shared" si="22"/>
        <v>OK</v>
      </c>
      <c r="P141" s="10" t="s">
        <v>517</v>
      </c>
      <c r="Q141" s="10" t="str">
        <f>VLOOKUP(D141,EQProd!$B$2:$F$297,5,)</f>
        <v>USI asc,PublisherTradeId asc INCLUDE (TradeId)</v>
      </c>
      <c r="R141" s="10" t="str">
        <f t="shared" si="23"/>
        <v>OK</v>
      </c>
      <c r="S141" s="10" t="str">
        <f t="shared" si="24"/>
        <v>TRUE</v>
      </c>
      <c r="T141" s="10" t="str">
        <f t="shared" si="25"/>
        <v>TRUE</v>
      </c>
      <c r="U141" s="10" t="str">
        <f t="shared" si="26"/>
        <v>Yes</v>
      </c>
    </row>
    <row r="142" spans="1:21">
      <c r="A142" s="10" t="s">
        <v>528</v>
      </c>
      <c r="B142" s="10" t="str">
        <f>IF(ISERROR(MATCH(A142, EQProd!$A$2:$A$297,0)),"",A142)</f>
        <v>srf_main.TradeMessage</v>
      </c>
      <c r="C142" s="10" t="str">
        <f t="shared" si="18"/>
        <v>OK</v>
      </c>
      <c r="D142" s="10" t="s">
        <v>529</v>
      </c>
      <c r="E142" s="10" t="str">
        <f>VLOOKUP(D142,EQProd!$B$2:$F$297,1,)</f>
        <v>idx1_TradeMessage</v>
      </c>
      <c r="F142" s="10" t="str">
        <f t="shared" si="19"/>
        <v>OK</v>
      </c>
      <c r="G142" s="10" t="s">
        <v>13</v>
      </c>
      <c r="H142" s="10" t="str">
        <f>VLOOKUP(D142,EQProd!$B$2:$F$297,2,)</f>
        <v>nonunique</v>
      </c>
      <c r="I142" s="10" t="str">
        <f t="shared" si="20"/>
        <v>OK</v>
      </c>
      <c r="J142" s="10" t="s">
        <v>14</v>
      </c>
      <c r="K142" s="10" t="str">
        <f>VLOOKUP(D142,EQProd!$B$2:$F$297,3,)</f>
        <v xml:space="preserve"> nonclustered </v>
      </c>
      <c r="L142" s="10" t="str">
        <f t="shared" si="21"/>
        <v>OK</v>
      </c>
      <c r="M142" s="10">
        <v>2</v>
      </c>
      <c r="N142" s="10">
        <f>VLOOKUP(D142,EQProd!$B$2:$F$297,4,)</f>
        <v>2</v>
      </c>
      <c r="O142" s="10" t="str">
        <f t="shared" si="22"/>
        <v>OK</v>
      </c>
      <c r="P142" s="10" t="s">
        <v>530</v>
      </c>
      <c r="Q142" s="10" t="str">
        <f>VLOOKUP(D142,EQProd!$B$2:$F$297,5,)</f>
        <v>GTRMsgStatus asc,SubmissionDateTime asc</v>
      </c>
      <c r="R142" s="10" t="str">
        <f t="shared" si="23"/>
        <v>OK</v>
      </c>
      <c r="S142" s="10" t="str">
        <f t="shared" si="24"/>
        <v>TRUE</v>
      </c>
      <c r="T142" s="10" t="str">
        <f t="shared" si="25"/>
        <v>TRUE</v>
      </c>
      <c r="U142" s="10" t="str">
        <f t="shared" si="26"/>
        <v>Yes</v>
      </c>
    </row>
    <row r="143" spans="1:21">
      <c r="A143" s="10" t="s">
        <v>546</v>
      </c>
      <c r="B143" s="10" t="str">
        <f>IF(ISERROR(MATCH(A143, EQProd!$A$2:$A$297,0)),"",A143)</f>
        <v>srf_main.TradeMessageAllege</v>
      </c>
      <c r="C143" s="10" t="str">
        <f t="shared" si="18"/>
        <v>OK</v>
      </c>
      <c r="D143" s="10" t="s">
        <v>547</v>
      </c>
      <c r="E143" s="10" t="str">
        <f>VLOOKUP(D143,EQProd!$B$2:$F$297,1,)</f>
        <v>idx1_TradeMessageAllege</v>
      </c>
      <c r="F143" s="10" t="str">
        <f t="shared" si="19"/>
        <v>OK</v>
      </c>
      <c r="G143" s="10" t="s">
        <v>13</v>
      </c>
      <c r="H143" s="10" t="str">
        <f>VLOOKUP(D143,EQProd!$B$2:$F$297,2,)</f>
        <v>nonunique</v>
      </c>
      <c r="I143" s="10" t="str">
        <f t="shared" si="20"/>
        <v>OK</v>
      </c>
      <c r="J143" s="10" t="s">
        <v>9</v>
      </c>
      <c r="K143" s="10" t="str">
        <f>VLOOKUP(D143,EQProd!$B$2:$F$297,3,)</f>
        <v xml:space="preserve"> clustered </v>
      </c>
      <c r="L143" s="10" t="str">
        <f t="shared" si="21"/>
        <v>OK</v>
      </c>
      <c r="M143" s="10">
        <v>2</v>
      </c>
      <c r="N143" s="10">
        <f>VLOOKUP(D143,EQProd!$B$2:$F$297,4,)</f>
        <v>2</v>
      </c>
      <c r="O143" s="10" t="str">
        <f t="shared" si="22"/>
        <v>OK</v>
      </c>
      <c r="P143" s="10" t="s">
        <v>548</v>
      </c>
      <c r="Q143" s="10" t="str">
        <f>VLOOKUP(D143,EQProd!$B$2:$F$297,5,)</f>
        <v>Id asc,TradeMessageId asc</v>
      </c>
      <c r="R143" s="10" t="str">
        <f t="shared" si="23"/>
        <v>OK</v>
      </c>
      <c r="S143" s="10" t="str">
        <f t="shared" si="24"/>
        <v>TRUE</v>
      </c>
      <c r="T143" s="10" t="str">
        <f t="shared" si="25"/>
        <v>TRUE</v>
      </c>
      <c r="U143" s="10" t="str">
        <f t="shared" si="26"/>
        <v>Yes</v>
      </c>
    </row>
    <row r="144" spans="1:21">
      <c r="A144" s="10" t="s">
        <v>560</v>
      </c>
      <c r="B144" s="10" t="str">
        <f>IF(ISERROR(MATCH(A144, EQProd!$A$2:$A$297,0)),"",A144)</f>
        <v>srf_main.TradeMessageRptJurisdiction</v>
      </c>
      <c r="C144" s="10" t="str">
        <f t="shared" si="18"/>
        <v>OK</v>
      </c>
      <c r="D144" s="10" t="s">
        <v>563</v>
      </c>
      <c r="E144" s="10" t="str">
        <f>VLOOKUP(D144,EQProd!$B$2:$F$297,1,)</f>
        <v>idx1_TradeMessageRptJurisdiction</v>
      </c>
      <c r="F144" s="10" t="str">
        <f t="shared" si="19"/>
        <v>OK</v>
      </c>
      <c r="G144" s="10" t="s">
        <v>13</v>
      </c>
      <c r="H144" s="10" t="str">
        <f>VLOOKUP(D144,EQProd!$B$2:$F$297,2,)</f>
        <v>nonunique</v>
      </c>
      <c r="I144" s="10" t="str">
        <f t="shared" si="20"/>
        <v>OK</v>
      </c>
      <c r="J144" s="10" t="s">
        <v>14</v>
      </c>
      <c r="K144" s="10" t="str">
        <f>VLOOKUP(D144,EQProd!$B$2:$F$297,3,)</f>
        <v xml:space="preserve"> nonclustered </v>
      </c>
      <c r="L144" s="10" t="str">
        <f t="shared" si="21"/>
        <v>OK</v>
      </c>
      <c r="M144" s="10">
        <v>1</v>
      </c>
      <c r="N144" s="10">
        <f>VLOOKUP(D144,EQProd!$B$2:$F$297,4,)</f>
        <v>1</v>
      </c>
      <c r="O144" s="10" t="str">
        <f t="shared" si="22"/>
        <v>OK</v>
      </c>
      <c r="P144" s="10" t="s">
        <v>564</v>
      </c>
      <c r="Q144" s="10" t="str">
        <f>VLOOKUP(D144,EQProd!$B$2:$F$297,5,)</f>
        <v>SRFMsgStatus asc</v>
      </c>
      <c r="R144" s="10" t="str">
        <f t="shared" si="23"/>
        <v>OK</v>
      </c>
      <c r="S144" s="10" t="str">
        <f t="shared" si="24"/>
        <v>TRUE</v>
      </c>
      <c r="T144" s="10" t="str">
        <f t="shared" si="25"/>
        <v>TRUE</v>
      </c>
      <c r="U144" s="10" t="str">
        <f t="shared" si="26"/>
        <v>Yes</v>
      </c>
    </row>
    <row r="145" spans="1:21">
      <c r="A145" s="10" t="s">
        <v>574</v>
      </c>
      <c r="B145" s="10" t="str">
        <f>IF(ISERROR(MATCH(A145, EQProd!$A$2:$A$297,0)),"",A145)</f>
        <v>srf_main.TradeMessageRptJurisdictionActivity</v>
      </c>
      <c r="C145" s="10" t="str">
        <f t="shared" si="18"/>
        <v>OK</v>
      </c>
      <c r="D145" s="10" t="s">
        <v>577</v>
      </c>
      <c r="E145" s="10" t="str">
        <f>VLOOKUP(D145,EQProd!$B$2:$F$297,1,)</f>
        <v>idx1_TradeMessageRptJurisdictionActivity</v>
      </c>
      <c r="F145" s="10" t="str">
        <f t="shared" si="19"/>
        <v>OK</v>
      </c>
      <c r="G145" s="10" t="s">
        <v>13</v>
      </c>
      <c r="H145" s="10" t="str">
        <f>VLOOKUP(D145,EQProd!$B$2:$F$297,2,)</f>
        <v>nonunique</v>
      </c>
      <c r="I145" s="10" t="str">
        <f t="shared" si="20"/>
        <v>OK</v>
      </c>
      <c r="J145" s="10" t="s">
        <v>14</v>
      </c>
      <c r="K145" s="10" t="str">
        <f>VLOOKUP(D145,EQProd!$B$2:$F$297,3,)</f>
        <v xml:space="preserve"> nonclustered </v>
      </c>
      <c r="L145" s="10" t="str">
        <f t="shared" si="21"/>
        <v>OK</v>
      </c>
      <c r="M145" s="10">
        <v>1</v>
      </c>
      <c r="N145" s="10">
        <f>VLOOKUP(D145,EQProd!$B$2:$F$297,4,)</f>
        <v>1</v>
      </c>
      <c r="O145" s="10" t="str">
        <f t="shared" si="22"/>
        <v>OK</v>
      </c>
      <c r="P145" s="10" t="s">
        <v>573</v>
      </c>
      <c r="Q145" s="10" t="str">
        <f>VLOOKUP(D145,EQProd!$B$2:$F$297,5,)</f>
        <v>TmjId asc</v>
      </c>
      <c r="R145" s="10" t="str">
        <f t="shared" si="23"/>
        <v>OK</v>
      </c>
      <c r="S145" s="10" t="str">
        <f t="shared" si="24"/>
        <v>TRUE</v>
      </c>
      <c r="T145" s="10" t="str">
        <f t="shared" si="25"/>
        <v>TRUE</v>
      </c>
      <c r="U145" s="10" t="str">
        <f t="shared" si="26"/>
        <v>Yes</v>
      </c>
    </row>
    <row r="146" spans="1:21">
      <c r="A146" s="10" t="s">
        <v>578</v>
      </c>
      <c r="B146" s="10" t="str">
        <f>IF(ISERROR(MATCH(A146, EQProd!$A$2:$A$297,0)),"",A146)</f>
        <v>srf_main.TradeMessageRptJurisdictionPayload</v>
      </c>
      <c r="C146" s="10" t="str">
        <f t="shared" si="18"/>
        <v>OK</v>
      </c>
      <c r="D146" s="10" t="s">
        <v>580</v>
      </c>
      <c r="E146" s="10" t="str">
        <f>VLOOKUP(D146,EQProd!$B$2:$F$297,1,)</f>
        <v>idx1_TradeMessageRptJurisdictionPayload</v>
      </c>
      <c r="F146" s="10" t="str">
        <f t="shared" si="19"/>
        <v>OK</v>
      </c>
      <c r="G146" s="10" t="s">
        <v>13</v>
      </c>
      <c r="H146" s="10" t="str">
        <f>VLOOKUP(D146,EQProd!$B$2:$F$297,2,)</f>
        <v>nonunique</v>
      </c>
      <c r="I146" s="10" t="str">
        <f t="shared" si="20"/>
        <v>OK</v>
      </c>
      <c r="J146" s="10" t="s">
        <v>14</v>
      </c>
      <c r="K146" s="10" t="str">
        <f>VLOOKUP(D146,EQProd!$B$2:$F$297,3,)</f>
        <v xml:space="preserve"> nonclustered </v>
      </c>
      <c r="L146" s="10" t="str">
        <f t="shared" si="21"/>
        <v>OK</v>
      </c>
      <c r="M146" s="10">
        <v>1</v>
      </c>
      <c r="N146" s="10">
        <f>VLOOKUP(D146,EQProd!$B$2:$F$297,4,)</f>
        <v>1</v>
      </c>
      <c r="O146" s="10" t="str">
        <f t="shared" si="22"/>
        <v>OK</v>
      </c>
      <c r="P146" s="10" t="s">
        <v>573</v>
      </c>
      <c r="Q146" s="10" t="str">
        <f>VLOOKUP(D146,EQProd!$B$2:$F$297,5,)</f>
        <v>TmjId asc</v>
      </c>
      <c r="R146" s="10" t="str">
        <f t="shared" si="23"/>
        <v>OK</v>
      </c>
      <c r="S146" s="10" t="str">
        <f t="shared" si="24"/>
        <v>TRUE</v>
      </c>
      <c r="T146" s="10" t="str">
        <f t="shared" si="25"/>
        <v>TRUE</v>
      </c>
      <c r="U146" s="10" t="str">
        <f t="shared" si="26"/>
        <v>Yes</v>
      </c>
    </row>
    <row r="147" spans="1:21">
      <c r="A147" s="10" t="s">
        <v>581</v>
      </c>
      <c r="B147" s="10" t="str">
        <f>IF(ISERROR(MATCH(A147, EQProd!$A$2:$A$297,0)),"",A147)</f>
        <v>srf_main.TradeMessageTrident</v>
      </c>
      <c r="C147" s="10" t="str">
        <f t="shared" si="18"/>
        <v>OK</v>
      </c>
      <c r="D147" s="10" t="s">
        <v>582</v>
      </c>
      <c r="E147" s="10" t="str">
        <f>VLOOKUP(D147,EQProd!$B$2:$F$297,1,)</f>
        <v>idx1_TradeMessageTrident</v>
      </c>
      <c r="F147" s="10" t="str">
        <f t="shared" si="19"/>
        <v>OK</v>
      </c>
      <c r="G147" s="10" t="s">
        <v>13</v>
      </c>
      <c r="H147" s="10" t="str">
        <f>VLOOKUP(D147,EQProd!$B$2:$F$297,2,)</f>
        <v>nonunique</v>
      </c>
      <c r="I147" s="10" t="str">
        <f t="shared" si="20"/>
        <v>OK</v>
      </c>
      <c r="J147" s="10" t="s">
        <v>14</v>
      </c>
      <c r="K147" s="10" t="str">
        <f>VLOOKUP(D147,EQProd!$B$2:$F$297,3,)</f>
        <v xml:space="preserve"> nonclustered </v>
      </c>
      <c r="L147" s="10" t="str">
        <f t="shared" si="21"/>
        <v>OK</v>
      </c>
      <c r="M147" s="10">
        <v>2</v>
      </c>
      <c r="N147" s="10">
        <f>VLOOKUP(D147,EQProd!$B$2:$F$297,4,)</f>
        <v>2</v>
      </c>
      <c r="O147" s="10" t="str">
        <f t="shared" si="22"/>
        <v>OK</v>
      </c>
      <c r="P147" s="10" t="s">
        <v>583</v>
      </c>
      <c r="Q147" s="10" t="str">
        <f>VLOOKUP(D147,EQProd!$B$2:$F$297,5,)</f>
        <v>PublisherTradeId asc,PublisherTradeVersion asc</v>
      </c>
      <c r="R147" s="10" t="str">
        <f t="shared" si="23"/>
        <v>OK</v>
      </c>
      <c r="S147" s="10" t="str">
        <f t="shared" si="24"/>
        <v>TRUE</v>
      </c>
      <c r="T147" s="10" t="str">
        <f t="shared" si="25"/>
        <v>TRUE</v>
      </c>
      <c r="U147" s="10" t="str">
        <f t="shared" si="26"/>
        <v>Yes</v>
      </c>
    </row>
    <row r="148" spans="1:21">
      <c r="A148" s="10" t="s">
        <v>585</v>
      </c>
      <c r="B148" s="10" t="str">
        <f>IF(ISERROR(MATCH(A148, EQProd!$A$2:$A$297,0)),"",A148)</f>
        <v>srf_main.TradeRptJurisdiction</v>
      </c>
      <c r="C148" s="10" t="str">
        <f t="shared" si="18"/>
        <v>OK</v>
      </c>
      <c r="D148" s="10" t="s">
        <v>588</v>
      </c>
      <c r="E148" s="10" t="str">
        <f>VLOOKUP(D148,EQProd!$B$2:$F$297,1,)</f>
        <v>idx1_TradeRptJurisdiction</v>
      </c>
      <c r="F148" s="10" t="str">
        <f t="shared" si="19"/>
        <v>OK</v>
      </c>
      <c r="G148" s="10" t="s">
        <v>13</v>
      </c>
      <c r="H148" s="10" t="str">
        <f>VLOOKUP(D148,EQProd!$B$2:$F$297,2,)</f>
        <v>nonunique</v>
      </c>
      <c r="I148" s="10" t="str">
        <f t="shared" si="20"/>
        <v>OK</v>
      </c>
      <c r="J148" s="10" t="s">
        <v>14</v>
      </c>
      <c r="K148" s="10" t="str">
        <f>VLOOKUP(D148,EQProd!$B$2:$F$297,3,)</f>
        <v xml:space="preserve"> nonclustered </v>
      </c>
      <c r="L148" s="10" t="str">
        <f t="shared" si="21"/>
        <v>OK</v>
      </c>
      <c r="M148" s="10">
        <v>2</v>
      </c>
      <c r="N148" s="10">
        <f>VLOOKUP(D148,EQProd!$B$2:$F$297,4,)</f>
        <v>2</v>
      </c>
      <c r="O148" s="10" t="str">
        <f t="shared" si="22"/>
        <v>OK</v>
      </c>
      <c r="P148" s="10" t="s">
        <v>589</v>
      </c>
      <c r="Q148" s="10" t="str">
        <f>VLOOKUP(D148,EQProd!$B$2:$F$297,5,)</f>
        <v>TradeId asc,Jurisdiction asc</v>
      </c>
      <c r="R148" s="10" t="str">
        <f t="shared" si="23"/>
        <v>OK</v>
      </c>
      <c r="S148" s="10" t="str">
        <f t="shared" si="24"/>
        <v>TRUE</v>
      </c>
      <c r="T148" s="10" t="str">
        <f t="shared" si="25"/>
        <v>TRUE</v>
      </c>
      <c r="U148" s="10" t="str">
        <f t="shared" si="26"/>
        <v>Yes</v>
      </c>
    </row>
    <row r="149" spans="1:21">
      <c r="A149" s="10" t="s">
        <v>590</v>
      </c>
      <c r="B149" s="10" t="str">
        <f>IF(ISERROR(MATCH(A149, EQProd!$A$2:$A$297,0)),"",A149)</f>
        <v>srf_main.TridentConfirmationDetails</v>
      </c>
      <c r="C149" s="10" t="str">
        <f t="shared" si="18"/>
        <v>OK</v>
      </c>
      <c r="D149" s="10" t="s">
        <v>591</v>
      </c>
      <c r="E149" s="10" t="str">
        <f>VLOOKUP(D149,EQProd!$B$2:$F$297,1,)</f>
        <v>idx1_TridentConfirmationDetails</v>
      </c>
      <c r="F149" s="10" t="str">
        <f t="shared" si="19"/>
        <v>OK</v>
      </c>
      <c r="G149" s="10" t="s">
        <v>13</v>
      </c>
      <c r="H149" s="10" t="str">
        <f>VLOOKUP(D149,EQProd!$B$2:$F$297,2,)</f>
        <v>nonunique</v>
      </c>
      <c r="I149" s="10" t="str">
        <f t="shared" si="20"/>
        <v>OK</v>
      </c>
      <c r="J149" s="10" t="s">
        <v>9</v>
      </c>
      <c r="K149" s="10" t="str">
        <f>VLOOKUP(D149,EQProd!$B$2:$F$297,3,)</f>
        <v xml:space="preserve"> clustered </v>
      </c>
      <c r="L149" s="10" t="str">
        <f t="shared" si="21"/>
        <v>OK</v>
      </c>
      <c r="M149" s="10">
        <v>1</v>
      </c>
      <c r="N149" s="10">
        <f>VLOOKUP(D149,EQProd!$B$2:$F$297,4,)</f>
        <v>1</v>
      </c>
      <c r="O149" s="10" t="str">
        <f t="shared" si="22"/>
        <v>OK</v>
      </c>
      <c r="P149" s="10" t="s">
        <v>36</v>
      </c>
      <c r="Q149" s="10" t="str">
        <f>VLOOKUP(D149,EQProd!$B$2:$F$297,5,)</f>
        <v>TradeId asc</v>
      </c>
      <c r="R149" s="10" t="str">
        <f t="shared" si="23"/>
        <v>OK</v>
      </c>
      <c r="S149" s="10" t="str">
        <f t="shared" si="24"/>
        <v>TRUE</v>
      </c>
      <c r="T149" s="10" t="str">
        <f t="shared" si="25"/>
        <v>TRUE</v>
      </c>
      <c r="U149" s="10" t="str">
        <f t="shared" si="26"/>
        <v>Yes</v>
      </c>
    </row>
    <row r="150" spans="1:21">
      <c r="A150" s="10" t="s">
        <v>592</v>
      </c>
      <c r="B150" s="10" t="str">
        <f>IF(ISERROR(MATCH(A150, EQProd!$A$2:$A$297,0)),"",A150)</f>
        <v>srf_main.TRJurisdiction</v>
      </c>
      <c r="C150" s="10" t="str">
        <f t="shared" si="18"/>
        <v>OK</v>
      </c>
      <c r="D150" s="10" t="s">
        <v>595</v>
      </c>
      <c r="E150" s="10" t="str">
        <f>VLOOKUP(D150,EQProd!$B$2:$F$297,1,)</f>
        <v>idx1_TRJurisdiction</v>
      </c>
      <c r="F150" s="10" t="str">
        <f t="shared" si="19"/>
        <v>OK</v>
      </c>
      <c r="G150" s="10" t="s">
        <v>13</v>
      </c>
      <c r="H150" s="10" t="str">
        <f>VLOOKUP(D150,EQProd!$B$2:$F$297,2,)</f>
        <v>nonunique</v>
      </c>
      <c r="I150" s="10" t="str">
        <f t="shared" si="20"/>
        <v>OK</v>
      </c>
      <c r="J150" s="10" t="s">
        <v>9</v>
      </c>
      <c r="K150" s="10" t="str">
        <f>VLOOKUP(D150,EQProd!$B$2:$F$297,3,)</f>
        <v xml:space="preserve"> clustered </v>
      </c>
      <c r="L150" s="10" t="str">
        <f t="shared" si="21"/>
        <v>OK</v>
      </c>
      <c r="M150" s="10">
        <v>2</v>
      </c>
      <c r="N150" s="10">
        <f>VLOOKUP(D150,EQProd!$B$2:$F$297,4,)</f>
        <v>2</v>
      </c>
      <c r="O150" s="10" t="str">
        <f t="shared" si="22"/>
        <v>OK</v>
      </c>
      <c r="P150" s="10" t="s">
        <v>596</v>
      </c>
      <c r="Q150" s="10" t="str">
        <f>VLOOKUP(D150,EQProd!$B$2:$F$297,5,)</f>
        <v>Jurisdiction asc,MessageTypeId asc</v>
      </c>
      <c r="R150" s="10" t="str">
        <f t="shared" si="23"/>
        <v>OK</v>
      </c>
      <c r="S150" s="10" t="str">
        <f t="shared" si="24"/>
        <v>TRUE</v>
      </c>
      <c r="T150" s="10" t="str">
        <f t="shared" si="25"/>
        <v>TRUE</v>
      </c>
      <c r="U150" s="10" t="str">
        <f t="shared" si="26"/>
        <v>Yes</v>
      </c>
    </row>
    <row r="151" spans="1:21">
      <c r="A151" s="10" t="s">
        <v>599</v>
      </c>
      <c r="B151" s="10" t="str">
        <f>IF(ISERROR(MATCH(A151, EQProd!$A$2:$A$297,0)),"",A151)</f>
        <v>srf_main.USPersonClientCatMatrix</v>
      </c>
      <c r="C151" s="10" t="str">
        <f t="shared" si="18"/>
        <v>OK</v>
      </c>
      <c r="D151" s="10" t="s">
        <v>600</v>
      </c>
      <c r="E151" s="10" t="str">
        <f>VLOOKUP(D151,EQProd!$B$2:$F$297,1,)</f>
        <v>idx1_USPersonClientCatMatrix</v>
      </c>
      <c r="F151" s="10" t="str">
        <f t="shared" si="19"/>
        <v>OK</v>
      </c>
      <c r="G151" s="10" t="s">
        <v>13</v>
      </c>
      <c r="H151" s="10" t="str">
        <f>VLOOKUP(D151,EQProd!$B$2:$F$297,2,)</f>
        <v>nonunique</v>
      </c>
      <c r="I151" s="10" t="str">
        <f t="shared" si="20"/>
        <v>OK</v>
      </c>
      <c r="J151" s="10" t="s">
        <v>9</v>
      </c>
      <c r="K151" s="10" t="str">
        <f>VLOOKUP(D151,EQProd!$B$2:$F$297,3,)</f>
        <v xml:space="preserve"> clustered </v>
      </c>
      <c r="L151" s="10" t="str">
        <f t="shared" si="21"/>
        <v>OK</v>
      </c>
      <c r="M151" s="10">
        <v>4</v>
      </c>
      <c r="N151" s="10">
        <f>VLOOKUP(D151,EQProd!$B$2:$F$297,4,)</f>
        <v>4</v>
      </c>
      <c r="O151" s="10" t="str">
        <f t="shared" si="22"/>
        <v>OK</v>
      </c>
      <c r="P151" s="10" t="s">
        <v>601</v>
      </c>
      <c r="Q151" s="10" t="str">
        <f>VLOOKUP(D151,EQProd!$B$2:$F$297,5,)</f>
        <v>categoryCode_Barclays asc,Party1USPersonFlag asc,categoryCode_Cty asc,Party2USPersonFlag asc</v>
      </c>
      <c r="R151" s="10" t="str">
        <f t="shared" si="23"/>
        <v>OK</v>
      </c>
      <c r="S151" s="10" t="str">
        <f t="shared" si="24"/>
        <v>TRUE</v>
      </c>
      <c r="T151" s="10" t="str">
        <f t="shared" si="25"/>
        <v>TRUE</v>
      </c>
      <c r="U151" s="10" t="str">
        <f t="shared" si="26"/>
        <v>Yes</v>
      </c>
    </row>
    <row r="152" spans="1:21">
      <c r="A152" s="10" t="s">
        <v>604</v>
      </c>
      <c r="B152" s="10" t="str">
        <f>IF(ISERROR(MATCH(A152, EQProd!$A$2:$A$297,0)),"",A152)</f>
        <v>srf_main.ValuationOverrideLookup</v>
      </c>
      <c r="C152" s="10" t="str">
        <f t="shared" si="18"/>
        <v>OK</v>
      </c>
      <c r="D152" s="10" t="s">
        <v>605</v>
      </c>
      <c r="E152" s="10" t="str">
        <f>VLOOKUP(D152,EQProd!$B$2:$F$297,1,)</f>
        <v>idx1_ValuationOverrideLookup</v>
      </c>
      <c r="F152" s="10" t="str">
        <f t="shared" si="19"/>
        <v>OK</v>
      </c>
      <c r="G152" s="10" t="s">
        <v>8</v>
      </c>
      <c r="H152" s="10" t="str">
        <f>VLOOKUP(D152,EQProd!$B$2:$F$297,2,)</f>
        <v>unique</v>
      </c>
      <c r="I152" s="10" t="str">
        <f t="shared" si="20"/>
        <v>OK</v>
      </c>
      <c r="J152" s="10" t="s">
        <v>14</v>
      </c>
      <c r="K152" s="10" t="str">
        <f>VLOOKUP(D152,EQProd!$B$2:$F$297,3,)</f>
        <v xml:space="preserve"> nonclustered </v>
      </c>
      <c r="L152" s="10" t="str">
        <f t="shared" si="21"/>
        <v>OK</v>
      </c>
      <c r="M152" s="10">
        <v>1</v>
      </c>
      <c r="N152" s="10">
        <f>VLOOKUP(D152,EQProd!$B$2:$F$297,4,)</f>
        <v>1</v>
      </c>
      <c r="O152" s="10" t="str">
        <f t="shared" si="22"/>
        <v>OK</v>
      </c>
      <c r="P152" s="10" t="s">
        <v>606</v>
      </c>
      <c r="Q152" s="10" t="str">
        <f>VLOOKUP(D152,EQProd!$B$2:$F$297,5,)</f>
        <v>ValuationOverrideLookupId asc</v>
      </c>
      <c r="R152" s="10" t="str">
        <f t="shared" si="23"/>
        <v>OK</v>
      </c>
      <c r="S152" s="10" t="str">
        <f t="shared" si="24"/>
        <v>TRUE</v>
      </c>
      <c r="T152" s="10" t="str">
        <f t="shared" si="25"/>
        <v>TRUE</v>
      </c>
      <c r="U152" s="10" t="str">
        <f t="shared" si="26"/>
        <v>Yes</v>
      </c>
    </row>
    <row r="153" spans="1:21">
      <c r="A153" s="10" t="s">
        <v>609</v>
      </c>
      <c r="B153" s="10" t="str">
        <f>IF(ISERROR(MATCH(A153, EQProd!$A$2:$A$297,0)),"",A153)</f>
        <v>srf_main.ValuationOverrideTradeStage</v>
      </c>
      <c r="C153" s="10" t="str">
        <f t="shared" si="18"/>
        <v>OK</v>
      </c>
      <c r="D153" s="10" t="s">
        <v>610</v>
      </c>
      <c r="E153" s="10" t="str">
        <f>VLOOKUP(D153,EQProd!$B$2:$F$297,1,)</f>
        <v>idx1_ValuationOverrideTradeStage</v>
      </c>
      <c r="F153" s="10" t="str">
        <f t="shared" si="19"/>
        <v>OK</v>
      </c>
      <c r="G153" s="10" t="s">
        <v>8</v>
      </c>
      <c r="H153" s="10" t="str">
        <f>VLOOKUP(D153,EQProd!$B$2:$F$297,2,)</f>
        <v>unique</v>
      </c>
      <c r="I153" s="10" t="str">
        <f t="shared" si="20"/>
        <v>OK</v>
      </c>
      <c r="J153" s="10" t="s">
        <v>14</v>
      </c>
      <c r="K153" s="10" t="str">
        <f>VLOOKUP(D153,EQProd!$B$2:$F$297,3,)</f>
        <v xml:space="preserve"> nonclustered </v>
      </c>
      <c r="L153" s="10" t="str">
        <f t="shared" si="21"/>
        <v>OK</v>
      </c>
      <c r="M153" s="10">
        <v>1</v>
      </c>
      <c r="N153" s="10">
        <f>VLOOKUP(D153,EQProd!$B$2:$F$297,4,)</f>
        <v>1</v>
      </c>
      <c r="O153" s="10" t="str">
        <f t="shared" si="22"/>
        <v>OK</v>
      </c>
      <c r="P153" s="10" t="s">
        <v>611</v>
      </c>
      <c r="Q153" s="10" t="str">
        <f>VLOOKUP(D153,EQProd!$B$2:$F$297,5,)</f>
        <v>ValuationOverrideTradeStageId asc</v>
      </c>
      <c r="R153" s="10" t="str">
        <f t="shared" si="23"/>
        <v>OK</v>
      </c>
      <c r="S153" s="10" t="str">
        <f t="shared" si="24"/>
        <v>TRUE</v>
      </c>
      <c r="T153" s="10" t="str">
        <f t="shared" si="25"/>
        <v>TRUE</v>
      </c>
      <c r="U153" s="10" t="str">
        <f t="shared" si="26"/>
        <v>Yes</v>
      </c>
    </row>
    <row r="154" spans="1:21">
      <c r="A154" s="10" t="s">
        <v>81</v>
      </c>
      <c r="B154" s="10" t="str">
        <f>IF(ISERROR(MATCH(A154, EQProd!$A$2:$A$297,0)),"",A154)</f>
        <v>srf_main.CollateralLinkStage</v>
      </c>
      <c r="C154" s="10" t="str">
        <f t="shared" si="18"/>
        <v>OK</v>
      </c>
      <c r="D154" s="10" t="s">
        <v>82</v>
      </c>
      <c r="E154" s="10" t="str">
        <f>VLOOKUP(D154,EQProd!$B$2:$F$297,1,)</f>
        <v>IDX2_CollateralLinkStage</v>
      </c>
      <c r="F154" s="10" t="str">
        <f t="shared" si="19"/>
        <v>OK</v>
      </c>
      <c r="G154" s="10" t="s">
        <v>13</v>
      </c>
      <c r="H154" s="10" t="str">
        <f>VLOOKUP(D154,EQProd!$B$2:$F$297,2,)</f>
        <v>nonunique</v>
      </c>
      <c r="I154" s="10" t="str">
        <f t="shared" si="20"/>
        <v>OK</v>
      </c>
      <c r="J154" s="10" t="s">
        <v>14</v>
      </c>
      <c r="K154" s="10" t="str">
        <f>VLOOKUP(D154,EQProd!$B$2:$F$297,3,)</f>
        <v xml:space="preserve"> nonclustered </v>
      </c>
      <c r="L154" s="10" t="str">
        <f t="shared" si="21"/>
        <v>OK</v>
      </c>
      <c r="M154" s="10">
        <v>3</v>
      </c>
      <c r="N154" s="10">
        <f>VLOOKUP(D154,EQProd!$B$2:$F$297,4,)</f>
        <v>3</v>
      </c>
      <c r="O154" s="10" t="str">
        <f t="shared" si="22"/>
        <v>OK</v>
      </c>
      <c r="P154" s="10" t="s">
        <v>83</v>
      </c>
      <c r="Q154" s="10" t="str">
        <f>VLOOKUP(D154,EQProd!$B$2:$F$297,5,)</f>
        <v>IsNewTrade asc,PortfolioCode asc,COBDate asc</v>
      </c>
      <c r="R154" s="10" t="str">
        <f t="shared" si="23"/>
        <v>OK</v>
      </c>
      <c r="S154" s="10" t="str">
        <f t="shared" si="24"/>
        <v>TRUE</v>
      </c>
      <c r="T154" s="10" t="str">
        <f t="shared" si="25"/>
        <v>TRUE</v>
      </c>
      <c r="U154" s="10" t="str">
        <f t="shared" si="26"/>
        <v>Yes</v>
      </c>
    </row>
    <row r="155" spans="1:21">
      <c r="A155" s="10" t="s">
        <v>94</v>
      </c>
      <c r="B155" s="10" t="str">
        <f>IF(ISERROR(MATCH(A155, EQProd!$A$2:$A$297,0)),"",A155)</f>
        <v>srf_main.CollateralValueStage</v>
      </c>
      <c r="C155" s="10" t="str">
        <f t="shared" si="18"/>
        <v>OK</v>
      </c>
      <c r="D155" s="10" t="s">
        <v>99</v>
      </c>
      <c r="E155" s="10" t="str">
        <f>VLOOKUP(D155,EQProd!$B$2:$F$297,1,)</f>
        <v>IDX2_CollateralValueStage</v>
      </c>
      <c r="F155" s="10" t="str">
        <f t="shared" si="19"/>
        <v>OK</v>
      </c>
      <c r="G155" s="10" t="s">
        <v>13</v>
      </c>
      <c r="H155" s="10" t="str">
        <f>VLOOKUP(D155,EQProd!$B$2:$F$297,2,)</f>
        <v>nonunique</v>
      </c>
      <c r="I155" s="10" t="str">
        <f t="shared" si="20"/>
        <v>OK</v>
      </c>
      <c r="J155" s="10" t="s">
        <v>14</v>
      </c>
      <c r="K155" s="10" t="str">
        <f>VLOOKUP(D155,EQProd!$B$2:$F$297,3,)</f>
        <v xml:space="preserve"> nonclustered </v>
      </c>
      <c r="L155" s="10" t="str">
        <f t="shared" si="21"/>
        <v>OK</v>
      </c>
      <c r="M155" s="10">
        <v>2</v>
      </c>
      <c r="N155" s="10">
        <f>VLOOKUP(D155,EQProd!$B$2:$F$297,4,)</f>
        <v>2</v>
      </c>
      <c r="O155" s="10" t="str">
        <f t="shared" si="22"/>
        <v>OK</v>
      </c>
      <c r="P155" s="10" t="s">
        <v>100</v>
      </c>
      <c r="Q155" s="10" t="str">
        <f>VLOOKUP(D155,EQProd!$B$2:$F$297,5,)</f>
        <v>PortfolioCode asc,COBDate asc</v>
      </c>
      <c r="R155" s="10" t="str">
        <f t="shared" si="23"/>
        <v>OK</v>
      </c>
      <c r="S155" s="10" t="str">
        <f t="shared" si="24"/>
        <v>TRUE</v>
      </c>
      <c r="T155" s="10" t="str">
        <f t="shared" si="25"/>
        <v>TRUE</v>
      </c>
      <c r="U155" s="10" t="str">
        <f t="shared" si="26"/>
        <v>Yes</v>
      </c>
    </row>
    <row r="156" spans="1:21">
      <c r="A156" s="10" t="s">
        <v>119</v>
      </c>
      <c r="B156" s="10" t="str">
        <f>IF(ISERROR(MATCH(A156, EQProd!$A$2:$A$297,0)),"",A156)</f>
        <v>srf_main.CollEagleDetailsMain</v>
      </c>
      <c r="C156" s="10" t="str">
        <f t="shared" si="18"/>
        <v>OK</v>
      </c>
      <c r="D156" s="10" t="s">
        <v>127</v>
      </c>
      <c r="E156" s="10" t="str">
        <f>VLOOKUP(D156,EQProd!$B$2:$F$297,1,)</f>
        <v>idx2_CollEagleDetailsMain</v>
      </c>
      <c r="F156" s="10" t="str">
        <f t="shared" si="19"/>
        <v>OK</v>
      </c>
      <c r="G156" s="10" t="s">
        <v>13</v>
      </c>
      <c r="H156" s="10" t="str">
        <f>VLOOKUP(D156,EQProd!$B$2:$F$297,2,)</f>
        <v>nonunique</v>
      </c>
      <c r="I156" s="10" t="str">
        <f t="shared" si="20"/>
        <v>OK</v>
      </c>
      <c r="J156" s="10" t="s">
        <v>14</v>
      </c>
      <c r="K156" s="10" t="str">
        <f>VLOOKUP(D156,EQProd!$B$2:$F$297,3,)</f>
        <v xml:space="preserve"> nonclustered </v>
      </c>
      <c r="L156" s="10" t="str">
        <f t="shared" si="21"/>
        <v>OK</v>
      </c>
      <c r="M156" s="10">
        <v>3</v>
      </c>
      <c r="N156" s="10">
        <f>VLOOKUP(D156,EQProd!$B$2:$F$297,4,)</f>
        <v>3</v>
      </c>
      <c r="O156" s="10" t="str">
        <f t="shared" si="22"/>
        <v>OK</v>
      </c>
      <c r="P156" s="10" t="s">
        <v>128</v>
      </c>
      <c r="Q156" s="10" t="str">
        <f>VLOOKUP(D156,EQProd!$B$2:$F$297,5,)</f>
        <v>FeedUnitId asc,CtySDSId asc,ArrangementId asc</v>
      </c>
      <c r="R156" s="10" t="str">
        <f t="shared" si="23"/>
        <v>OK</v>
      </c>
      <c r="S156" s="10" t="str">
        <f t="shared" si="24"/>
        <v>TRUE</v>
      </c>
      <c r="T156" s="10" t="str">
        <f t="shared" si="25"/>
        <v>TRUE</v>
      </c>
      <c r="U156" s="10" t="str">
        <f t="shared" si="26"/>
        <v>Yes</v>
      </c>
    </row>
    <row r="157" spans="1:21">
      <c r="A157" s="10" t="s">
        <v>156</v>
      </c>
      <c r="B157" s="10" t="str">
        <f>IF(ISERROR(MATCH(A157, EQProd!$A$2:$A$297,0)),"",A157)</f>
        <v>srf_main.CounterParty</v>
      </c>
      <c r="C157" s="10" t="str">
        <f t="shared" si="18"/>
        <v>OK</v>
      </c>
      <c r="D157" s="10" t="s">
        <v>159</v>
      </c>
      <c r="E157" s="10" t="str">
        <f>VLOOKUP(D157,EQProd!$B$2:$F$297,1,)</f>
        <v>idx2_CounterParty</v>
      </c>
      <c r="F157" s="10" t="str">
        <f t="shared" si="19"/>
        <v>OK</v>
      </c>
      <c r="G157" s="10" t="s">
        <v>13</v>
      </c>
      <c r="H157" s="10" t="str">
        <f>VLOOKUP(D157,EQProd!$B$2:$F$297,2,)</f>
        <v>nonunique</v>
      </c>
      <c r="I157" s="10" t="str">
        <f t="shared" si="20"/>
        <v>OK</v>
      </c>
      <c r="J157" s="10" t="s">
        <v>14</v>
      </c>
      <c r="K157" s="10" t="str">
        <f>VLOOKUP(D157,EQProd!$B$2:$F$297,3,)</f>
        <v xml:space="preserve"> nonclustered </v>
      </c>
      <c r="L157" s="10" t="str">
        <f t="shared" si="21"/>
        <v>OK</v>
      </c>
      <c r="M157" s="10">
        <v>1</v>
      </c>
      <c r="N157" s="10">
        <f>VLOOKUP(D157,EQProd!$B$2:$F$297,4,)</f>
        <v>1</v>
      </c>
      <c r="O157" s="10" t="str">
        <f t="shared" si="22"/>
        <v>OK</v>
      </c>
      <c r="P157" s="10" t="s">
        <v>160</v>
      </c>
      <c r="Q157" s="10" t="str">
        <f>VLOOKUP(D157,EQProd!$B$2:$F$297,5,)</f>
        <v>parentcpartyid asc</v>
      </c>
      <c r="R157" s="10" t="str">
        <f t="shared" si="23"/>
        <v>OK</v>
      </c>
      <c r="S157" s="10" t="str">
        <f t="shared" si="24"/>
        <v>TRUE</v>
      </c>
      <c r="T157" s="10" t="str">
        <f t="shared" si="25"/>
        <v>TRUE</v>
      </c>
      <c r="U157" s="10" t="str">
        <f t="shared" si="26"/>
        <v>Yes</v>
      </c>
    </row>
    <row r="158" spans="1:21">
      <c r="A158" s="10" t="s">
        <v>165</v>
      </c>
      <c r="B158" s="10" t="str">
        <f>IF(ISERROR(MATCH(A158, EQProd!$A$2:$A$297,0)),"",A158)</f>
        <v>srf_main.CounterPartyHierarchy</v>
      </c>
      <c r="C158" s="10" t="str">
        <f t="shared" si="18"/>
        <v>OK</v>
      </c>
      <c r="D158" s="10" t="s">
        <v>168</v>
      </c>
      <c r="E158" s="10" t="str">
        <f>VLOOKUP(D158,EQProd!$B$2:$F$297,1,)</f>
        <v>idx2_CounterPartyHierarchy</v>
      </c>
      <c r="F158" s="10" t="str">
        <f t="shared" si="19"/>
        <v>OK</v>
      </c>
      <c r="G158" s="10" t="s">
        <v>13</v>
      </c>
      <c r="H158" s="10" t="str">
        <f>VLOOKUP(D158,EQProd!$B$2:$F$297,2,)</f>
        <v>nonunique</v>
      </c>
      <c r="I158" s="10" t="str">
        <f t="shared" si="20"/>
        <v>OK</v>
      </c>
      <c r="J158" s="10" t="s">
        <v>14</v>
      </c>
      <c r="K158" s="10" t="str">
        <f>VLOOKUP(D158,EQProd!$B$2:$F$297,3,)</f>
        <v xml:space="preserve"> nonclustered </v>
      </c>
      <c r="L158" s="10" t="str">
        <f t="shared" si="21"/>
        <v>OK</v>
      </c>
      <c r="M158" s="10">
        <v>1</v>
      </c>
      <c r="N158" s="10">
        <f>VLOOKUP(D158,EQProd!$B$2:$F$297,4,)</f>
        <v>1</v>
      </c>
      <c r="O158" s="10" t="str">
        <f t="shared" si="22"/>
        <v>OK</v>
      </c>
      <c r="P158" s="10" t="s">
        <v>169</v>
      </c>
      <c r="Q158" s="10" t="str">
        <f>VLOOKUP(D158,EQProd!$B$2:$F$297,5,)</f>
        <v>parentid asc INCLUDE (id)</v>
      </c>
      <c r="R158" s="10" t="str">
        <f t="shared" si="23"/>
        <v>OK</v>
      </c>
      <c r="S158" s="10" t="str">
        <f t="shared" si="24"/>
        <v>TRUE</v>
      </c>
      <c r="T158" s="10" t="str">
        <f t="shared" si="25"/>
        <v>TRUE</v>
      </c>
      <c r="U158" s="10" t="str">
        <f t="shared" si="26"/>
        <v>Yes</v>
      </c>
    </row>
    <row r="159" spans="1:21">
      <c r="A159" s="10" t="s">
        <v>207</v>
      </c>
      <c r="B159" s="10" t="str">
        <f>IF(ISERROR(MATCH(A159, EQProd!$A$2:$A$297,0)),"",A159)</f>
        <v>srf_main.EODComment</v>
      </c>
      <c r="C159" s="10" t="str">
        <f t="shared" si="18"/>
        <v>OK</v>
      </c>
      <c r="D159" s="10" t="s">
        <v>208</v>
      </c>
      <c r="E159" s="10" t="str">
        <f>VLOOKUP(D159,EQProd!$B$2:$F$297,1,)</f>
        <v>idx2_EODComment</v>
      </c>
      <c r="F159" s="10" t="str">
        <f t="shared" si="19"/>
        <v>OK</v>
      </c>
      <c r="G159" s="10" t="s">
        <v>13</v>
      </c>
      <c r="H159" s="10" t="str">
        <f>VLOOKUP(D159,EQProd!$B$2:$F$297,2,)</f>
        <v>nonunique</v>
      </c>
      <c r="I159" s="10" t="str">
        <f t="shared" si="20"/>
        <v>OK</v>
      </c>
      <c r="J159" s="10" t="s">
        <v>14</v>
      </c>
      <c r="K159" s="10" t="str">
        <f>VLOOKUP(D159,EQProd!$B$2:$F$297,3,)</f>
        <v xml:space="preserve"> nonclustered </v>
      </c>
      <c r="L159" s="10" t="str">
        <f t="shared" si="21"/>
        <v>OK</v>
      </c>
      <c r="M159" s="10">
        <v>2</v>
      </c>
      <c r="N159" s="10">
        <f>VLOOKUP(D159,EQProd!$B$2:$F$297,4,)</f>
        <v>2</v>
      </c>
      <c r="O159" s="10" t="str">
        <f t="shared" si="22"/>
        <v>OK</v>
      </c>
      <c r="P159" s="10" t="s">
        <v>209</v>
      </c>
      <c r="Q159" s="10" t="str">
        <f>VLOOKUP(D159,EQProd!$B$2:$F$297,5,)</f>
        <v>CommentCode asc,CommentType asc INCLUDE (CommentId)</v>
      </c>
      <c r="R159" s="10" t="str">
        <f t="shared" si="23"/>
        <v>OK</v>
      </c>
      <c r="S159" s="10" t="str">
        <f t="shared" si="24"/>
        <v>TRUE</v>
      </c>
      <c r="T159" s="10" t="str">
        <f t="shared" si="25"/>
        <v>TRUE</v>
      </c>
      <c r="U159" s="10" t="str">
        <f t="shared" si="26"/>
        <v>Yes</v>
      </c>
    </row>
    <row r="160" spans="1:21">
      <c r="A160" s="10" t="s">
        <v>222</v>
      </c>
      <c r="B160" s="10" t="str">
        <f>IF(ISERROR(MATCH(A160, EQProd!$A$2:$A$297,0)),"",A160)</f>
        <v>srf_main.EODTrade</v>
      </c>
      <c r="C160" s="10" t="str">
        <f t="shared" si="18"/>
        <v>OK</v>
      </c>
      <c r="D160" s="10" t="s">
        <v>239</v>
      </c>
      <c r="E160" s="10" t="str">
        <f>VLOOKUP(D160,EQProd!$B$2:$F$297,1,)</f>
        <v>idx2_EODTrade</v>
      </c>
      <c r="F160" s="10" t="str">
        <f t="shared" si="19"/>
        <v>OK</v>
      </c>
      <c r="G160" s="10" t="s">
        <v>13</v>
      </c>
      <c r="H160" s="10" t="str">
        <f>VLOOKUP(D160,EQProd!$B$2:$F$297,2,)</f>
        <v>nonunique</v>
      </c>
      <c r="I160" s="10" t="str">
        <f t="shared" si="20"/>
        <v>OK</v>
      </c>
      <c r="J160" s="10" t="s">
        <v>14</v>
      </c>
      <c r="K160" s="10" t="str">
        <f>VLOOKUP(D160,EQProd!$B$2:$F$297,3,)</f>
        <v xml:space="preserve"> nonclustered </v>
      </c>
      <c r="L160" s="10" t="str">
        <f t="shared" si="21"/>
        <v>OK</v>
      </c>
      <c r="M160" s="10">
        <v>1</v>
      </c>
      <c r="N160" s="10">
        <f>VLOOKUP(D160,EQProd!$B$2:$F$297,4,)</f>
        <v>1</v>
      </c>
      <c r="O160" s="10" t="str">
        <f t="shared" si="22"/>
        <v>OK</v>
      </c>
      <c r="P160" s="10" t="s">
        <v>240</v>
      </c>
      <c r="Q160" s="10" t="str">
        <f>VLOOKUP(D160,EQProd!$B$2:$F$297,5,)</f>
        <v>TradeFeedFileFragmentId asc</v>
      </c>
      <c r="R160" s="10" t="str">
        <f t="shared" si="23"/>
        <v>OK</v>
      </c>
      <c r="S160" s="10" t="str">
        <f t="shared" si="24"/>
        <v>TRUE</v>
      </c>
      <c r="T160" s="10" t="str">
        <f t="shared" si="25"/>
        <v>TRUE</v>
      </c>
      <c r="U160" s="10" t="str">
        <f t="shared" si="26"/>
        <v>Yes</v>
      </c>
    </row>
    <row r="161" spans="1:21">
      <c r="A161" s="10" t="s">
        <v>253</v>
      </c>
      <c r="B161" s="10" t="str">
        <f>IF(ISERROR(MATCH(A161, EQProd!$A$2:$A$297,0)),"",A161)</f>
        <v>srf_main.EODTradeJurisdiction</v>
      </c>
      <c r="C161" s="10" t="str">
        <f t="shared" si="18"/>
        <v>OK</v>
      </c>
      <c r="D161" s="10" t="s">
        <v>256</v>
      </c>
      <c r="E161" s="10" t="str">
        <f>VLOOKUP(D161,EQProd!$B$2:$F$297,1,)</f>
        <v>idx2_EODTradeJurisdiction</v>
      </c>
      <c r="F161" s="10" t="str">
        <f t="shared" si="19"/>
        <v>OK</v>
      </c>
      <c r="G161" s="10" t="s">
        <v>8</v>
      </c>
      <c r="H161" s="10" t="str">
        <f>VLOOKUP(D161,EQProd!$B$2:$F$297,2,)</f>
        <v>unique</v>
      </c>
      <c r="I161" s="10" t="str">
        <f t="shared" si="20"/>
        <v>OK</v>
      </c>
      <c r="J161" s="10" t="s">
        <v>14</v>
      </c>
      <c r="K161" s="10" t="str">
        <f>VLOOKUP(D161,EQProd!$B$2:$F$297,3,)</f>
        <v xml:space="preserve"> nonclustered </v>
      </c>
      <c r="L161" s="10" t="str">
        <f t="shared" si="21"/>
        <v>OK</v>
      </c>
      <c r="M161" s="10">
        <v>3</v>
      </c>
      <c r="N161" s="10">
        <f>VLOOKUP(D161,EQProd!$B$2:$F$297,4,)</f>
        <v>3</v>
      </c>
      <c r="O161" s="10" t="str">
        <f t="shared" si="22"/>
        <v>OK</v>
      </c>
      <c r="P161" s="10" t="s">
        <v>257</v>
      </c>
      <c r="Q161" s="10" t="str">
        <f>VLOOKUP(D161,EQProd!$B$2:$F$297,5,)</f>
        <v>EODTradeStageId asc,Jurisdiction asc,MessageTypeId asc</v>
      </c>
      <c r="R161" s="10" t="str">
        <f t="shared" si="23"/>
        <v>OK</v>
      </c>
      <c r="S161" s="10" t="str">
        <f t="shared" si="24"/>
        <v>TRUE</v>
      </c>
      <c r="T161" s="10" t="str">
        <f t="shared" si="25"/>
        <v>TRUE</v>
      </c>
      <c r="U161" s="10" t="str">
        <f t="shared" si="26"/>
        <v>Yes</v>
      </c>
    </row>
    <row r="162" spans="1:21">
      <c r="A162" s="10" t="s">
        <v>262</v>
      </c>
      <c r="B162" s="10" t="str">
        <f>IF(ISERROR(MATCH(A162, EQProd!$A$2:$A$297,0)),"",A162)</f>
        <v>srf_main.EODTradeStage</v>
      </c>
      <c r="C162" s="10" t="str">
        <f t="shared" si="18"/>
        <v>OK</v>
      </c>
      <c r="D162" s="10" t="s">
        <v>263</v>
      </c>
      <c r="E162" s="10" t="str">
        <f>VLOOKUP(D162,EQProd!$B$2:$F$297,1,)</f>
        <v>idx2_EODTradeStage</v>
      </c>
      <c r="F162" s="10" t="str">
        <f t="shared" si="19"/>
        <v>OK</v>
      </c>
      <c r="G162" s="10" t="s">
        <v>13</v>
      </c>
      <c r="H162" s="10" t="str">
        <f>VLOOKUP(D162,EQProd!$B$2:$F$297,2,)</f>
        <v>nonunique</v>
      </c>
      <c r="I162" s="10" t="str">
        <f t="shared" si="20"/>
        <v>OK</v>
      </c>
      <c r="J162" s="10" t="s">
        <v>14</v>
      </c>
      <c r="K162" s="10" t="str">
        <f>VLOOKUP(D162,EQProd!$B$2:$F$297,3,)</f>
        <v xml:space="preserve"> nonclustered </v>
      </c>
      <c r="L162" s="10" t="str">
        <f t="shared" si="21"/>
        <v>OK</v>
      </c>
      <c r="M162" s="10">
        <v>3</v>
      </c>
      <c r="N162" s="10">
        <f>VLOOKUP(D162,EQProd!$B$2:$F$297,4,)</f>
        <v>3</v>
      </c>
      <c r="O162" s="10" t="str">
        <f t="shared" si="22"/>
        <v>OK</v>
      </c>
      <c r="P162" s="10" t="s">
        <v>264</v>
      </c>
      <c r="Q162" s="10" t="str">
        <f>VLOOKUP(D162,EQProd!$B$2:$F$297,5,)</f>
        <v>feedFileFragmentId asc,cobDate asc,DealGroupId asc INCLUDE (tradeId,tradeVersion,productType,subProductType,irSwapPayOrReceive)</v>
      </c>
      <c r="R162" s="10" t="str">
        <f t="shared" si="23"/>
        <v>OK</v>
      </c>
      <c r="S162" s="10" t="str">
        <f t="shared" si="24"/>
        <v>TRUE</v>
      </c>
      <c r="T162" s="10" t="str">
        <f t="shared" si="25"/>
        <v>TRUE</v>
      </c>
      <c r="U162" s="10" t="str">
        <f t="shared" si="26"/>
        <v>Yes</v>
      </c>
    </row>
    <row r="163" spans="1:21">
      <c r="A163" s="10" t="s">
        <v>291</v>
      </c>
      <c r="B163" s="10" t="str">
        <f>IF(ISERROR(MATCH(A163, EQProd!$A$2:$A$297,0)),"",A163)</f>
        <v>srf_main.ErrorWorkFlow</v>
      </c>
      <c r="C163" s="10" t="str">
        <f t="shared" si="18"/>
        <v>OK</v>
      </c>
      <c r="D163" s="10" t="s">
        <v>301</v>
      </c>
      <c r="E163" s="10" t="str">
        <f>VLOOKUP(D163,EQProd!$B$2:$F$297,1,)</f>
        <v>idx2_ErrorWorkFlow</v>
      </c>
      <c r="F163" s="10" t="str">
        <f t="shared" si="19"/>
        <v>OK</v>
      </c>
      <c r="G163" s="10" t="s">
        <v>13</v>
      </c>
      <c r="H163" s="10" t="str">
        <f>VLOOKUP(D163,EQProd!$B$2:$F$297,2,)</f>
        <v>nonunique</v>
      </c>
      <c r="I163" s="10" t="str">
        <f t="shared" si="20"/>
        <v>OK</v>
      </c>
      <c r="J163" s="10" t="s">
        <v>14</v>
      </c>
      <c r="K163" s="10" t="str">
        <f>VLOOKUP(D163,EQProd!$B$2:$F$297,3,)</f>
        <v xml:space="preserve"> nonclustered </v>
      </c>
      <c r="L163" s="10" t="str">
        <f t="shared" si="21"/>
        <v>OK</v>
      </c>
      <c r="M163" s="10">
        <v>4</v>
      </c>
      <c r="N163" s="10">
        <f>VLOOKUP(D163,EQProd!$B$2:$F$297,4,)</f>
        <v>4</v>
      </c>
      <c r="O163" s="10" t="str">
        <f t="shared" si="22"/>
        <v>OK</v>
      </c>
      <c r="P163" s="10" t="s">
        <v>302</v>
      </c>
      <c r="Q163" s="10" t="str">
        <f>VLOOKUP(D163,EQProd!$B$2:$F$297,5,)</f>
        <v>CreateDate asc,WorkflowErrorCategory asc,TradeId asc,TradeMessageID asc INCLUDE (ErrorWorkflowID,TradeVersion,MessageType,Jurisdiction)</v>
      </c>
      <c r="R163" s="10" t="str">
        <f t="shared" si="23"/>
        <v>OK</v>
      </c>
      <c r="S163" s="10" t="str">
        <f t="shared" si="24"/>
        <v>TRUE</v>
      </c>
      <c r="T163" s="10" t="str">
        <f t="shared" si="25"/>
        <v>TRUE</v>
      </c>
      <c r="U163" s="10" t="str">
        <f t="shared" si="26"/>
        <v>Yes</v>
      </c>
    </row>
    <row r="164" spans="1:21">
      <c r="A164" s="10" t="s">
        <v>383</v>
      </c>
      <c r="B164" s="10" t="str">
        <f>IF(ISERROR(MATCH(A164, EQProd!$A$2:$A$297,0)),"",A164)</f>
        <v>srf_main.GTRResponseStage</v>
      </c>
      <c r="C164" s="10" t="str">
        <f t="shared" si="18"/>
        <v>OK</v>
      </c>
      <c r="D164" s="10" t="s">
        <v>384</v>
      </c>
      <c r="E164" s="10" t="str">
        <f>VLOOKUP(D164,EQProd!$B$2:$F$297,1,)</f>
        <v>idx2_GTRResponseStage</v>
      </c>
      <c r="F164" s="10" t="str">
        <f t="shared" si="19"/>
        <v>OK</v>
      </c>
      <c r="G164" s="10" t="s">
        <v>8</v>
      </c>
      <c r="H164" s="10" t="str">
        <f>VLOOKUP(D164,EQProd!$B$2:$F$297,2,)</f>
        <v>unique</v>
      </c>
      <c r="I164" s="10" t="str">
        <f t="shared" si="20"/>
        <v>OK</v>
      </c>
      <c r="J164" s="10" t="s">
        <v>14</v>
      </c>
      <c r="K164" s="10" t="str">
        <f>VLOOKUP(D164,EQProd!$B$2:$F$297,3,)</f>
        <v xml:space="preserve"> nonclustered </v>
      </c>
      <c r="L164" s="10" t="str">
        <f t="shared" si="21"/>
        <v>OK</v>
      </c>
      <c r="M164" s="10">
        <v>1</v>
      </c>
      <c r="N164" s="10">
        <f>VLOOKUP(D164,EQProd!$B$2:$F$297,4,)</f>
        <v>1</v>
      </c>
      <c r="O164" s="10" t="str">
        <f t="shared" si="22"/>
        <v>OK</v>
      </c>
      <c r="P164" s="10" t="s">
        <v>17</v>
      </c>
      <c r="Q164" s="10" t="str">
        <f>VLOOKUP(D164,EQProd!$B$2:$F$297,5,)</f>
        <v>Id asc</v>
      </c>
      <c r="R164" s="10" t="str">
        <f t="shared" si="23"/>
        <v>OK</v>
      </c>
      <c r="S164" s="10" t="str">
        <f t="shared" si="24"/>
        <v>TRUE</v>
      </c>
      <c r="T164" s="10" t="str">
        <f t="shared" si="25"/>
        <v>TRUE</v>
      </c>
      <c r="U164" s="10" t="str">
        <f t="shared" si="26"/>
        <v>Yes</v>
      </c>
    </row>
    <row r="165" spans="1:21">
      <c r="A165" s="10" t="s">
        <v>482</v>
      </c>
      <c r="B165" s="10" t="str">
        <f>IF(ISERROR(MATCH(A165, EQProd!$A$2:$A$297,0)),"",A165)</f>
        <v>srf_main.SRFSystemParam</v>
      </c>
      <c r="C165" s="10" t="str">
        <f t="shared" si="18"/>
        <v>OK</v>
      </c>
      <c r="D165" s="10" t="s">
        <v>491</v>
      </c>
      <c r="E165" s="10" t="str">
        <f>VLOOKUP(D165,EQProd!$B$2:$F$297,1,)</f>
        <v>idx2_SRFSystemParam</v>
      </c>
      <c r="F165" s="10" t="str">
        <f t="shared" si="19"/>
        <v>OK</v>
      </c>
      <c r="G165" s="10" t="s">
        <v>13</v>
      </c>
      <c r="H165" s="10" t="str">
        <f>VLOOKUP(D165,EQProd!$B$2:$F$297,2,)</f>
        <v>nonunique</v>
      </c>
      <c r="I165" s="10" t="str">
        <f t="shared" si="20"/>
        <v>OK</v>
      </c>
      <c r="J165" s="10" t="s">
        <v>14</v>
      </c>
      <c r="K165" s="10" t="str">
        <f>VLOOKUP(D165,EQProd!$B$2:$F$297,3,)</f>
        <v xml:space="preserve"> nonclustered </v>
      </c>
      <c r="L165" s="10" t="str">
        <f t="shared" si="21"/>
        <v>OK</v>
      </c>
      <c r="M165" s="10">
        <v>3</v>
      </c>
      <c r="N165" s="10">
        <f>VLOOKUP(D165,EQProd!$B$2:$F$297,4,)</f>
        <v>3</v>
      </c>
      <c r="O165" s="10" t="str">
        <f t="shared" si="22"/>
        <v>OK</v>
      </c>
      <c r="P165" s="10" t="s">
        <v>492</v>
      </c>
      <c r="Q165" s="10" t="str">
        <f>VLOOKUP(D165,EQProd!$B$2:$F$297,5,)</f>
        <v>GroupId asc,GroupLevel asc,ParamIdInt asc INCLUDE (ParamId)</v>
      </c>
      <c r="R165" s="10" t="str">
        <f t="shared" si="23"/>
        <v>OK</v>
      </c>
      <c r="S165" s="10" t="str">
        <f t="shared" si="24"/>
        <v>TRUE</v>
      </c>
      <c r="T165" s="10" t="str">
        <f t="shared" si="25"/>
        <v>TRUE</v>
      </c>
      <c r="U165" s="10" t="str">
        <f t="shared" si="26"/>
        <v>Yes</v>
      </c>
    </row>
    <row r="166" spans="1:21">
      <c r="A166" s="10" t="s">
        <v>505</v>
      </c>
      <c r="B166" s="10" t="str">
        <f>IF(ISERROR(MATCH(A166, EQProd!$A$2:$A$297,0)),"",A166)</f>
        <v>srf_main.Trade</v>
      </c>
      <c r="C166" s="10" t="str">
        <f t="shared" si="18"/>
        <v>OK</v>
      </c>
      <c r="D166" s="10" t="s">
        <v>508</v>
      </c>
      <c r="E166" s="10" t="str">
        <f>VLOOKUP(D166,EQProd!$B$2:$F$297,1,)</f>
        <v>idx2_Trade</v>
      </c>
      <c r="F166" s="10" t="str">
        <f t="shared" si="19"/>
        <v>OK</v>
      </c>
      <c r="G166" s="10" t="s">
        <v>13</v>
      </c>
      <c r="H166" s="10" t="str">
        <f>VLOOKUP(D166,EQProd!$B$2:$F$297,2,)</f>
        <v>nonunique</v>
      </c>
      <c r="I166" s="10" t="str">
        <f t="shared" si="20"/>
        <v>OK</v>
      </c>
      <c r="J166" s="10" t="s">
        <v>14</v>
      </c>
      <c r="K166" s="10" t="str">
        <f>VLOOKUP(D166,EQProd!$B$2:$F$297,3,)</f>
        <v xml:space="preserve"> nonclustered </v>
      </c>
      <c r="L166" s="10" t="str">
        <f t="shared" si="21"/>
        <v>OK</v>
      </c>
      <c r="M166" s="10">
        <v>1</v>
      </c>
      <c r="N166" s="10">
        <f>VLOOKUP(D166,EQProd!$B$2:$F$297,4,)</f>
        <v>1</v>
      </c>
      <c r="O166" s="10" t="str">
        <f t="shared" si="22"/>
        <v>OK</v>
      </c>
      <c r="P166" s="10" t="s">
        <v>509</v>
      </c>
      <c r="Q166" s="10" t="str">
        <f>VLOOKUP(D166,EQProd!$B$2:$F$297,5,)</f>
        <v>ExecutionDateTime asc INCLUDE (TradeId)</v>
      </c>
      <c r="R166" s="10" t="str">
        <f t="shared" si="23"/>
        <v>OK</v>
      </c>
      <c r="S166" s="10" t="str">
        <f t="shared" si="24"/>
        <v>TRUE</v>
      </c>
      <c r="T166" s="10" t="str">
        <f t="shared" si="25"/>
        <v>TRUE</v>
      </c>
      <c r="U166" s="10" t="str">
        <f t="shared" si="26"/>
        <v>Yes</v>
      </c>
    </row>
    <row r="167" spans="1:21">
      <c r="A167" s="10" t="s">
        <v>528</v>
      </c>
      <c r="B167" s="10" t="str">
        <f>IF(ISERROR(MATCH(A167, EQProd!$A$2:$A$297,0)),"",A167)</f>
        <v>srf_main.TradeMessage</v>
      </c>
      <c r="C167" s="10" t="str">
        <f t="shared" si="18"/>
        <v>OK</v>
      </c>
      <c r="D167" s="10" t="s">
        <v>541</v>
      </c>
      <c r="E167" s="10" t="str">
        <f>VLOOKUP(D167,EQProd!$B$2:$F$297,1,)</f>
        <v>idx2_TradeMessage</v>
      </c>
      <c r="F167" s="10" t="str">
        <f t="shared" si="19"/>
        <v>OK</v>
      </c>
      <c r="G167" s="10" t="s">
        <v>8</v>
      </c>
      <c r="H167" s="10" t="str">
        <f>VLOOKUP(D167,EQProd!$B$2:$F$297,2,)</f>
        <v>unique</v>
      </c>
      <c r="I167" s="10" t="str">
        <f t="shared" si="20"/>
        <v>OK</v>
      </c>
      <c r="J167" s="10" t="s">
        <v>14</v>
      </c>
      <c r="K167" s="10" t="str">
        <f>VLOOKUP(D167,EQProd!$B$2:$F$297,3,)</f>
        <v xml:space="preserve"> nonclustered </v>
      </c>
      <c r="L167" s="10" t="str">
        <f t="shared" si="21"/>
        <v>OK</v>
      </c>
      <c r="M167" s="10">
        <v>2</v>
      </c>
      <c r="N167" s="10">
        <f>VLOOKUP(D167,EQProd!$B$2:$F$297,4,)</f>
        <v>2</v>
      </c>
      <c r="O167" s="10" t="str">
        <f t="shared" si="22"/>
        <v>OK</v>
      </c>
      <c r="P167" s="10" t="s">
        <v>542</v>
      </c>
      <c r="Q167" s="10" t="str">
        <f>VLOOKUP(D167,EQProd!$B$2:$F$297,5,)</f>
        <v>TradeId asc,TradeMessageId asc</v>
      </c>
      <c r="R167" s="10" t="str">
        <f t="shared" si="23"/>
        <v>OK</v>
      </c>
      <c r="S167" s="10" t="str">
        <f t="shared" si="24"/>
        <v>TRUE</v>
      </c>
      <c r="T167" s="10" t="str">
        <f t="shared" si="25"/>
        <v>TRUE</v>
      </c>
      <c r="U167" s="10" t="str">
        <f t="shared" si="26"/>
        <v>Yes</v>
      </c>
    </row>
    <row r="168" spans="1:21">
      <c r="A168" s="10" t="s">
        <v>546</v>
      </c>
      <c r="B168" s="10" t="str">
        <f>IF(ISERROR(MATCH(A168, EQProd!$A$2:$A$297,0)),"",A168)</f>
        <v>srf_main.TradeMessageAllege</v>
      </c>
      <c r="C168" s="10" t="str">
        <f t="shared" si="18"/>
        <v>OK</v>
      </c>
      <c r="D168" s="10" t="s">
        <v>550</v>
      </c>
      <c r="E168" s="10" t="str">
        <f>VLOOKUP(D168,EQProd!$B$2:$F$297,1,)</f>
        <v>idx2_TradeMessageAllege</v>
      </c>
      <c r="F168" s="10" t="str">
        <f t="shared" si="19"/>
        <v>OK</v>
      </c>
      <c r="G168" s="10" t="s">
        <v>13</v>
      </c>
      <c r="H168" s="10" t="str">
        <f>VLOOKUP(D168,EQProd!$B$2:$F$297,2,)</f>
        <v>nonunique</v>
      </c>
      <c r="I168" s="10" t="str">
        <f t="shared" si="20"/>
        <v>OK</v>
      </c>
      <c r="J168" s="10" t="s">
        <v>14</v>
      </c>
      <c r="K168" s="10" t="str">
        <f>VLOOKUP(D168,EQProd!$B$2:$F$297,3,)</f>
        <v xml:space="preserve"> nonclustered </v>
      </c>
      <c r="L168" s="10" t="str">
        <f t="shared" si="21"/>
        <v>OK</v>
      </c>
      <c r="M168" s="10">
        <v>1</v>
      </c>
      <c r="N168" s="10">
        <f>VLOOKUP(D168,EQProd!$B$2:$F$297,4,)</f>
        <v>1</v>
      </c>
      <c r="O168" s="10" t="str">
        <f t="shared" si="22"/>
        <v>OK</v>
      </c>
      <c r="P168" s="10" t="s">
        <v>551</v>
      </c>
      <c r="Q168" s="10" t="str">
        <f>VLOOKUP(D168,EQProd!$B$2:$F$297,5,)</f>
        <v>AllegeTradeId asc</v>
      </c>
      <c r="R168" s="10" t="str">
        <f t="shared" si="23"/>
        <v>OK</v>
      </c>
      <c r="S168" s="10" t="str">
        <f t="shared" si="24"/>
        <v>TRUE</v>
      </c>
      <c r="T168" s="10" t="str">
        <f t="shared" si="25"/>
        <v>TRUE</v>
      </c>
      <c r="U168" s="10" t="str">
        <f t="shared" si="26"/>
        <v>Yes</v>
      </c>
    </row>
    <row r="169" spans="1:21">
      <c r="A169" s="10" t="s">
        <v>560</v>
      </c>
      <c r="B169" s="10" t="str">
        <f>IF(ISERROR(MATCH(A169, EQProd!$A$2:$A$297,0)),"",A169)</f>
        <v>srf_main.TradeMessageRptJurisdiction</v>
      </c>
      <c r="C169" s="10" t="str">
        <f t="shared" si="18"/>
        <v>OK</v>
      </c>
      <c r="D169" s="10" t="s">
        <v>565</v>
      </c>
      <c r="E169" s="10" t="str">
        <f>VLOOKUP(D169,EQProd!$B$2:$F$297,1,)</f>
        <v>idx2_TradeMessageRptJurisdiction</v>
      </c>
      <c r="F169" s="10" t="str">
        <f t="shared" si="19"/>
        <v>OK</v>
      </c>
      <c r="G169" s="10" t="s">
        <v>13</v>
      </c>
      <c r="H169" s="10" t="str">
        <f>VLOOKUP(D169,EQProd!$B$2:$F$297,2,)</f>
        <v>nonunique</v>
      </c>
      <c r="I169" s="10" t="str">
        <f t="shared" si="20"/>
        <v>OK</v>
      </c>
      <c r="J169" s="10" t="s">
        <v>14</v>
      </c>
      <c r="K169" s="10" t="str">
        <f>VLOOKUP(D169,EQProd!$B$2:$F$297,3,)</f>
        <v xml:space="preserve"> nonclustered </v>
      </c>
      <c r="L169" s="10" t="str">
        <f t="shared" si="21"/>
        <v>OK</v>
      </c>
      <c r="M169" s="10">
        <v>1</v>
      </c>
      <c r="N169" s="10">
        <f>VLOOKUP(D169,EQProd!$B$2:$F$297,4,)</f>
        <v>1</v>
      </c>
      <c r="O169" s="10" t="str">
        <f t="shared" si="22"/>
        <v>OK</v>
      </c>
      <c r="P169" s="10" t="s">
        <v>566</v>
      </c>
      <c r="Q169" s="10" t="str">
        <f>VLOOKUP(D169,EQProd!$B$2:$F$297,5,)</f>
        <v>SRFMsgState asc</v>
      </c>
      <c r="R169" s="10" t="str">
        <f t="shared" si="23"/>
        <v>OK</v>
      </c>
      <c r="S169" s="10" t="str">
        <f t="shared" si="24"/>
        <v>TRUE</v>
      </c>
      <c r="T169" s="10" t="str">
        <f t="shared" si="25"/>
        <v>TRUE</v>
      </c>
      <c r="U169" s="10" t="str">
        <f t="shared" si="26"/>
        <v>Yes</v>
      </c>
    </row>
    <row r="170" spans="1:21">
      <c r="A170" s="10" t="s">
        <v>604</v>
      </c>
      <c r="B170" s="10" t="str">
        <f>IF(ISERROR(MATCH(A170, EQProd!$A$2:$A$297,0)),"",A170)</f>
        <v>srf_main.ValuationOverrideLookup</v>
      </c>
      <c r="C170" s="10" t="str">
        <f t="shared" si="18"/>
        <v>OK</v>
      </c>
      <c r="D170" s="10" t="s">
        <v>607</v>
      </c>
      <c r="E170" s="10" t="str">
        <f>VLOOKUP(D170,EQProd!$B$2:$F$297,1,)</f>
        <v>idx2_ValuationOverrideLookup</v>
      </c>
      <c r="F170" s="10" t="str">
        <f t="shared" si="19"/>
        <v>OK</v>
      </c>
      <c r="G170" s="10" t="s">
        <v>13</v>
      </c>
      <c r="H170" s="10" t="str">
        <f>VLOOKUP(D170,EQProd!$B$2:$F$297,2,)</f>
        <v>nonunique</v>
      </c>
      <c r="I170" s="10" t="str">
        <f t="shared" si="20"/>
        <v>OK</v>
      </c>
      <c r="J170" s="10" t="s">
        <v>14</v>
      </c>
      <c r="K170" s="10" t="str">
        <f>VLOOKUP(D170,EQProd!$B$2:$F$297,3,)</f>
        <v xml:space="preserve"> nonclustered </v>
      </c>
      <c r="L170" s="10" t="str">
        <f t="shared" si="21"/>
        <v>OK</v>
      </c>
      <c r="M170" s="10">
        <v>2</v>
      </c>
      <c r="N170" s="10">
        <f>VLOOKUP(D170,EQProd!$B$2:$F$297,4,)</f>
        <v>2</v>
      </c>
      <c r="O170" s="10" t="str">
        <f t="shared" si="22"/>
        <v>OK</v>
      </c>
      <c r="P170" s="10" t="s">
        <v>608</v>
      </c>
      <c r="Q170" s="10" t="str">
        <f>VLOOKUP(D170,EQProd!$B$2:$F$297,5,)</f>
        <v>AssetClass asc,Feed asc INCLUDE (TradeIdType)</v>
      </c>
      <c r="R170" s="10" t="str">
        <f t="shared" si="23"/>
        <v>OK</v>
      </c>
      <c r="S170" s="10" t="str">
        <f t="shared" si="24"/>
        <v>TRUE</v>
      </c>
      <c r="T170" s="10" t="str">
        <f t="shared" si="25"/>
        <v>TRUE</v>
      </c>
      <c r="U170" s="10" t="str">
        <f t="shared" si="26"/>
        <v>Yes</v>
      </c>
    </row>
    <row r="171" spans="1:21">
      <c r="A171" s="10" t="s">
        <v>609</v>
      </c>
      <c r="B171" s="10" t="str">
        <f>IF(ISERROR(MATCH(A171, EQProd!$A$2:$A$297,0)),"",A171)</f>
        <v>srf_main.ValuationOverrideTradeStage</v>
      </c>
      <c r="C171" s="10" t="str">
        <f t="shared" si="18"/>
        <v>OK</v>
      </c>
      <c r="D171" s="10" t="s">
        <v>612</v>
      </c>
      <c r="E171" s="10" t="str">
        <f>VLOOKUP(D171,EQProd!$B$2:$F$297,1,)</f>
        <v>idx2_ValuationOverrideTradeStage</v>
      </c>
      <c r="F171" s="10" t="str">
        <f t="shared" si="19"/>
        <v>OK</v>
      </c>
      <c r="G171" s="10" t="s">
        <v>13</v>
      </c>
      <c r="H171" s="10" t="str">
        <f>VLOOKUP(D171,EQProd!$B$2:$F$297,2,)</f>
        <v>nonunique</v>
      </c>
      <c r="I171" s="10" t="str">
        <f t="shared" si="20"/>
        <v>OK</v>
      </c>
      <c r="J171" s="10" t="s">
        <v>14</v>
      </c>
      <c r="K171" s="10" t="str">
        <f>VLOOKUP(D171,EQProd!$B$2:$F$297,3,)</f>
        <v xml:space="preserve"> nonclustered </v>
      </c>
      <c r="L171" s="10" t="str">
        <f t="shared" si="21"/>
        <v>OK</v>
      </c>
      <c r="M171" s="10">
        <v>1</v>
      </c>
      <c r="N171" s="10">
        <f>VLOOKUP(D171,EQProd!$B$2:$F$297,4,)</f>
        <v>1</v>
      </c>
      <c r="O171" s="10" t="str">
        <f t="shared" si="22"/>
        <v>OK</v>
      </c>
      <c r="P171" s="10" t="s">
        <v>613</v>
      </c>
      <c r="Q171" s="10" t="str">
        <f>VLOOKUP(D171,EQProd!$B$2:$F$297,5,)</f>
        <v>ExtractedCOBDate asc</v>
      </c>
      <c r="R171" s="10" t="str">
        <f t="shared" si="23"/>
        <v>OK</v>
      </c>
      <c r="S171" s="10" t="str">
        <f t="shared" si="24"/>
        <v>TRUE</v>
      </c>
      <c r="T171" s="10" t="str">
        <f t="shared" si="25"/>
        <v>TRUE</v>
      </c>
      <c r="U171" s="10" t="str">
        <f t="shared" si="26"/>
        <v>Yes</v>
      </c>
    </row>
    <row r="172" spans="1:21">
      <c r="A172" s="10" t="s">
        <v>119</v>
      </c>
      <c r="B172" s="10" t="str">
        <f>IF(ISERROR(MATCH(A172, EQProd!$A$2:$A$297,0)),"",A172)</f>
        <v>srf_main.CollEagleDetailsMain</v>
      </c>
      <c r="C172" s="10" t="str">
        <f t="shared" si="18"/>
        <v>OK</v>
      </c>
      <c r="D172" s="10" t="s">
        <v>125</v>
      </c>
      <c r="E172" s="10" t="str">
        <f>VLOOKUP(D172,EQProd!$B$2:$F$297,1,)</f>
        <v>idx3_CollEagleDetailsMain</v>
      </c>
      <c r="F172" s="10" t="str">
        <f t="shared" si="19"/>
        <v>OK</v>
      </c>
      <c r="G172" s="10" t="s">
        <v>13</v>
      </c>
      <c r="H172" s="10" t="str">
        <f>VLOOKUP(D172,EQProd!$B$2:$F$297,2,)</f>
        <v>nonunique</v>
      </c>
      <c r="I172" s="10" t="str">
        <f t="shared" si="20"/>
        <v>OK</v>
      </c>
      <c r="J172" s="10" t="s">
        <v>14</v>
      </c>
      <c r="K172" s="10" t="str">
        <f>VLOOKUP(D172,EQProd!$B$2:$F$297,3,)</f>
        <v xml:space="preserve"> nonclustered </v>
      </c>
      <c r="L172" s="10" t="str">
        <f t="shared" si="21"/>
        <v>OK</v>
      </c>
      <c r="M172" s="10">
        <v>2</v>
      </c>
      <c r="N172" s="10">
        <f>VLOOKUP(D172,EQProd!$B$2:$F$297,4,)</f>
        <v>2</v>
      </c>
      <c r="O172" s="10" t="str">
        <f t="shared" si="22"/>
        <v>OK</v>
      </c>
      <c r="P172" s="10" t="s">
        <v>126</v>
      </c>
      <c r="Q172" s="10" t="str">
        <f>VLOOKUP(D172,EQProd!$B$2:$F$297,5,)</f>
        <v>FeedUnitId asc,ArrangementId asc INCLUDE (SecuredPartyFlag,Id)</v>
      </c>
      <c r="R172" s="10" t="str">
        <f t="shared" si="23"/>
        <v>OK</v>
      </c>
      <c r="S172" s="10" t="str">
        <f t="shared" si="24"/>
        <v>TRUE</v>
      </c>
      <c r="T172" s="10" t="str">
        <f t="shared" si="25"/>
        <v>TRUE</v>
      </c>
      <c r="U172" s="10" t="str">
        <f t="shared" si="26"/>
        <v>Yes</v>
      </c>
    </row>
    <row r="173" spans="1:21">
      <c r="A173" s="10" t="s">
        <v>156</v>
      </c>
      <c r="B173" s="10" t="str">
        <f>IF(ISERROR(MATCH(A173, EQProd!$A$2:$A$297,0)),"",A173)</f>
        <v>srf_main.CounterParty</v>
      </c>
      <c r="C173" s="10" t="str">
        <f t="shared" si="18"/>
        <v>OK</v>
      </c>
      <c r="D173" s="10" t="s">
        <v>157</v>
      </c>
      <c r="E173" s="10" t="str">
        <f>VLOOKUP(D173,EQProd!$B$2:$F$297,1,)</f>
        <v>idx3_CounterParty</v>
      </c>
      <c r="F173" s="10" t="str">
        <f t="shared" si="19"/>
        <v>OK</v>
      </c>
      <c r="G173" s="10" t="s">
        <v>13</v>
      </c>
      <c r="H173" s="10" t="str">
        <f>VLOOKUP(D173,EQProd!$B$2:$F$297,2,)</f>
        <v>nonunique</v>
      </c>
      <c r="I173" s="10" t="str">
        <f t="shared" si="20"/>
        <v>OK</v>
      </c>
      <c r="J173" s="10" t="s">
        <v>14</v>
      </c>
      <c r="K173" s="10" t="str">
        <f>VLOOKUP(D173,EQProd!$B$2:$F$297,3,)</f>
        <v xml:space="preserve"> nonclustered </v>
      </c>
      <c r="L173" s="10" t="str">
        <f t="shared" si="21"/>
        <v>OK</v>
      </c>
      <c r="M173" s="10">
        <v>1</v>
      </c>
      <c r="N173" s="10">
        <f>VLOOKUP(D173,EQProd!$B$2:$F$297,4,)</f>
        <v>1</v>
      </c>
      <c r="O173" s="10" t="str">
        <f t="shared" si="22"/>
        <v>OK</v>
      </c>
      <c r="P173" s="10" t="s">
        <v>158</v>
      </c>
      <c r="Q173" s="10" t="str">
        <f>VLOOKUP(D173,EQProd!$B$2:$F$297,5,)</f>
        <v>id asc INCLUDE (lei)</v>
      </c>
      <c r="R173" s="10" t="str">
        <f t="shared" si="23"/>
        <v>OK</v>
      </c>
      <c r="S173" s="10" t="str">
        <f t="shared" si="24"/>
        <v>TRUE</v>
      </c>
      <c r="T173" s="10" t="str">
        <f t="shared" si="25"/>
        <v>TRUE</v>
      </c>
      <c r="U173" s="10" t="str">
        <f t="shared" si="26"/>
        <v>Yes</v>
      </c>
    </row>
    <row r="174" spans="1:21">
      <c r="A174" s="10" t="s">
        <v>222</v>
      </c>
      <c r="B174" s="10" t="str">
        <f>IF(ISERROR(MATCH(A174, EQProd!$A$2:$A$297,0)),"",A174)</f>
        <v>srf_main.EODTrade</v>
      </c>
      <c r="C174" s="10" t="str">
        <f t="shared" si="18"/>
        <v>OK</v>
      </c>
      <c r="D174" s="10" t="s">
        <v>229</v>
      </c>
      <c r="E174" s="10" t="str">
        <f>VLOOKUP(D174,EQProd!$B$2:$F$297,1,)</f>
        <v>idx3_EODTrade</v>
      </c>
      <c r="F174" s="10" t="str">
        <f t="shared" si="19"/>
        <v>OK</v>
      </c>
      <c r="G174" s="10" t="s">
        <v>13</v>
      </c>
      <c r="H174" s="10" t="str">
        <f>VLOOKUP(D174,EQProd!$B$2:$F$297,2,)</f>
        <v>nonunique</v>
      </c>
      <c r="I174" s="10" t="str">
        <f t="shared" si="20"/>
        <v>OK</v>
      </c>
      <c r="J174" s="10" t="s">
        <v>14</v>
      </c>
      <c r="K174" s="10" t="str">
        <f>VLOOKUP(D174,EQProd!$B$2:$F$297,3,)</f>
        <v xml:space="preserve"> nonclustered </v>
      </c>
      <c r="L174" s="10" t="str">
        <f t="shared" si="21"/>
        <v>OK</v>
      </c>
      <c r="M174" s="10">
        <v>1</v>
      </c>
      <c r="N174" s="10">
        <f>VLOOKUP(D174,EQProd!$B$2:$F$297,4,)</f>
        <v>1</v>
      </c>
      <c r="O174" s="10" t="str">
        <f t="shared" si="22"/>
        <v>OK</v>
      </c>
      <c r="P174" s="10" t="s">
        <v>230</v>
      </c>
      <c r="Q174" s="10" t="str">
        <f>VLOOKUP(D174,EQProd!$B$2:$F$297,5,)</f>
        <v>ValuationFeedFileFragmentId asc</v>
      </c>
      <c r="R174" s="10" t="str">
        <f t="shared" si="23"/>
        <v>OK</v>
      </c>
      <c r="S174" s="10" t="str">
        <f t="shared" si="24"/>
        <v>TRUE</v>
      </c>
      <c r="T174" s="10" t="str">
        <f t="shared" si="25"/>
        <v>TRUE</v>
      </c>
      <c r="U174" s="10" t="str">
        <f t="shared" si="26"/>
        <v>Yes</v>
      </c>
    </row>
    <row r="175" spans="1:21">
      <c r="A175" s="10" t="s">
        <v>253</v>
      </c>
      <c r="B175" s="10" t="str">
        <f>IF(ISERROR(MATCH(A175, EQProd!$A$2:$A$297,0)),"",A175)</f>
        <v>srf_main.EODTradeJurisdiction</v>
      </c>
      <c r="C175" s="10" t="str">
        <f t="shared" si="18"/>
        <v>OK</v>
      </c>
      <c r="D175" s="10" t="s">
        <v>258</v>
      </c>
      <c r="E175" s="10" t="e">
        <f>VLOOKUP(D175,EQProd!$B$2:$F$297,1,)</f>
        <v>#N/A</v>
      </c>
      <c r="F175" s="10" t="e">
        <f t="shared" si="19"/>
        <v>#N/A</v>
      </c>
      <c r="G175" s="10" t="s">
        <v>13</v>
      </c>
      <c r="H175" s="10" t="e">
        <f>VLOOKUP(D175,EQProd!$B$2:$F$297,2,)</f>
        <v>#N/A</v>
      </c>
      <c r="I175" s="10" t="e">
        <f t="shared" si="20"/>
        <v>#N/A</v>
      </c>
      <c r="J175" s="10" t="s">
        <v>14</v>
      </c>
      <c r="K175" s="10" t="e">
        <f>VLOOKUP(D175,EQProd!$B$2:$F$297,3,)</f>
        <v>#N/A</v>
      </c>
      <c r="L175" s="10" t="e">
        <f t="shared" si="21"/>
        <v>#N/A</v>
      </c>
      <c r="M175" s="10">
        <v>2</v>
      </c>
      <c r="N175" s="10" t="e">
        <f>VLOOKUP(D175,EQProd!$B$2:$F$297,4,)</f>
        <v>#N/A</v>
      </c>
      <c r="O175" s="10" t="e">
        <f t="shared" si="22"/>
        <v>#N/A</v>
      </c>
      <c r="P175" s="10" t="s">
        <v>259</v>
      </c>
      <c r="Q175" s="10" t="e">
        <f>VLOOKUP(D175,EQProd!$B$2:$F$297,5,)</f>
        <v>#N/A</v>
      </c>
      <c r="R175" s="10" t="e">
        <f t="shared" si="23"/>
        <v>#N/A</v>
      </c>
      <c r="S175" s="10" t="e">
        <f t="shared" si="24"/>
        <v>#N/A</v>
      </c>
      <c r="T175" s="10" t="e">
        <f t="shared" si="25"/>
        <v>#N/A</v>
      </c>
      <c r="U175" s="10" t="e">
        <f t="shared" si="26"/>
        <v>#N/A</v>
      </c>
    </row>
    <row r="176" spans="1:21">
      <c r="A176" s="10" t="s">
        <v>623</v>
      </c>
      <c r="B176" s="10" t="str">
        <f>IF(ISERROR(MATCH(A176, EQProd!$A$2:$A$297,0)),"",A176)</f>
        <v/>
      </c>
      <c r="C176" s="10" t="str">
        <f t="shared" si="18"/>
        <v>NOTOK</v>
      </c>
      <c r="D176" s="10" t="s">
        <v>624</v>
      </c>
      <c r="E176" s="10" t="e">
        <f>VLOOKUP(D176,EQProd!$B$2:$F$297,1,)</f>
        <v>#N/A</v>
      </c>
      <c r="F176" s="10" t="e">
        <f t="shared" si="19"/>
        <v>#N/A</v>
      </c>
      <c r="G176" s="10" t="s">
        <v>13</v>
      </c>
      <c r="H176" s="10" t="e">
        <f>VLOOKUP(D176,EQProd!$B$2:$F$297,2,)</f>
        <v>#N/A</v>
      </c>
      <c r="I176" s="10" t="e">
        <f t="shared" si="20"/>
        <v>#N/A</v>
      </c>
      <c r="J176" s="10" t="s">
        <v>14</v>
      </c>
      <c r="K176" s="10" t="e">
        <f>VLOOKUP(D176,EQProd!$B$2:$F$297,3,)</f>
        <v>#N/A</v>
      </c>
      <c r="L176" s="10" t="e">
        <f t="shared" si="21"/>
        <v>#N/A</v>
      </c>
      <c r="M176" s="10">
        <v>2</v>
      </c>
      <c r="N176" s="10" t="e">
        <f>VLOOKUP(D176,EQProd!$B$2:$F$297,4,)</f>
        <v>#N/A</v>
      </c>
      <c r="O176" s="10" t="e">
        <f t="shared" si="22"/>
        <v>#N/A</v>
      </c>
      <c r="P176" s="10" t="s">
        <v>259</v>
      </c>
      <c r="Q176" s="10" t="e">
        <f>VLOOKUP(D176,EQProd!$B$2:$F$297,5,)</f>
        <v>#N/A</v>
      </c>
      <c r="R176" s="10" t="e">
        <f t="shared" si="23"/>
        <v>#N/A</v>
      </c>
      <c r="S176" s="10" t="e">
        <f t="shared" si="24"/>
        <v>#N/A</v>
      </c>
      <c r="T176" s="10" t="e">
        <f t="shared" si="25"/>
        <v>#N/A</v>
      </c>
      <c r="U176" s="10" t="e">
        <f t="shared" si="26"/>
        <v>#N/A</v>
      </c>
    </row>
    <row r="177" spans="1:21">
      <c r="A177" s="10" t="s">
        <v>284</v>
      </c>
      <c r="B177" s="10" t="str">
        <f>IF(ISERROR(MATCH(A177, EQProd!$A$2:$A$297,0)),"",A177)</f>
        <v>srf_main.EODValuationFeedData</v>
      </c>
      <c r="C177" s="10" t="str">
        <f t="shared" si="18"/>
        <v>OK</v>
      </c>
      <c r="D177" s="10" t="s">
        <v>288</v>
      </c>
      <c r="E177" s="10" t="str">
        <f>VLOOKUP(D177,EQProd!$B$2:$F$297,1,)</f>
        <v>idx3_EODValuationFeedData</v>
      </c>
      <c r="F177" s="10" t="str">
        <f t="shared" si="19"/>
        <v>OK</v>
      </c>
      <c r="G177" s="10" t="s">
        <v>13</v>
      </c>
      <c r="H177" s="10" t="str">
        <f>VLOOKUP(D177,EQProd!$B$2:$F$297,2,)</f>
        <v>nonunique</v>
      </c>
      <c r="I177" s="10" t="str">
        <f t="shared" si="20"/>
        <v>OK</v>
      </c>
      <c r="J177" s="10" t="s">
        <v>14</v>
      </c>
      <c r="K177" s="10" t="str">
        <f>VLOOKUP(D177,EQProd!$B$2:$F$297,3,)</f>
        <v xml:space="preserve"> nonclustered </v>
      </c>
      <c r="L177" s="10" t="str">
        <f t="shared" si="21"/>
        <v>OK</v>
      </c>
      <c r="M177" s="10">
        <v>1</v>
      </c>
      <c r="N177" s="10">
        <f>VLOOKUP(D177,EQProd!$B$2:$F$297,4,)</f>
        <v>1</v>
      </c>
      <c r="O177" s="10" t="str">
        <f t="shared" si="22"/>
        <v>OK</v>
      </c>
      <c r="P177" s="10" t="s">
        <v>289</v>
      </c>
      <c r="Q177" s="10" t="str">
        <f>VLOOKUP(D177,EQProd!$B$2:$F$297,5,)</f>
        <v>EODTradeStageId asc INCLUDE (Id)</v>
      </c>
      <c r="R177" s="10" t="str">
        <f t="shared" si="23"/>
        <v>OK</v>
      </c>
      <c r="S177" s="10" t="str">
        <f t="shared" si="24"/>
        <v>TRUE</v>
      </c>
      <c r="T177" s="10" t="str">
        <f t="shared" si="25"/>
        <v>TRUE</v>
      </c>
      <c r="U177" s="10" t="str">
        <f t="shared" si="26"/>
        <v>Yes</v>
      </c>
    </row>
    <row r="178" spans="1:21">
      <c r="A178" s="10" t="s">
        <v>383</v>
      </c>
      <c r="B178" s="10" t="str">
        <f>IF(ISERROR(MATCH(A178, EQProd!$A$2:$A$297,0)),"",A178)</f>
        <v>srf_main.GTRResponseStage</v>
      </c>
      <c r="C178" s="10" t="str">
        <f t="shared" si="18"/>
        <v>OK</v>
      </c>
      <c r="D178" s="10" t="s">
        <v>385</v>
      </c>
      <c r="E178" s="10" t="str">
        <f>VLOOKUP(D178,EQProd!$B$2:$F$297,1,)</f>
        <v>idx3_GTRResponseStage</v>
      </c>
      <c r="F178" s="10" t="str">
        <f t="shared" si="19"/>
        <v>OK</v>
      </c>
      <c r="G178" s="10" t="s">
        <v>13</v>
      </c>
      <c r="H178" s="10" t="str">
        <f>VLOOKUP(D178,EQProd!$B$2:$F$297,2,)</f>
        <v>nonunique</v>
      </c>
      <c r="I178" s="10" t="str">
        <f t="shared" si="20"/>
        <v>OK</v>
      </c>
      <c r="J178" s="10" t="s">
        <v>14</v>
      </c>
      <c r="K178" s="10" t="str">
        <f>VLOOKUP(D178,EQProd!$B$2:$F$297,3,)</f>
        <v xml:space="preserve"> nonclustered </v>
      </c>
      <c r="L178" s="10" t="str">
        <f t="shared" si="21"/>
        <v>OK</v>
      </c>
      <c r="M178" s="10">
        <v>3</v>
      </c>
      <c r="N178" s="10">
        <f>VLOOKUP(D178,EQProd!$B$2:$F$297,4,)</f>
        <v>3</v>
      </c>
      <c r="O178" s="10" t="str">
        <f t="shared" si="22"/>
        <v>OK</v>
      </c>
      <c r="P178" s="10" t="s">
        <v>386</v>
      </c>
      <c r="Q178" s="10" t="str">
        <f>VLOOKUP(D178,EQProd!$B$2:$F$297,5,)</f>
        <v>GTRResponseFileId asc,EODTradeStageId asc,Jurisdiction asc INCLUDE (Status)</v>
      </c>
      <c r="R178" s="10" t="str">
        <f t="shared" si="23"/>
        <v>OK</v>
      </c>
      <c r="S178" s="10" t="str">
        <f t="shared" si="24"/>
        <v>TRUE</v>
      </c>
      <c r="T178" s="10" t="str">
        <f t="shared" si="25"/>
        <v>TRUE</v>
      </c>
      <c r="U178" s="10" t="str">
        <f t="shared" si="26"/>
        <v>Yes</v>
      </c>
    </row>
    <row r="179" spans="1:21">
      <c r="A179" s="10" t="s">
        <v>505</v>
      </c>
      <c r="B179" s="10" t="str">
        <f>IF(ISERROR(MATCH(A179, EQProd!$A$2:$A$297,0)),"",A179)</f>
        <v>srf_main.Trade</v>
      </c>
      <c r="C179" s="10" t="str">
        <f t="shared" si="18"/>
        <v>OK</v>
      </c>
      <c r="D179" s="10" t="s">
        <v>510</v>
      </c>
      <c r="E179" s="10" t="str">
        <f>VLOOKUP(D179,EQProd!$B$2:$F$297,1,)</f>
        <v>idx3_Trade</v>
      </c>
      <c r="F179" s="10" t="str">
        <f t="shared" si="19"/>
        <v>OK</v>
      </c>
      <c r="G179" s="10" t="s">
        <v>13</v>
      </c>
      <c r="H179" s="10" t="str">
        <f>VLOOKUP(D179,EQProd!$B$2:$F$297,2,)</f>
        <v>nonunique</v>
      </c>
      <c r="I179" s="10" t="str">
        <f t="shared" si="20"/>
        <v>OK</v>
      </c>
      <c r="J179" s="10" t="s">
        <v>14</v>
      </c>
      <c r="K179" s="10" t="str">
        <f>VLOOKUP(D179,EQProd!$B$2:$F$297,3,)</f>
        <v xml:space="preserve"> nonclustered </v>
      </c>
      <c r="L179" s="10" t="str">
        <f t="shared" si="21"/>
        <v>OK</v>
      </c>
      <c r="M179" s="10">
        <v>1</v>
      </c>
      <c r="N179" s="10">
        <f>VLOOKUP(D179,EQProd!$B$2:$F$297,4,)</f>
        <v>1</v>
      </c>
      <c r="O179" s="10" t="str">
        <f t="shared" si="22"/>
        <v>OK</v>
      </c>
      <c r="P179" s="10" t="s">
        <v>511</v>
      </c>
      <c r="Q179" s="10" t="str">
        <f>VLOOKUP(D179,EQProd!$B$2:$F$297,5,)</f>
        <v>TradeGroupId asc</v>
      </c>
      <c r="R179" s="10" t="str">
        <f t="shared" si="23"/>
        <v>OK</v>
      </c>
      <c r="S179" s="10" t="str">
        <f t="shared" si="24"/>
        <v>TRUE</v>
      </c>
      <c r="T179" s="10" t="str">
        <f t="shared" si="25"/>
        <v>TRUE</v>
      </c>
      <c r="U179" s="10" t="str">
        <f t="shared" si="26"/>
        <v>Yes</v>
      </c>
    </row>
    <row r="180" spans="1:21">
      <c r="A180" s="10" t="s">
        <v>528</v>
      </c>
      <c r="B180" s="10" t="str">
        <f>IF(ISERROR(MATCH(A180, EQProd!$A$2:$A$297,0)),"",A180)</f>
        <v>srf_main.TradeMessage</v>
      </c>
      <c r="C180" s="10" t="str">
        <f t="shared" si="18"/>
        <v>OK</v>
      </c>
      <c r="D180" s="10" t="s">
        <v>535</v>
      </c>
      <c r="E180" s="10" t="str">
        <f>VLOOKUP(D180,EQProd!$B$2:$F$297,1,)</f>
        <v>idx3_TradeMessage</v>
      </c>
      <c r="F180" s="10" t="str">
        <f t="shared" si="19"/>
        <v>OK</v>
      </c>
      <c r="G180" s="10" t="s">
        <v>13</v>
      </c>
      <c r="H180" s="10" t="str">
        <f>VLOOKUP(D180,EQProd!$B$2:$F$297,2,)</f>
        <v>nonunique</v>
      </c>
      <c r="I180" s="10" t="str">
        <f t="shared" si="20"/>
        <v>OK</v>
      </c>
      <c r="J180" s="10" t="s">
        <v>14</v>
      </c>
      <c r="K180" s="10" t="str">
        <f>VLOOKUP(D180,EQProd!$B$2:$F$297,3,)</f>
        <v xml:space="preserve"> nonclustered </v>
      </c>
      <c r="L180" s="10" t="str">
        <f t="shared" si="21"/>
        <v>OK</v>
      </c>
      <c r="M180" s="10">
        <v>2</v>
      </c>
      <c r="N180" s="10">
        <f>VLOOKUP(D180,EQProd!$B$2:$F$297,4,)</f>
        <v>2</v>
      </c>
      <c r="O180" s="10" t="str">
        <f t="shared" si="22"/>
        <v>OK</v>
      </c>
      <c r="P180" s="10" t="s">
        <v>536</v>
      </c>
      <c r="Q180" s="10" t="str">
        <f>VLOOKUP(D180,EQProd!$B$2:$F$297,5,)</f>
        <v>GTRMsgStatus asc,ArrivalDateTime asc INCLUDE (TradeMessageId,TradeId,MsgType)</v>
      </c>
      <c r="R180" s="10" t="str">
        <f t="shared" si="23"/>
        <v>OK</v>
      </c>
      <c r="S180" s="10" t="str">
        <f t="shared" si="24"/>
        <v>TRUE</v>
      </c>
      <c r="T180" s="10" t="str">
        <f t="shared" si="25"/>
        <v>TRUE</v>
      </c>
      <c r="U180" s="10" t="str">
        <f t="shared" si="26"/>
        <v>Yes</v>
      </c>
    </row>
    <row r="181" spans="1:21">
      <c r="A181" s="10" t="s">
        <v>609</v>
      </c>
      <c r="B181" s="10" t="str">
        <f>IF(ISERROR(MATCH(A181, EQProd!$A$2:$A$297,0)),"",A181)</f>
        <v>srf_main.ValuationOverrideTradeStage</v>
      </c>
      <c r="C181" s="10" t="str">
        <f t="shared" si="18"/>
        <v>OK</v>
      </c>
      <c r="D181" s="10" t="s">
        <v>614</v>
      </c>
      <c r="E181" s="10" t="str">
        <f>VLOOKUP(D181,EQProd!$B$2:$F$297,1,)</f>
        <v>idx3_ValuationOverrideTradeStage</v>
      </c>
      <c r="F181" s="10" t="str">
        <f t="shared" si="19"/>
        <v>OK</v>
      </c>
      <c r="G181" s="10" t="s">
        <v>13</v>
      </c>
      <c r="H181" s="10" t="str">
        <f>VLOOKUP(D181,EQProd!$B$2:$F$297,2,)</f>
        <v>nonunique</v>
      </c>
      <c r="I181" s="10" t="str">
        <f t="shared" si="20"/>
        <v>OK</v>
      </c>
      <c r="J181" s="10" t="s">
        <v>14</v>
      </c>
      <c r="K181" s="10" t="str">
        <f>VLOOKUP(D181,EQProd!$B$2:$F$297,3,)</f>
        <v xml:space="preserve"> nonclustered </v>
      </c>
      <c r="L181" s="10" t="str">
        <f t="shared" si="21"/>
        <v>OK</v>
      </c>
      <c r="M181" s="10">
        <v>1</v>
      </c>
      <c r="N181" s="10">
        <f>VLOOKUP(D181,EQProd!$B$2:$F$297,4,)</f>
        <v>1</v>
      </c>
      <c r="O181" s="10" t="str">
        <f t="shared" si="22"/>
        <v>OK</v>
      </c>
      <c r="P181" s="10" t="s">
        <v>615</v>
      </c>
      <c r="Q181" s="10" t="str">
        <f>VLOOKUP(D181,EQProd!$B$2:$F$297,5,)</f>
        <v>EODTradeStageId asc</v>
      </c>
      <c r="R181" s="10" t="str">
        <f t="shared" si="23"/>
        <v>OK</v>
      </c>
      <c r="S181" s="10" t="str">
        <f t="shared" si="24"/>
        <v>TRUE</v>
      </c>
      <c r="T181" s="10" t="str">
        <f t="shared" si="25"/>
        <v>TRUE</v>
      </c>
      <c r="U181" s="10" t="str">
        <f t="shared" si="26"/>
        <v>Yes</v>
      </c>
    </row>
    <row r="182" spans="1:21">
      <c r="A182" s="10" t="s">
        <v>81</v>
      </c>
      <c r="B182" s="10" t="str">
        <f>IF(ISERROR(MATCH(A182, EQProd!$A$2:$A$297,0)),"",A182)</f>
        <v>srf_main.CollateralLinkStage</v>
      </c>
      <c r="C182" s="10" t="str">
        <f t="shared" si="18"/>
        <v>OK</v>
      </c>
      <c r="D182" s="10" t="s">
        <v>92</v>
      </c>
      <c r="E182" s="10" t="str">
        <f>VLOOKUP(D182,EQProd!$B$2:$F$297,1,)</f>
        <v>IDX4_CS_Cob_CLid</v>
      </c>
      <c r="F182" s="10" t="str">
        <f t="shared" si="19"/>
        <v>OK</v>
      </c>
      <c r="G182" s="10" t="s">
        <v>13</v>
      </c>
      <c r="H182" s="10" t="str">
        <f>VLOOKUP(D182,EQProd!$B$2:$F$297,2,)</f>
        <v>nonunique</v>
      </c>
      <c r="I182" s="10" t="str">
        <f t="shared" si="20"/>
        <v>OK</v>
      </c>
      <c r="J182" s="10" t="s">
        <v>9</v>
      </c>
      <c r="K182" s="10" t="str">
        <f>VLOOKUP(D182,EQProd!$B$2:$F$297,3,)</f>
        <v xml:space="preserve"> clustered </v>
      </c>
      <c r="L182" s="10" t="str">
        <f t="shared" si="21"/>
        <v>OK</v>
      </c>
      <c r="M182" s="10">
        <v>2</v>
      </c>
      <c r="N182" s="10">
        <f>VLOOKUP(D182,EQProd!$B$2:$F$297,4,)</f>
        <v>2</v>
      </c>
      <c r="O182" s="10" t="str">
        <f t="shared" si="22"/>
        <v>OK</v>
      </c>
      <c r="P182" s="10" t="s">
        <v>93</v>
      </c>
      <c r="Q182" s="10" t="str">
        <f>VLOOKUP(D182,EQProd!$B$2:$F$297,5,)</f>
        <v>CollateralLinkStageId asc,COBDate asc</v>
      </c>
      <c r="R182" s="10" t="str">
        <f t="shared" si="23"/>
        <v>OK</v>
      </c>
      <c r="S182" s="10" t="str">
        <f t="shared" si="24"/>
        <v>TRUE</v>
      </c>
      <c r="T182" s="10" t="str">
        <f t="shared" si="25"/>
        <v>TRUE</v>
      </c>
      <c r="U182" s="10" t="str">
        <f t="shared" si="26"/>
        <v>Yes</v>
      </c>
    </row>
    <row r="183" spans="1:21">
      <c r="A183" s="10" t="s">
        <v>222</v>
      </c>
      <c r="B183" s="10" t="str">
        <f>IF(ISERROR(MATCH(A183, EQProd!$A$2:$A$297,0)),"",A183)</f>
        <v>srf_main.EODTrade</v>
      </c>
      <c r="C183" s="10" t="str">
        <f t="shared" si="18"/>
        <v>OK</v>
      </c>
      <c r="D183" s="10" t="s">
        <v>227</v>
      </c>
      <c r="E183" s="10" t="str">
        <f>VLOOKUP(D183,EQProd!$B$2:$F$297,1,)</f>
        <v>idx4_EODTrade</v>
      </c>
      <c r="F183" s="10" t="str">
        <f t="shared" si="19"/>
        <v>OK</v>
      </c>
      <c r="G183" s="10" t="s">
        <v>13</v>
      </c>
      <c r="H183" s="10" t="str">
        <f>VLOOKUP(D183,EQProd!$B$2:$F$297,2,)</f>
        <v>nonunique</v>
      </c>
      <c r="I183" s="10" t="str">
        <f t="shared" si="20"/>
        <v>OK</v>
      </c>
      <c r="J183" s="10" t="s">
        <v>14</v>
      </c>
      <c r="K183" s="10" t="str">
        <f>VLOOKUP(D183,EQProd!$B$2:$F$297,3,)</f>
        <v xml:space="preserve"> nonclustered </v>
      </c>
      <c r="L183" s="10" t="str">
        <f t="shared" si="21"/>
        <v>OK</v>
      </c>
      <c r="M183" s="10">
        <v>2</v>
      </c>
      <c r="N183" s="10">
        <f>VLOOKUP(D183,EQProd!$B$2:$F$297,4,)</f>
        <v>2</v>
      </c>
      <c r="O183" s="10" t="str">
        <f t="shared" si="22"/>
        <v>OK</v>
      </c>
      <c r="P183" s="10" t="s">
        <v>228</v>
      </c>
      <c r="Q183" s="10" t="str">
        <f>VLOOKUP(D183,EQProd!$B$2:$F$297,5,)</f>
        <v>EODTradeStageId asc,TradeFeedFileFragmentId asc</v>
      </c>
      <c r="R183" s="10" t="str">
        <f t="shared" si="23"/>
        <v>OK</v>
      </c>
      <c r="S183" s="10" t="str">
        <f t="shared" si="24"/>
        <v>TRUE</v>
      </c>
      <c r="T183" s="10" t="str">
        <f t="shared" si="25"/>
        <v>TRUE</v>
      </c>
      <c r="U183" s="10" t="str">
        <f t="shared" si="26"/>
        <v>Yes</v>
      </c>
    </row>
    <row r="184" spans="1:21">
      <c r="A184" s="10" t="s">
        <v>505</v>
      </c>
      <c r="B184" s="10" t="str">
        <f>IF(ISERROR(MATCH(A184, EQProd!$A$2:$A$297,0)),"",A184)</f>
        <v>srf_main.Trade</v>
      </c>
      <c r="C184" s="10" t="str">
        <f t="shared" si="18"/>
        <v>OK</v>
      </c>
      <c r="D184" s="10" t="s">
        <v>514</v>
      </c>
      <c r="E184" s="10" t="str">
        <f>VLOOKUP(D184,EQProd!$B$2:$F$297,1,)</f>
        <v>idx4_Trade</v>
      </c>
      <c r="F184" s="10" t="str">
        <f t="shared" si="19"/>
        <v>OK</v>
      </c>
      <c r="G184" s="10" t="s">
        <v>13</v>
      </c>
      <c r="H184" s="10" t="str">
        <f>VLOOKUP(D184,EQProd!$B$2:$F$297,2,)</f>
        <v>nonunique</v>
      </c>
      <c r="I184" s="10" t="str">
        <f t="shared" si="20"/>
        <v>OK</v>
      </c>
      <c r="J184" s="10" t="s">
        <v>14</v>
      </c>
      <c r="K184" s="10" t="str">
        <f>VLOOKUP(D184,EQProd!$B$2:$F$297,3,)</f>
        <v xml:space="preserve"> nonclustered </v>
      </c>
      <c r="L184" s="10" t="str">
        <f t="shared" si="21"/>
        <v>OK</v>
      </c>
      <c r="M184" s="10">
        <v>1</v>
      </c>
      <c r="N184" s="10">
        <f>VLOOKUP(D184,EQProd!$B$2:$F$297,4,)</f>
        <v>1</v>
      </c>
      <c r="O184" s="10" t="str">
        <f t="shared" si="22"/>
        <v>OK</v>
      </c>
      <c r="P184" s="10" t="s">
        <v>515</v>
      </c>
      <c r="Q184" s="10" t="str">
        <f>VLOOKUP(D184,EQProd!$B$2:$F$297,5,)</f>
        <v>TradeId asc INCLUDE (Book)</v>
      </c>
      <c r="R184" s="10" t="str">
        <f t="shared" si="23"/>
        <v>OK</v>
      </c>
      <c r="S184" s="10" t="str">
        <f t="shared" si="24"/>
        <v>TRUE</v>
      </c>
      <c r="T184" s="10" t="str">
        <f t="shared" si="25"/>
        <v>TRUE</v>
      </c>
      <c r="U184" s="10" t="str">
        <f t="shared" si="26"/>
        <v>Yes</v>
      </c>
    </row>
    <row r="185" spans="1:21">
      <c r="A185" s="10" t="s">
        <v>81</v>
      </c>
      <c r="B185" s="10" t="str">
        <f>IF(ISERROR(MATCH(A185, EQProd!$A$2:$A$297,0)),"",A185)</f>
        <v>srf_main.CollateralLinkStage</v>
      </c>
      <c r="C185" s="10" t="str">
        <f t="shared" si="18"/>
        <v>OK</v>
      </c>
      <c r="D185" s="10" t="s">
        <v>84</v>
      </c>
      <c r="E185" s="10" t="str">
        <f>VLOOKUP(D185,EQProd!$B$2:$F$297,1,)</f>
        <v>IDX5_CS_InternalTradeReference</v>
      </c>
      <c r="F185" s="10" t="str">
        <f t="shared" si="19"/>
        <v>OK</v>
      </c>
      <c r="G185" s="10" t="s">
        <v>13</v>
      </c>
      <c r="H185" s="10" t="str">
        <f>VLOOKUP(D185,EQProd!$B$2:$F$297,2,)</f>
        <v>nonunique</v>
      </c>
      <c r="I185" s="10" t="str">
        <f t="shared" si="20"/>
        <v>OK</v>
      </c>
      <c r="J185" s="10" t="s">
        <v>14</v>
      </c>
      <c r="K185" s="10" t="str">
        <f>VLOOKUP(D185,EQProd!$B$2:$F$297,3,)</f>
        <v xml:space="preserve"> nonclustered </v>
      </c>
      <c r="L185" s="10" t="str">
        <f t="shared" si="21"/>
        <v>OK</v>
      </c>
      <c r="M185" s="10">
        <v>1</v>
      </c>
      <c r="N185" s="10">
        <f>VLOOKUP(D185,EQProd!$B$2:$F$297,4,)</f>
        <v>1</v>
      </c>
      <c r="O185" s="10" t="str">
        <f t="shared" si="22"/>
        <v>OK</v>
      </c>
      <c r="P185" s="10" t="s">
        <v>85</v>
      </c>
      <c r="Q185" s="10" t="str">
        <f>VLOOKUP(D185,EQProd!$B$2:$F$297,5,)</f>
        <v>InternalTradeReference asc</v>
      </c>
      <c r="R185" s="10" t="str">
        <f t="shared" si="23"/>
        <v>OK</v>
      </c>
      <c r="S185" s="10" t="str">
        <f t="shared" si="24"/>
        <v>TRUE</v>
      </c>
      <c r="T185" s="10" t="str">
        <f t="shared" si="25"/>
        <v>TRUE</v>
      </c>
      <c r="U185" s="10" t="str">
        <f t="shared" si="26"/>
        <v>Yes</v>
      </c>
    </row>
    <row r="186" spans="1:21">
      <c r="A186" s="10" t="s">
        <v>262</v>
      </c>
      <c r="B186" s="10" t="str">
        <f>IF(ISERROR(MATCH(A186, EQProd!$A$2:$A$297,0)),"",A186)</f>
        <v>srf_main.EODTradeStage</v>
      </c>
      <c r="C186" s="10" t="str">
        <f t="shared" si="18"/>
        <v>OK</v>
      </c>
      <c r="D186" s="10" t="s">
        <v>276</v>
      </c>
      <c r="E186" s="10" t="str">
        <f>VLOOKUP(D186,EQProd!$B$2:$F$297,1,)</f>
        <v>idx5_EODTradeStage</v>
      </c>
      <c r="F186" s="10" t="str">
        <f t="shared" si="19"/>
        <v>OK</v>
      </c>
      <c r="G186" s="10" t="s">
        <v>13</v>
      </c>
      <c r="H186" s="10" t="str">
        <f>VLOOKUP(D186,EQProd!$B$2:$F$297,2,)</f>
        <v>nonunique</v>
      </c>
      <c r="I186" s="10" t="str">
        <f t="shared" si="20"/>
        <v>OK</v>
      </c>
      <c r="J186" s="10" t="s">
        <v>14</v>
      </c>
      <c r="K186" s="10" t="str">
        <f>VLOOKUP(D186,EQProd!$B$2:$F$297,3,)</f>
        <v xml:space="preserve"> nonclustered </v>
      </c>
      <c r="L186" s="10" t="str">
        <f t="shared" si="21"/>
        <v>OK</v>
      </c>
      <c r="M186" s="10">
        <v>1</v>
      </c>
      <c r="N186" s="10">
        <f>VLOOKUP(D186,EQProd!$B$2:$F$297,4,)</f>
        <v>1</v>
      </c>
      <c r="O186" s="10" t="str">
        <f t="shared" si="22"/>
        <v>OK</v>
      </c>
      <c r="P186" s="10" t="s">
        <v>277</v>
      </c>
      <c r="Q186" s="10" t="str">
        <f>VLOOKUP(D186,EQProd!$B$2:$F$297,5,)</f>
        <v>cobDate asc</v>
      </c>
      <c r="R186" s="10" t="str">
        <f t="shared" si="23"/>
        <v>OK</v>
      </c>
      <c r="S186" s="10" t="str">
        <f t="shared" si="24"/>
        <v>TRUE</v>
      </c>
      <c r="T186" s="10" t="str">
        <f t="shared" si="25"/>
        <v>TRUE</v>
      </c>
      <c r="U186" s="10" t="str">
        <f t="shared" si="26"/>
        <v>Yes</v>
      </c>
    </row>
    <row r="187" spans="1:21">
      <c r="A187" s="10" t="s">
        <v>262</v>
      </c>
      <c r="B187" s="10" t="str">
        <f>IF(ISERROR(MATCH(A187, EQProd!$A$2:$A$297,0)),"",A187)</f>
        <v>srf_main.EODTradeStage</v>
      </c>
      <c r="C187" s="10" t="str">
        <f t="shared" si="18"/>
        <v>OK</v>
      </c>
      <c r="D187" s="10" t="s">
        <v>265</v>
      </c>
      <c r="E187" s="10" t="str">
        <f>VLOOKUP(D187,EQProd!$B$2:$F$297,1,)</f>
        <v>idx6_EODTradeStage</v>
      </c>
      <c r="F187" s="10" t="str">
        <f t="shared" si="19"/>
        <v>OK</v>
      </c>
      <c r="G187" s="10" t="s">
        <v>8</v>
      </c>
      <c r="H187" s="10" t="str">
        <f>VLOOKUP(D187,EQProd!$B$2:$F$297,2,)</f>
        <v>unique</v>
      </c>
      <c r="I187" s="10" t="str">
        <f t="shared" si="20"/>
        <v>OK</v>
      </c>
      <c r="J187" s="10" t="s">
        <v>14</v>
      </c>
      <c r="K187" s="10" t="str">
        <f>VLOOKUP(D187,EQProd!$B$2:$F$297,3,)</f>
        <v xml:space="preserve"> nonclustered </v>
      </c>
      <c r="L187" s="10" t="str">
        <f t="shared" si="21"/>
        <v>OK</v>
      </c>
      <c r="M187" s="10">
        <v>3</v>
      </c>
      <c r="N187" s="10">
        <f>VLOOKUP(D187,EQProd!$B$2:$F$297,4,)</f>
        <v>6</v>
      </c>
      <c r="O187" s="10" t="str">
        <f t="shared" si="22"/>
        <v>NOTOK</v>
      </c>
      <c r="P187" s="10" t="s">
        <v>625</v>
      </c>
      <c r="Q187" s="10" t="str">
        <f>VLOOKUP(D187,EQProd!$B$2:$F$297,5,)</f>
        <v>tradeId asc,cobDate asc,publisherSystem asc,FeedId asc,FeedIdVersion asc,feedFileFragmentId asc</v>
      </c>
      <c r="R187" s="10" t="str">
        <f t="shared" si="23"/>
        <v>NOTOK</v>
      </c>
      <c r="S187" s="10" t="str">
        <f t="shared" si="24"/>
        <v>TRUE</v>
      </c>
      <c r="T187" s="10" t="str">
        <f t="shared" si="25"/>
        <v>FALSE</v>
      </c>
      <c r="U187" s="10" t="str">
        <f t="shared" si="26"/>
        <v>No</v>
      </c>
    </row>
    <row r="188" spans="1:21">
      <c r="A188" s="10" t="s">
        <v>262</v>
      </c>
      <c r="B188" s="10" t="str">
        <f>IF(ISERROR(MATCH(A188, EQProd!$A$2:$A$297,0)),"",A188)</f>
        <v>srf_main.EODTradeStage</v>
      </c>
      <c r="C188" s="10" t="str">
        <f t="shared" si="18"/>
        <v>OK</v>
      </c>
      <c r="D188" s="10" t="s">
        <v>274</v>
      </c>
      <c r="E188" s="10" t="e">
        <f>VLOOKUP(D188,EQProd!$B$2:$F$297,1,)</f>
        <v>#N/A</v>
      </c>
      <c r="F188" s="10" t="e">
        <f t="shared" si="19"/>
        <v>#N/A</v>
      </c>
      <c r="G188" s="10" t="s">
        <v>8</v>
      </c>
      <c r="H188" s="10" t="e">
        <f>VLOOKUP(D188,EQProd!$B$2:$F$297,2,)</f>
        <v>#N/A</v>
      </c>
      <c r="I188" s="10" t="e">
        <f t="shared" si="20"/>
        <v>#N/A</v>
      </c>
      <c r="J188" s="10" t="s">
        <v>14</v>
      </c>
      <c r="K188" s="10" t="e">
        <f>VLOOKUP(D188,EQProd!$B$2:$F$297,3,)</f>
        <v>#N/A</v>
      </c>
      <c r="L188" s="10" t="e">
        <f t="shared" si="21"/>
        <v>#N/A</v>
      </c>
      <c r="M188" s="10">
        <v>3</v>
      </c>
      <c r="N188" s="10" t="e">
        <f>VLOOKUP(D188,EQProd!$B$2:$F$297,4,)</f>
        <v>#N/A</v>
      </c>
      <c r="O188" s="10" t="e">
        <f t="shared" si="22"/>
        <v>#N/A</v>
      </c>
      <c r="P188" s="10" t="s">
        <v>275</v>
      </c>
      <c r="Q188" s="10" t="e">
        <f>VLOOKUP(D188,EQProd!$B$2:$F$297,5,)</f>
        <v>#N/A</v>
      </c>
      <c r="R188" s="10" t="e">
        <f t="shared" si="23"/>
        <v>#N/A</v>
      </c>
      <c r="S188" s="10" t="e">
        <f t="shared" si="24"/>
        <v>#N/A</v>
      </c>
      <c r="T188" s="10" t="e">
        <f t="shared" si="25"/>
        <v>#N/A</v>
      </c>
      <c r="U188" s="10" t="e">
        <f t="shared" si="26"/>
        <v>#N/A</v>
      </c>
    </row>
    <row r="189" spans="1:21">
      <c r="A189" s="10" t="s">
        <v>48</v>
      </c>
      <c r="B189" s="10" t="str">
        <f>IF(ISERROR(MATCH(A189, EQProd!$A$2:$A$297,0)),"",A189)</f>
        <v>srf_main.BATCH_JOB_INSTANCE</v>
      </c>
      <c r="C189" s="10" t="str">
        <f t="shared" si="18"/>
        <v>OK</v>
      </c>
      <c r="D189" s="10" t="s">
        <v>51</v>
      </c>
      <c r="E189" s="10" t="str">
        <f>VLOOKUP(D189,EQProd!$B$2:$F$297,1,)</f>
        <v>JOB_INST_UN</v>
      </c>
      <c r="F189" s="10" t="str">
        <f t="shared" si="19"/>
        <v>OK</v>
      </c>
      <c r="G189" s="10" t="s">
        <v>8</v>
      </c>
      <c r="H189" s="10" t="str">
        <f>VLOOKUP(D189,EQProd!$B$2:$F$297,2,)</f>
        <v>unique</v>
      </c>
      <c r="I189" s="10" t="str">
        <f t="shared" si="20"/>
        <v>OK</v>
      </c>
      <c r="J189" s="10" t="s">
        <v>14</v>
      </c>
      <c r="K189" s="10" t="str">
        <f>VLOOKUP(D189,EQProd!$B$2:$F$297,3,)</f>
        <v xml:space="preserve"> nonclustered </v>
      </c>
      <c r="L189" s="10" t="str">
        <f t="shared" si="21"/>
        <v>OK</v>
      </c>
      <c r="M189" s="10">
        <v>2</v>
      </c>
      <c r="N189" s="10">
        <f>VLOOKUP(D189,EQProd!$B$2:$F$297,4,)</f>
        <v>2</v>
      </c>
      <c r="O189" s="10" t="str">
        <f t="shared" si="22"/>
        <v>OK</v>
      </c>
      <c r="P189" s="10" t="s">
        <v>52</v>
      </c>
      <c r="Q189" s="10" t="str">
        <f>VLOOKUP(D189,EQProd!$B$2:$F$297,5,)</f>
        <v>JOB_NAME asc,JOB_KEY asc</v>
      </c>
      <c r="R189" s="10" t="str">
        <f t="shared" si="23"/>
        <v>OK</v>
      </c>
      <c r="S189" s="10" t="str">
        <f t="shared" si="24"/>
        <v>TRUE</v>
      </c>
      <c r="T189" s="10" t="str">
        <f t="shared" si="25"/>
        <v>TRUE</v>
      </c>
      <c r="U189" s="10" t="str">
        <f t="shared" si="26"/>
        <v>Yes</v>
      </c>
    </row>
    <row r="190" spans="1:21">
      <c r="A190" s="10" t="s">
        <v>403</v>
      </c>
      <c r="B190" s="10" t="str">
        <f>IF(ISERROR(MATCH(A190, EQProd!$A$2:$A$297,0)),"",A190)</f>
        <v>srf_main.JuridictionProducts</v>
      </c>
      <c r="C190" s="10" t="str">
        <f t="shared" si="18"/>
        <v>OK</v>
      </c>
      <c r="D190" s="10" t="s">
        <v>406</v>
      </c>
      <c r="E190" s="10" t="str">
        <f>VLOOKUP(D190,EQProd!$B$2:$F$297,1,)</f>
        <v>JuridictionProductsPrimaryKey</v>
      </c>
      <c r="F190" s="10" t="str">
        <f t="shared" si="19"/>
        <v>OK</v>
      </c>
      <c r="G190" s="10" t="s">
        <v>8</v>
      </c>
      <c r="H190" s="10" t="str">
        <f>VLOOKUP(D190,EQProd!$B$2:$F$297,2,)</f>
        <v>unique</v>
      </c>
      <c r="I190" s="10" t="str">
        <f t="shared" si="20"/>
        <v>OK</v>
      </c>
      <c r="J190" s="10" t="s">
        <v>14</v>
      </c>
      <c r="K190" s="10" t="str">
        <f>VLOOKUP(D190,EQProd!$B$2:$F$297,3,)</f>
        <v xml:space="preserve"> nonclustered </v>
      </c>
      <c r="L190" s="10" t="str">
        <f t="shared" si="21"/>
        <v>OK</v>
      </c>
      <c r="M190" s="10">
        <v>1</v>
      </c>
      <c r="N190" s="10">
        <f>VLOOKUP(D190,EQProd!$B$2:$F$297,4,)</f>
        <v>1</v>
      </c>
      <c r="O190" s="10" t="str">
        <f t="shared" si="22"/>
        <v>OK</v>
      </c>
      <c r="P190" s="10" t="s">
        <v>17</v>
      </c>
      <c r="Q190" s="10" t="str">
        <f>VLOOKUP(D190,EQProd!$B$2:$F$297,5,)</f>
        <v>Id asc</v>
      </c>
      <c r="R190" s="10" t="str">
        <f t="shared" si="23"/>
        <v>OK</v>
      </c>
      <c r="S190" s="10" t="str">
        <f t="shared" si="24"/>
        <v>TRUE</v>
      </c>
      <c r="T190" s="10" t="str">
        <f t="shared" si="25"/>
        <v>TRUE</v>
      </c>
      <c r="U190" s="10" t="str">
        <f t="shared" si="26"/>
        <v>Yes</v>
      </c>
    </row>
    <row r="191" spans="1:21">
      <c r="A191" s="10" t="s">
        <v>403</v>
      </c>
      <c r="B191" s="10" t="str">
        <f>IF(ISERROR(MATCH(A191, EQProd!$A$2:$A$297,0)),"",A191)</f>
        <v>srf_main.JuridictionProducts</v>
      </c>
      <c r="C191" s="10" t="str">
        <f t="shared" si="18"/>
        <v>OK</v>
      </c>
      <c r="D191" s="10" t="s">
        <v>404</v>
      </c>
      <c r="E191" s="10" t="str">
        <f>VLOOKUP(D191,EQProd!$B$2:$F$297,1,)</f>
        <v>JuridictionProductsUniqueKey</v>
      </c>
      <c r="F191" s="10" t="str">
        <f t="shared" si="19"/>
        <v>OK</v>
      </c>
      <c r="G191" s="10" t="s">
        <v>8</v>
      </c>
      <c r="H191" s="10" t="str">
        <f>VLOOKUP(D191,EQProd!$B$2:$F$297,2,)</f>
        <v>unique</v>
      </c>
      <c r="I191" s="10" t="str">
        <f t="shared" si="20"/>
        <v>OK</v>
      </c>
      <c r="J191" s="10" t="s">
        <v>14</v>
      </c>
      <c r="K191" s="10" t="str">
        <f>VLOOKUP(D191,EQProd!$B$2:$F$297,3,)</f>
        <v xml:space="preserve"> nonclustered </v>
      </c>
      <c r="L191" s="10" t="str">
        <f t="shared" si="21"/>
        <v>OK</v>
      </c>
      <c r="M191" s="10">
        <v>5</v>
      </c>
      <c r="N191" s="10">
        <f>VLOOKUP(D191,EQProd!$B$2:$F$297,4,)</f>
        <v>5</v>
      </c>
      <c r="O191" s="10" t="str">
        <f t="shared" si="22"/>
        <v>OK</v>
      </c>
      <c r="P191" s="10" t="s">
        <v>405</v>
      </c>
      <c r="Q191" s="10" t="str">
        <f>VLOOKUP(D191,EQProd!$B$2:$F$297,5,)</f>
        <v>ProductType asc,ProductSubType asc,GTRProductType asc,Juridication asc,AssetClass asc</v>
      </c>
      <c r="R191" s="10" t="str">
        <f t="shared" si="23"/>
        <v>OK</v>
      </c>
      <c r="S191" s="10" t="str">
        <f t="shared" si="24"/>
        <v>TRUE</v>
      </c>
      <c r="T191" s="10" t="str">
        <f t="shared" si="25"/>
        <v>TRUE</v>
      </c>
      <c r="U191" s="10" t="str">
        <f t="shared" si="26"/>
        <v>Yes</v>
      </c>
    </row>
    <row r="192" spans="1:21">
      <c r="A192" s="10" t="s">
        <v>409</v>
      </c>
      <c r="B192" s="10" t="str">
        <f>IF(ISERROR(MATCH(A192, EQProd!$A$2:$A$297,0)),"",A192)</f>
        <v>srf_main.LegalEntity</v>
      </c>
      <c r="C192" s="10" t="str">
        <f t="shared" si="18"/>
        <v>OK</v>
      </c>
      <c r="D192" s="10" t="s">
        <v>410</v>
      </c>
      <c r="E192" s="10" t="e">
        <f>VLOOKUP(D192,EQProd!$B$2:$F$297,1,)</f>
        <v>#N/A</v>
      </c>
      <c r="F192" s="10" t="e">
        <f t="shared" si="19"/>
        <v>#N/A</v>
      </c>
      <c r="G192" s="10" t="s">
        <v>8</v>
      </c>
      <c r="H192" s="10" t="e">
        <f>VLOOKUP(D192,EQProd!$B$2:$F$297,2,)</f>
        <v>#N/A</v>
      </c>
      <c r="I192" s="10" t="e">
        <f t="shared" si="20"/>
        <v>#N/A</v>
      </c>
      <c r="J192" s="10" t="s">
        <v>9</v>
      </c>
      <c r="K192" s="10" t="e">
        <f>VLOOKUP(D192,EQProd!$B$2:$F$297,3,)</f>
        <v>#N/A</v>
      </c>
      <c r="L192" s="10" t="e">
        <f t="shared" si="21"/>
        <v>#N/A</v>
      </c>
      <c r="M192" s="10">
        <v>1</v>
      </c>
      <c r="N192" s="10" t="e">
        <f>VLOOKUP(D192,EQProd!$B$2:$F$297,4,)</f>
        <v>#N/A</v>
      </c>
      <c r="O192" s="10" t="e">
        <f t="shared" si="22"/>
        <v>#N/A</v>
      </c>
      <c r="P192" s="10" t="s">
        <v>17</v>
      </c>
      <c r="Q192" s="10" t="e">
        <f>VLOOKUP(D192,EQProd!$B$2:$F$297,5,)</f>
        <v>#N/A</v>
      </c>
      <c r="R192" s="10" t="e">
        <f t="shared" si="23"/>
        <v>#N/A</v>
      </c>
      <c r="S192" s="10" t="e">
        <f t="shared" si="24"/>
        <v>#N/A</v>
      </c>
      <c r="T192" s="10" t="e">
        <f t="shared" si="25"/>
        <v>#N/A</v>
      </c>
      <c r="U192" s="10" t="e">
        <f t="shared" si="26"/>
        <v>#N/A</v>
      </c>
    </row>
    <row r="193" spans="1:21">
      <c r="A193" s="10" t="s">
        <v>409</v>
      </c>
      <c r="B193" s="10" t="str">
        <f>IF(ISERROR(MATCH(A193, EQProd!$A$2:$A$297,0)),"",A193)</f>
        <v>srf_main.LegalEntity</v>
      </c>
      <c r="C193" s="10" t="str">
        <f t="shared" si="18"/>
        <v>OK</v>
      </c>
      <c r="D193" s="10" t="s">
        <v>411</v>
      </c>
      <c r="E193" s="10" t="str">
        <f>VLOOKUP(D193,EQProd!$B$2:$F$297,1,)</f>
        <v>LegalEntityUniqueKey</v>
      </c>
      <c r="F193" s="10" t="str">
        <f t="shared" si="19"/>
        <v>OK</v>
      </c>
      <c r="G193" s="10" t="s">
        <v>8</v>
      </c>
      <c r="H193" s="10" t="str">
        <f>VLOOKUP(D193,EQProd!$B$2:$F$297,2,)</f>
        <v>unique</v>
      </c>
      <c r="I193" s="10" t="str">
        <f t="shared" si="20"/>
        <v>OK</v>
      </c>
      <c r="J193" s="10" t="s">
        <v>14</v>
      </c>
      <c r="K193" s="10" t="str">
        <f>VLOOKUP(D193,EQProd!$B$2:$F$297,3,)</f>
        <v xml:space="preserve"> nonclustered </v>
      </c>
      <c r="L193" s="10" t="str">
        <f t="shared" si="21"/>
        <v>OK</v>
      </c>
      <c r="M193" s="10">
        <v>1</v>
      </c>
      <c r="N193" s="10">
        <f>VLOOKUP(D193,EQProd!$B$2:$F$297,4,)</f>
        <v>1</v>
      </c>
      <c r="O193" s="10" t="str">
        <f t="shared" si="22"/>
        <v>OK</v>
      </c>
      <c r="P193" s="10" t="s">
        <v>412</v>
      </c>
      <c r="Q193" s="10" t="str">
        <f>VLOOKUP(D193,EQProd!$B$2:$F$297,5,)</f>
        <v>LegalEntity asc</v>
      </c>
      <c r="R193" s="10" t="str">
        <f t="shared" si="23"/>
        <v>OK</v>
      </c>
      <c r="S193" s="10" t="str">
        <f t="shared" si="24"/>
        <v>TRUE</v>
      </c>
      <c r="T193" s="10" t="str">
        <f t="shared" si="25"/>
        <v>TRUE</v>
      </c>
      <c r="U193" s="10" t="str">
        <f t="shared" si="26"/>
        <v>Yes</v>
      </c>
    </row>
    <row r="194" spans="1:21">
      <c r="A194" s="10" t="s">
        <v>195</v>
      </c>
      <c r="B194" s="10" t="str">
        <f>IF(ISERROR(MATCH(A194, EQProd!$A$2:$A$297,0)),"",A194)</f>
        <v>srf_main.DbArchive_TradeMessageId</v>
      </c>
      <c r="C194" s="10" t="str">
        <f t="shared" si="18"/>
        <v>OK</v>
      </c>
      <c r="D194" s="10" t="s">
        <v>197</v>
      </c>
      <c r="E194" s="10" t="str">
        <f>VLOOKUP(D194,EQProd!$B$2:$F$297,1,)</f>
        <v>NC1_DbArchive_TradeMessageId</v>
      </c>
      <c r="F194" s="10" t="str">
        <f t="shared" si="19"/>
        <v>OK</v>
      </c>
      <c r="G194" s="10" t="s">
        <v>13</v>
      </c>
      <c r="H194" s="10" t="str">
        <f>VLOOKUP(D194,EQProd!$B$2:$F$297,2,)</f>
        <v>nonunique</v>
      </c>
      <c r="I194" s="10" t="str">
        <f t="shared" si="20"/>
        <v>OK</v>
      </c>
      <c r="J194" s="10" t="s">
        <v>14</v>
      </c>
      <c r="K194" s="10" t="str">
        <f>VLOOKUP(D194,EQProd!$B$2:$F$297,3,)</f>
        <v xml:space="preserve"> nonclustered </v>
      </c>
      <c r="L194" s="10" t="str">
        <f t="shared" si="21"/>
        <v>OK</v>
      </c>
      <c r="M194" s="10">
        <v>1</v>
      </c>
      <c r="N194" s="10">
        <f>VLOOKUP(D194,EQProd!$B$2:$F$297,4,)</f>
        <v>1</v>
      </c>
      <c r="O194" s="10" t="str">
        <f t="shared" si="22"/>
        <v>OK</v>
      </c>
      <c r="P194" s="10" t="s">
        <v>198</v>
      </c>
      <c r="Q194" s="10" t="str">
        <f>VLOOKUP(D194,EQProd!$B$2:$F$297,5,)</f>
        <v>TradeMessageId asc</v>
      </c>
      <c r="R194" s="10" t="str">
        <f t="shared" si="23"/>
        <v>OK</v>
      </c>
      <c r="S194" s="10" t="str">
        <f t="shared" si="24"/>
        <v>TRUE</v>
      </c>
      <c r="T194" s="10" t="str">
        <f t="shared" si="25"/>
        <v>TRUE</v>
      </c>
      <c r="U194" s="10" t="str">
        <f t="shared" si="26"/>
        <v>Yes</v>
      </c>
    </row>
    <row r="195" spans="1:21">
      <c r="A195" s="10" t="s">
        <v>199</v>
      </c>
      <c r="B195" s="10" t="str">
        <f>IF(ISERROR(MATCH(A195, EQProd!$A$2:$A$297,0)),"",A195)</f>
        <v>srf_main.DbArchive_TradeMessageTrident_TradeMessageId</v>
      </c>
      <c r="C195" s="10" t="str">
        <f t="shared" ref="C195:C258" si="27">IF(A195=B195,"OK","NOTOK")</f>
        <v>OK</v>
      </c>
      <c r="D195" s="10" t="s">
        <v>200</v>
      </c>
      <c r="E195" s="10" t="str">
        <f>VLOOKUP(D195,EQProd!$B$2:$F$297,1,)</f>
        <v>NC1_DbArchive_TradeMessageTrident_TradeMessageId</v>
      </c>
      <c r="F195" s="10" t="str">
        <f t="shared" ref="F195:F258" si="28">IF(D195=E195,"OK","NOTOK")</f>
        <v>OK</v>
      </c>
      <c r="G195" s="10" t="s">
        <v>13</v>
      </c>
      <c r="H195" s="10" t="str">
        <f>VLOOKUP(D195,EQProd!$B$2:$F$297,2,)</f>
        <v>nonunique</v>
      </c>
      <c r="I195" s="10" t="str">
        <f t="shared" ref="I195:I258" si="29">IF(G195=H195,"OK","NOTOK")</f>
        <v>OK</v>
      </c>
      <c r="J195" s="10" t="s">
        <v>14</v>
      </c>
      <c r="K195" s="10" t="str">
        <f>VLOOKUP(D195,EQProd!$B$2:$F$297,3,)</f>
        <v xml:space="preserve"> nonclustered </v>
      </c>
      <c r="L195" s="10" t="str">
        <f t="shared" ref="L195:L258" si="30">IF(J195=K195,"OK","NOTOK")</f>
        <v>OK</v>
      </c>
      <c r="M195" s="10">
        <v>1</v>
      </c>
      <c r="N195" s="10">
        <f>VLOOKUP(D195,EQProd!$B$2:$F$297,4,)</f>
        <v>1</v>
      </c>
      <c r="O195" s="10" t="str">
        <f t="shared" ref="O195:O258" si="31">IF(M195=N195,"OK","NOTOK")</f>
        <v>OK</v>
      </c>
      <c r="P195" s="10" t="s">
        <v>198</v>
      </c>
      <c r="Q195" s="10" t="str">
        <f>VLOOKUP(D195,EQProd!$B$2:$F$297,5,)</f>
        <v>TradeMessageId asc</v>
      </c>
      <c r="R195" s="10" t="str">
        <f t="shared" ref="R195:R258" si="32">IF(P195=Q195,"OK","NOTOK")</f>
        <v>OK</v>
      </c>
      <c r="S195" s="10" t="str">
        <f t="shared" ref="S195:S258" si="33">IF(AND(C195="OK", F195="OK",I195="OK"),"TRUE", "FALSE" )</f>
        <v>TRUE</v>
      </c>
      <c r="T195" s="10" t="str">
        <f t="shared" ref="T195:T258" si="34">IF(AND(L195="OK", O195="OK",R195="OK"),"TRUE", "FALSE" )</f>
        <v>TRUE</v>
      </c>
      <c r="U195" s="10" t="str">
        <f t="shared" ref="U195:U258" si="35">IF(OR(S195="False", T195="False"),"No", "Yes")</f>
        <v>Yes</v>
      </c>
    </row>
    <row r="196" spans="1:21">
      <c r="A196" s="10" t="s">
        <v>413</v>
      </c>
      <c r="B196" s="10" t="str">
        <f>IF(ISERROR(MATCH(A196, EQProd!$A$2:$A$297,0)),"",A196)</f>
        <v>srf_main.MasterAgreementDetails</v>
      </c>
      <c r="C196" s="10" t="str">
        <f t="shared" si="27"/>
        <v>OK</v>
      </c>
      <c r="D196" s="10" t="s">
        <v>416</v>
      </c>
      <c r="E196" s="10" t="str">
        <f>VLOOKUP(D196,EQProd!$B$2:$F$297,1,)</f>
        <v>NC1_MasterAgreementDetails</v>
      </c>
      <c r="F196" s="10" t="str">
        <f t="shared" si="28"/>
        <v>OK</v>
      </c>
      <c r="G196" s="10" t="s">
        <v>13</v>
      </c>
      <c r="H196" s="10" t="str">
        <f>VLOOKUP(D196,EQProd!$B$2:$F$297,2,)</f>
        <v>nonunique</v>
      </c>
      <c r="I196" s="10" t="str">
        <f t="shared" si="29"/>
        <v>OK</v>
      </c>
      <c r="J196" s="10" t="s">
        <v>14</v>
      </c>
      <c r="K196" s="10" t="str">
        <f>VLOOKUP(D196,EQProd!$B$2:$F$297,3,)</f>
        <v xml:space="preserve"> nonclustered </v>
      </c>
      <c r="L196" s="10" t="str">
        <f t="shared" si="30"/>
        <v>OK</v>
      </c>
      <c r="M196" s="10">
        <v>2</v>
      </c>
      <c r="N196" s="10">
        <f>VLOOKUP(D196,EQProd!$B$2:$F$297,4,)</f>
        <v>2</v>
      </c>
      <c r="O196" s="10" t="str">
        <f t="shared" si="31"/>
        <v>OK</v>
      </c>
      <c r="P196" s="10" t="s">
        <v>417</v>
      </c>
      <c r="Q196" s="10" t="str">
        <f>VLOOKUP(D196,EQProd!$B$2:$F$297,5,)</f>
        <v>AgreementId asc,AgreementDate asc</v>
      </c>
      <c r="R196" s="10" t="str">
        <f t="shared" si="32"/>
        <v>OK</v>
      </c>
      <c r="S196" s="10" t="str">
        <f t="shared" si="33"/>
        <v>TRUE</v>
      </c>
      <c r="T196" s="10" t="str">
        <f t="shared" si="34"/>
        <v>TRUE</v>
      </c>
      <c r="U196" s="10" t="str">
        <f t="shared" si="35"/>
        <v>Yes</v>
      </c>
    </row>
    <row r="197" spans="1:21">
      <c r="A197" s="10" t="s">
        <v>626</v>
      </c>
      <c r="B197" s="10" t="str">
        <f>IF(ISERROR(MATCH(A197, EQProd!$A$2:$A$297,0)),"",A197)</f>
        <v/>
      </c>
      <c r="C197" s="10" t="str">
        <f t="shared" si="27"/>
        <v>NOTOK</v>
      </c>
      <c r="D197" s="10" t="s">
        <v>627</v>
      </c>
      <c r="E197" s="10" t="e">
        <f>VLOOKUP(D197,EQProd!$B$2:$F$297,1,)</f>
        <v>#N/A</v>
      </c>
      <c r="F197" s="10" t="e">
        <f t="shared" si="28"/>
        <v>#N/A</v>
      </c>
      <c r="G197" s="10" t="s">
        <v>13</v>
      </c>
      <c r="H197" s="10" t="e">
        <f>VLOOKUP(D197,EQProd!$B$2:$F$297,2,)</f>
        <v>#N/A</v>
      </c>
      <c r="I197" s="10" t="e">
        <f t="shared" si="29"/>
        <v>#N/A</v>
      </c>
      <c r="J197" s="10" t="s">
        <v>14</v>
      </c>
      <c r="K197" s="10" t="e">
        <f>VLOOKUP(D197,EQProd!$B$2:$F$297,3,)</f>
        <v>#N/A</v>
      </c>
      <c r="L197" s="10" t="e">
        <f t="shared" si="30"/>
        <v>#N/A</v>
      </c>
      <c r="M197" s="10">
        <v>2</v>
      </c>
      <c r="N197" s="10" t="e">
        <f>VLOOKUP(D197,EQProd!$B$2:$F$297,4,)</f>
        <v>#N/A</v>
      </c>
      <c r="O197" s="10" t="e">
        <f t="shared" si="31"/>
        <v>#N/A</v>
      </c>
      <c r="P197" s="10" t="s">
        <v>628</v>
      </c>
      <c r="Q197" s="10" t="e">
        <f>VLOOKUP(D197,EQProd!$B$2:$F$297,5,)</f>
        <v>#N/A</v>
      </c>
      <c r="R197" s="10" t="e">
        <f t="shared" si="32"/>
        <v>#N/A</v>
      </c>
      <c r="S197" s="10" t="e">
        <f t="shared" si="33"/>
        <v>#N/A</v>
      </c>
      <c r="T197" s="10" t="e">
        <f t="shared" si="34"/>
        <v>#N/A</v>
      </c>
      <c r="U197" s="10" t="e">
        <f t="shared" si="35"/>
        <v>#N/A</v>
      </c>
    </row>
    <row r="198" spans="1:21">
      <c r="A198" s="10" t="s">
        <v>449</v>
      </c>
      <c r="B198" s="10" t="str">
        <f>IF(ISERROR(MATCH(A198, EQProd!$A$2:$A$297,0)),"",A198)</f>
        <v>srf_main.SFreportData_Output</v>
      </c>
      <c r="C198" s="10" t="str">
        <f t="shared" si="27"/>
        <v>OK</v>
      </c>
      <c r="D198" s="10" t="s">
        <v>450</v>
      </c>
      <c r="E198" s="10" t="str">
        <f>VLOOKUP(D198,EQProd!$B$2:$F$297,1,)</f>
        <v>NC1_SFreportData_Output</v>
      </c>
      <c r="F198" s="10" t="str">
        <f t="shared" si="28"/>
        <v>OK</v>
      </c>
      <c r="G198" s="10" t="s">
        <v>13</v>
      </c>
      <c r="H198" s="10" t="str">
        <f>VLOOKUP(D198,EQProd!$B$2:$F$297,2,)</f>
        <v>nonunique</v>
      </c>
      <c r="I198" s="10" t="str">
        <f t="shared" si="29"/>
        <v>OK</v>
      </c>
      <c r="J198" s="10" t="s">
        <v>14</v>
      </c>
      <c r="K198" s="10" t="str">
        <f>VLOOKUP(D198,EQProd!$B$2:$F$297,3,)</f>
        <v xml:space="preserve"> nonclustered </v>
      </c>
      <c r="L198" s="10" t="str">
        <f t="shared" si="30"/>
        <v>OK</v>
      </c>
      <c r="M198" s="10">
        <v>2</v>
      </c>
      <c r="N198" s="10">
        <f>VLOOKUP(D198,EQProd!$B$2:$F$297,4,)</f>
        <v>2</v>
      </c>
      <c r="O198" s="10" t="str">
        <f t="shared" si="31"/>
        <v>OK</v>
      </c>
      <c r="P198" s="10" t="s">
        <v>451</v>
      </c>
      <c r="Q198" s="10" t="str">
        <f>VLOOKUP(D198,EQProd!$B$2:$F$297,5,)</f>
        <v>nativetradeID asc,ReportingJurisdiction asc</v>
      </c>
      <c r="R198" s="10" t="str">
        <f t="shared" si="32"/>
        <v>OK</v>
      </c>
      <c r="S198" s="10" t="str">
        <f t="shared" si="33"/>
        <v>TRUE</v>
      </c>
      <c r="T198" s="10" t="str">
        <f t="shared" si="34"/>
        <v>TRUE</v>
      </c>
      <c r="U198" s="10" t="str">
        <f t="shared" si="35"/>
        <v>Yes</v>
      </c>
    </row>
    <row r="199" spans="1:21">
      <c r="A199" s="10" t="s">
        <v>452</v>
      </c>
      <c r="B199" s="10" t="str">
        <f>IF(ISERROR(MATCH(A199, EQProd!$A$2:$A$297,0)),"",A199)</f>
        <v>srf_main.SFreportData_Pending</v>
      </c>
      <c r="C199" s="10" t="str">
        <f t="shared" si="27"/>
        <v>OK</v>
      </c>
      <c r="D199" s="10" t="s">
        <v>453</v>
      </c>
      <c r="E199" s="10" t="str">
        <f>VLOOKUP(D199,EQProd!$B$2:$F$297,1,)</f>
        <v>NC1_SFreportData_Pending</v>
      </c>
      <c r="F199" s="10" t="str">
        <f t="shared" si="28"/>
        <v>OK</v>
      </c>
      <c r="G199" s="10" t="s">
        <v>13</v>
      </c>
      <c r="H199" s="10" t="str">
        <f>VLOOKUP(D199,EQProd!$B$2:$F$297,2,)</f>
        <v>nonunique</v>
      </c>
      <c r="I199" s="10" t="str">
        <f t="shared" si="29"/>
        <v>OK</v>
      </c>
      <c r="J199" s="10" t="s">
        <v>14</v>
      </c>
      <c r="K199" s="10" t="str">
        <f>VLOOKUP(D199,EQProd!$B$2:$F$297,3,)</f>
        <v xml:space="preserve"> nonclustered </v>
      </c>
      <c r="L199" s="10" t="str">
        <f t="shared" si="30"/>
        <v>OK</v>
      </c>
      <c r="M199" s="10">
        <v>2</v>
      </c>
      <c r="N199" s="10">
        <f>VLOOKUP(D199,EQProd!$B$2:$F$297,4,)</f>
        <v>2</v>
      </c>
      <c r="O199" s="10" t="str">
        <f t="shared" si="31"/>
        <v>OK</v>
      </c>
      <c r="P199" s="10" t="s">
        <v>451</v>
      </c>
      <c r="Q199" s="10" t="str">
        <f>VLOOKUP(D199,EQProd!$B$2:$F$297,5,)</f>
        <v>nativetradeID asc,ReportingJurisdiction asc</v>
      </c>
      <c r="R199" s="10" t="str">
        <f t="shared" si="32"/>
        <v>OK</v>
      </c>
      <c r="S199" s="10" t="str">
        <f t="shared" si="33"/>
        <v>TRUE</v>
      </c>
      <c r="T199" s="10" t="str">
        <f t="shared" si="34"/>
        <v>TRUE</v>
      </c>
      <c r="U199" s="10" t="str">
        <f t="shared" si="35"/>
        <v>Yes</v>
      </c>
    </row>
    <row r="200" spans="1:21">
      <c r="A200" s="10" t="s">
        <v>454</v>
      </c>
      <c r="B200" s="10" t="str">
        <f>IF(ISERROR(MATCH(A200, EQProd!$A$2:$A$297,0)),"",A200)</f>
        <v>srf_main.SFreportData_pending_priorDay</v>
      </c>
      <c r="C200" s="10" t="str">
        <f t="shared" si="27"/>
        <v>OK</v>
      </c>
      <c r="D200" s="10" t="s">
        <v>455</v>
      </c>
      <c r="E200" s="10" t="str">
        <f>VLOOKUP(D200,EQProd!$B$2:$F$297,1,)</f>
        <v>NC1_SFreportData_pending_priorDay</v>
      </c>
      <c r="F200" s="10" t="str">
        <f t="shared" si="28"/>
        <v>OK</v>
      </c>
      <c r="G200" s="10" t="s">
        <v>13</v>
      </c>
      <c r="H200" s="10" t="str">
        <f>VLOOKUP(D200,EQProd!$B$2:$F$297,2,)</f>
        <v>nonunique</v>
      </c>
      <c r="I200" s="10" t="str">
        <f t="shared" si="29"/>
        <v>OK</v>
      </c>
      <c r="J200" s="10" t="s">
        <v>14</v>
      </c>
      <c r="K200" s="10" t="str">
        <f>VLOOKUP(D200,EQProd!$B$2:$F$297,3,)</f>
        <v xml:space="preserve"> nonclustered </v>
      </c>
      <c r="L200" s="10" t="str">
        <f t="shared" si="30"/>
        <v>OK</v>
      </c>
      <c r="M200" s="10">
        <v>2</v>
      </c>
      <c r="N200" s="10">
        <f>VLOOKUP(D200,EQProd!$B$2:$F$297,4,)</f>
        <v>2</v>
      </c>
      <c r="O200" s="10" t="str">
        <f t="shared" si="31"/>
        <v>OK</v>
      </c>
      <c r="P200" s="10" t="s">
        <v>451</v>
      </c>
      <c r="Q200" s="10" t="str">
        <f>VLOOKUP(D200,EQProd!$B$2:$F$297,5,)</f>
        <v>nativetradeID asc,ReportingJurisdiction asc</v>
      </c>
      <c r="R200" s="10" t="str">
        <f t="shared" si="32"/>
        <v>OK</v>
      </c>
      <c r="S200" s="10" t="str">
        <f t="shared" si="33"/>
        <v>TRUE</v>
      </c>
      <c r="T200" s="10" t="str">
        <f t="shared" si="34"/>
        <v>TRUE</v>
      </c>
      <c r="U200" s="10" t="str">
        <f t="shared" si="35"/>
        <v>Yes</v>
      </c>
    </row>
    <row r="201" spans="1:21">
      <c r="A201" s="10" t="s">
        <v>459</v>
      </c>
      <c r="B201" s="10" t="str">
        <f>IF(ISERROR(MATCH(A201, EQProd!$A$2:$A$297,0)),"",A201)</f>
        <v>srf_main.SRFException</v>
      </c>
      <c r="C201" s="10" t="str">
        <f t="shared" si="27"/>
        <v>OK</v>
      </c>
      <c r="D201" s="10" t="s">
        <v>467</v>
      </c>
      <c r="E201" s="10" t="str">
        <f>VLOOKUP(D201,EQProd!$B$2:$F$297,1,)</f>
        <v>NC1_SRFException</v>
      </c>
      <c r="F201" s="10" t="str">
        <f t="shared" si="28"/>
        <v>OK</v>
      </c>
      <c r="G201" s="10" t="s">
        <v>13</v>
      </c>
      <c r="H201" s="10" t="str">
        <f>VLOOKUP(D201,EQProd!$B$2:$F$297,2,)</f>
        <v>nonunique</v>
      </c>
      <c r="I201" s="10" t="str">
        <f t="shared" si="29"/>
        <v>OK</v>
      </c>
      <c r="J201" s="10" t="s">
        <v>14</v>
      </c>
      <c r="K201" s="10" t="str">
        <f>VLOOKUP(D201,EQProd!$B$2:$F$297,3,)</f>
        <v xml:space="preserve"> nonclustered </v>
      </c>
      <c r="L201" s="10" t="str">
        <f t="shared" si="30"/>
        <v>OK</v>
      </c>
      <c r="M201" s="10">
        <v>4</v>
      </c>
      <c r="N201" s="10">
        <f>VLOOKUP(D201,EQProd!$B$2:$F$297,4,)</f>
        <v>4</v>
      </c>
      <c r="O201" s="10" t="str">
        <f t="shared" si="31"/>
        <v>OK</v>
      </c>
      <c r="P201" s="10" t="s">
        <v>468</v>
      </c>
      <c r="Q201" s="10" t="str">
        <f>VLOOKUP(D201,EQProd!$B$2:$F$297,5,)</f>
        <v>TradeId asc,TradeMessageId asc,Jurisdiction asc,ApplicationName asc</v>
      </c>
      <c r="R201" s="10" t="str">
        <f t="shared" si="32"/>
        <v>OK</v>
      </c>
      <c r="S201" s="10" t="str">
        <f t="shared" si="33"/>
        <v>TRUE</v>
      </c>
      <c r="T201" s="10" t="str">
        <f t="shared" si="34"/>
        <v>TRUE</v>
      </c>
      <c r="U201" s="10" t="str">
        <f t="shared" si="35"/>
        <v>Yes</v>
      </c>
    </row>
    <row r="202" spans="1:21">
      <c r="A202" s="10" t="s">
        <v>195</v>
      </c>
      <c r="B202" s="10" t="str">
        <f>IF(ISERROR(MATCH(A202, EQProd!$A$2:$A$297,0)),"",A202)</f>
        <v>srf_main.DbArchive_TradeMessageId</v>
      </c>
      <c r="C202" s="10" t="str">
        <f t="shared" si="27"/>
        <v>OK</v>
      </c>
      <c r="D202" s="10" t="s">
        <v>196</v>
      </c>
      <c r="E202" s="10" t="str">
        <f>VLOOKUP(D202,EQProd!$B$2:$F$297,1,)</f>
        <v>NC2_DbArchive_TradeMessageId</v>
      </c>
      <c r="F202" s="10" t="str">
        <f t="shared" si="28"/>
        <v>OK</v>
      </c>
      <c r="G202" s="10" t="s">
        <v>13</v>
      </c>
      <c r="H202" s="10" t="str">
        <f>VLOOKUP(D202,EQProd!$B$2:$F$297,2,)</f>
        <v>nonunique</v>
      </c>
      <c r="I202" s="10" t="str">
        <f t="shared" si="29"/>
        <v>OK</v>
      </c>
      <c r="J202" s="10" t="s">
        <v>14</v>
      </c>
      <c r="K202" s="10" t="str">
        <f>VLOOKUP(D202,EQProd!$B$2:$F$297,3,)</f>
        <v xml:space="preserve"> nonclustered </v>
      </c>
      <c r="L202" s="10" t="str">
        <f t="shared" si="30"/>
        <v>OK</v>
      </c>
      <c r="M202" s="10">
        <v>1</v>
      </c>
      <c r="N202" s="10">
        <f>VLOOKUP(D202,EQProd!$B$2:$F$297,4,)</f>
        <v>1</v>
      </c>
      <c r="O202" s="10" t="str">
        <f t="shared" si="31"/>
        <v>OK</v>
      </c>
      <c r="P202" s="10" t="s">
        <v>36</v>
      </c>
      <c r="Q202" s="10" t="str">
        <f>VLOOKUP(D202,EQProd!$B$2:$F$297,5,)</f>
        <v>TradeId asc</v>
      </c>
      <c r="R202" s="10" t="str">
        <f t="shared" si="32"/>
        <v>OK</v>
      </c>
      <c r="S202" s="10" t="str">
        <f t="shared" si="33"/>
        <v>TRUE</v>
      </c>
      <c r="T202" s="10" t="str">
        <f t="shared" si="34"/>
        <v>TRUE</v>
      </c>
      <c r="U202" s="10" t="str">
        <f t="shared" si="35"/>
        <v>Yes</v>
      </c>
    </row>
    <row r="203" spans="1:21">
      <c r="A203" s="10" t="s">
        <v>413</v>
      </c>
      <c r="B203" s="10" t="str">
        <f>IF(ISERROR(MATCH(A203, EQProd!$A$2:$A$297,0)),"",A203)</f>
        <v>srf_main.MasterAgreementDetails</v>
      </c>
      <c r="C203" s="10" t="str">
        <f t="shared" si="27"/>
        <v>OK</v>
      </c>
      <c r="D203" s="10" t="s">
        <v>418</v>
      </c>
      <c r="E203" s="10" t="str">
        <f>VLOOKUP(D203,EQProd!$B$2:$F$297,1,)</f>
        <v>NC2_MasterAgreementDetails</v>
      </c>
      <c r="F203" s="10" t="str">
        <f t="shared" si="28"/>
        <v>OK</v>
      </c>
      <c r="G203" s="10" t="s">
        <v>13</v>
      </c>
      <c r="H203" s="10" t="str">
        <f>VLOOKUP(D203,EQProd!$B$2:$F$297,2,)</f>
        <v>nonunique</v>
      </c>
      <c r="I203" s="10" t="str">
        <f t="shared" si="29"/>
        <v>OK</v>
      </c>
      <c r="J203" s="10" t="s">
        <v>14</v>
      </c>
      <c r="K203" s="10" t="str">
        <f>VLOOKUP(D203,EQProd!$B$2:$F$297,3,)</f>
        <v xml:space="preserve"> nonclustered </v>
      </c>
      <c r="L203" s="10" t="str">
        <f t="shared" si="30"/>
        <v>OK</v>
      </c>
      <c r="M203" s="10">
        <v>4</v>
      </c>
      <c r="N203" s="10">
        <f>VLOOKUP(D203,EQProd!$B$2:$F$297,4,)</f>
        <v>4</v>
      </c>
      <c r="O203" s="10" t="str">
        <f t="shared" si="31"/>
        <v>OK</v>
      </c>
      <c r="P203" s="10" t="s">
        <v>419</v>
      </c>
      <c r="Q203" s="10" t="str">
        <f>VLOOKUP(D203,EQProd!$B$2:$F$297,5,)</f>
        <v>Party1SDSID asc,Party2SDSID asc,TargetTaxonomyName asc,Collateralized asc INCLUDE (agreement_asset_class,AgreementDate,AgreementId,AgreementTypeName,AgreementTypeVersion,GNA_ID)</v>
      </c>
      <c r="R203" s="10" t="str">
        <f t="shared" si="32"/>
        <v>OK</v>
      </c>
      <c r="S203" s="10" t="str">
        <f t="shared" si="33"/>
        <v>TRUE</v>
      </c>
      <c r="T203" s="10" t="str">
        <f t="shared" si="34"/>
        <v>TRUE</v>
      </c>
      <c r="U203" s="10" t="str">
        <f t="shared" si="35"/>
        <v>Yes</v>
      </c>
    </row>
    <row r="204" spans="1:21">
      <c r="A204" s="10" t="s">
        <v>182</v>
      </c>
      <c r="B204" s="10" t="str">
        <f>IF(ISERROR(MATCH(A204, EQProd!$A$2:$A$297,0)),"",A204)</f>
        <v>srf_main.DataArchiveTracking</v>
      </c>
      <c r="C204" s="10" t="str">
        <f t="shared" si="27"/>
        <v>OK</v>
      </c>
      <c r="D204" s="10" t="s">
        <v>183</v>
      </c>
      <c r="E204" s="10" t="str">
        <f>VLOOKUP(D204,EQProd!$B$2:$F$297,1,)</f>
        <v>NCI_DataArchiveTracking</v>
      </c>
      <c r="F204" s="10" t="str">
        <f t="shared" si="28"/>
        <v>OK</v>
      </c>
      <c r="G204" s="10" t="s">
        <v>13</v>
      </c>
      <c r="H204" s="10" t="str">
        <f>VLOOKUP(D204,EQProd!$B$2:$F$297,2,)</f>
        <v>nonunique</v>
      </c>
      <c r="I204" s="10" t="str">
        <f t="shared" si="29"/>
        <v>OK</v>
      </c>
      <c r="J204" s="10" t="s">
        <v>14</v>
      </c>
      <c r="K204" s="10" t="str">
        <f>VLOOKUP(D204,EQProd!$B$2:$F$297,3,)</f>
        <v xml:space="preserve"> nonclustered </v>
      </c>
      <c r="L204" s="10" t="str">
        <f t="shared" si="30"/>
        <v>OK</v>
      </c>
      <c r="M204" s="10">
        <v>3</v>
      </c>
      <c r="N204" s="10">
        <f>VLOOKUP(D204,EQProd!$B$2:$F$297,4,)</f>
        <v>3</v>
      </c>
      <c r="O204" s="10" t="str">
        <f t="shared" si="31"/>
        <v>OK</v>
      </c>
      <c r="P204" s="10" t="s">
        <v>184</v>
      </c>
      <c r="Q204" s="10" t="str">
        <f>VLOOKUP(D204,EQProd!$B$2:$F$297,5,)</f>
        <v>PublisherTradeId asc,PublisherTradeVersion asc,Publisher asc</v>
      </c>
      <c r="R204" s="10" t="str">
        <f t="shared" si="32"/>
        <v>OK</v>
      </c>
      <c r="S204" s="10" t="str">
        <f t="shared" si="33"/>
        <v>TRUE</v>
      </c>
      <c r="T204" s="10" t="str">
        <f t="shared" si="34"/>
        <v>TRUE</v>
      </c>
      <c r="U204" s="10" t="str">
        <f t="shared" si="35"/>
        <v>Yes</v>
      </c>
    </row>
    <row r="205" spans="1:21">
      <c r="A205" s="10" t="s">
        <v>192</v>
      </c>
      <c r="B205" s="10" t="str">
        <f>IF(ISERROR(MATCH(A205, EQProd!$A$2:$A$297,0)),"",A205)</f>
        <v>srf_main.DbArchive_BCPValAgg_FeedFileFragmentId</v>
      </c>
      <c r="C205" s="10" t="str">
        <f t="shared" si="27"/>
        <v>OK</v>
      </c>
      <c r="D205" s="10" t="s">
        <v>193</v>
      </c>
      <c r="E205" s="10" t="str">
        <f>VLOOKUP(D205,EQProd!$B$2:$F$297,1,)</f>
        <v>NCI_DbArchive_BCPValAgg_FeedFileFragmentId</v>
      </c>
      <c r="F205" s="10" t="str">
        <f t="shared" si="28"/>
        <v>OK</v>
      </c>
      <c r="G205" s="10" t="s">
        <v>8</v>
      </c>
      <c r="H205" s="10" t="str">
        <f>VLOOKUP(D205,EQProd!$B$2:$F$297,2,)</f>
        <v>unique</v>
      </c>
      <c r="I205" s="10" t="str">
        <f t="shared" si="29"/>
        <v>OK</v>
      </c>
      <c r="J205" s="10" t="s">
        <v>14</v>
      </c>
      <c r="K205" s="10" t="str">
        <f>VLOOKUP(D205,EQProd!$B$2:$F$297,3,)</f>
        <v xml:space="preserve"> nonclustered </v>
      </c>
      <c r="L205" s="10" t="str">
        <f t="shared" si="30"/>
        <v>OK</v>
      </c>
      <c r="M205" s="10">
        <v>1</v>
      </c>
      <c r="N205" s="10">
        <f>VLOOKUP(D205,EQProd!$B$2:$F$297,4,)</f>
        <v>1</v>
      </c>
      <c r="O205" s="10" t="str">
        <f t="shared" si="31"/>
        <v>OK</v>
      </c>
      <c r="P205" s="10" t="s">
        <v>194</v>
      </c>
      <c r="Q205" s="10" t="str">
        <f>VLOOKUP(D205,EQProd!$B$2:$F$297,5,)</f>
        <v>FeedFileFragmentId asc</v>
      </c>
      <c r="R205" s="10" t="str">
        <f t="shared" si="32"/>
        <v>OK</v>
      </c>
      <c r="S205" s="10" t="str">
        <f t="shared" si="33"/>
        <v>TRUE</v>
      </c>
      <c r="T205" s="10" t="str">
        <f t="shared" si="34"/>
        <v>TRUE</v>
      </c>
      <c r="U205" s="10" t="str">
        <f t="shared" si="35"/>
        <v>Yes</v>
      </c>
    </row>
    <row r="206" spans="1:21">
      <c r="A206" s="10" t="s">
        <v>314</v>
      </c>
      <c r="B206" s="10" t="str">
        <f>IF(ISERROR(MATCH(A206, EQProd!$A$2:$A$297,0)),"",A206)</f>
        <v>srf_main.Exception</v>
      </c>
      <c r="C206" s="10" t="str">
        <f t="shared" si="27"/>
        <v>OK</v>
      </c>
      <c r="D206" s="10" t="s">
        <v>317</v>
      </c>
      <c r="E206" s="10" t="str">
        <f>VLOOKUP(D206,EQProd!$B$2:$F$297,1,)</f>
        <v>NCI_Exception</v>
      </c>
      <c r="F206" s="10" t="str">
        <f t="shared" si="28"/>
        <v>OK</v>
      </c>
      <c r="G206" s="10" t="s">
        <v>13</v>
      </c>
      <c r="H206" s="10" t="str">
        <f>VLOOKUP(D206,EQProd!$B$2:$F$297,2,)</f>
        <v>nonunique</v>
      </c>
      <c r="I206" s="10" t="str">
        <f t="shared" si="29"/>
        <v>OK</v>
      </c>
      <c r="J206" s="10" t="s">
        <v>14</v>
      </c>
      <c r="K206" s="10" t="str">
        <f>VLOOKUP(D206,EQProd!$B$2:$F$297,3,)</f>
        <v xml:space="preserve"> nonclustered </v>
      </c>
      <c r="L206" s="10" t="str">
        <f t="shared" si="30"/>
        <v>OK</v>
      </c>
      <c r="M206" s="10">
        <v>1</v>
      </c>
      <c r="N206" s="10">
        <f>VLOOKUP(D206,EQProd!$B$2:$F$297,4,)</f>
        <v>1</v>
      </c>
      <c r="O206" s="10" t="str">
        <f t="shared" si="31"/>
        <v>OK</v>
      </c>
      <c r="P206" s="10" t="s">
        <v>80</v>
      </c>
      <c r="Q206" s="10" t="str">
        <f>VLOOKUP(D206,EQProd!$B$2:$F$297,5,)</f>
        <v>COBDate asc</v>
      </c>
      <c r="R206" s="10" t="str">
        <f t="shared" si="32"/>
        <v>OK</v>
      </c>
      <c r="S206" s="10" t="str">
        <f t="shared" si="33"/>
        <v>TRUE</v>
      </c>
      <c r="T206" s="10" t="str">
        <f t="shared" si="34"/>
        <v>TRUE</v>
      </c>
      <c r="U206" s="10" t="str">
        <f t="shared" si="35"/>
        <v>Yes</v>
      </c>
    </row>
    <row r="207" spans="1:21">
      <c r="A207" s="10" t="s">
        <v>393</v>
      </c>
      <c r="B207" s="10" t="str">
        <f>IF(ISERROR(MATCH(A207, EQProd!$A$2:$A$297,0)),"",A207)</f>
        <v>srf_main.InterEntitySuppressedTrades</v>
      </c>
      <c r="C207" s="10" t="str">
        <f t="shared" si="27"/>
        <v>OK</v>
      </c>
      <c r="D207" s="10" t="s">
        <v>395</v>
      </c>
      <c r="E207" s="10" t="str">
        <f>VLOOKUP(D207,EQProd!$B$2:$F$297,1,)</f>
        <v>NCI_InterEntitySuppressedTrades</v>
      </c>
      <c r="F207" s="10" t="str">
        <f t="shared" si="28"/>
        <v>OK</v>
      </c>
      <c r="G207" s="10" t="s">
        <v>13</v>
      </c>
      <c r="H207" s="10" t="str">
        <f>VLOOKUP(D207,EQProd!$B$2:$F$297,2,)</f>
        <v>nonunique</v>
      </c>
      <c r="I207" s="10" t="str">
        <f t="shared" si="29"/>
        <v>OK</v>
      </c>
      <c r="J207" s="10" t="s">
        <v>14</v>
      </c>
      <c r="K207" s="10" t="str">
        <f>VLOOKUP(D207,EQProd!$B$2:$F$297,3,)</f>
        <v xml:space="preserve"> nonclustered </v>
      </c>
      <c r="L207" s="10" t="str">
        <f t="shared" si="30"/>
        <v>OK</v>
      </c>
      <c r="M207" s="10">
        <v>1</v>
      </c>
      <c r="N207" s="10">
        <f>VLOOKUP(D207,EQProd!$B$2:$F$297,4,)</f>
        <v>1</v>
      </c>
      <c r="O207" s="10" t="str">
        <f t="shared" si="31"/>
        <v>OK</v>
      </c>
      <c r="P207" s="10" t="s">
        <v>36</v>
      </c>
      <c r="Q207" s="10" t="str">
        <f>VLOOKUP(D207,EQProd!$B$2:$F$297,5,)</f>
        <v>TradeId asc</v>
      </c>
      <c r="R207" s="10" t="str">
        <f t="shared" si="32"/>
        <v>OK</v>
      </c>
      <c r="S207" s="10" t="str">
        <f t="shared" si="33"/>
        <v>TRUE</v>
      </c>
      <c r="T207" s="10" t="str">
        <f t="shared" si="34"/>
        <v>TRUE</v>
      </c>
      <c r="U207" s="10" t="str">
        <f t="shared" si="35"/>
        <v>Yes</v>
      </c>
    </row>
    <row r="208" spans="1:21">
      <c r="A208" s="10" t="s">
        <v>444</v>
      </c>
      <c r="B208" s="10" t="str">
        <f>IF(ISERROR(MATCH(A208, EQProd!$A$2:$A$297,0)),"",A208)</f>
        <v>srf_main.SFreport_Calendar</v>
      </c>
      <c r="C208" s="10" t="str">
        <f t="shared" si="27"/>
        <v>OK</v>
      </c>
      <c r="D208" s="10" t="s">
        <v>445</v>
      </c>
      <c r="E208" s="10" t="str">
        <f>VLOOKUP(D208,EQProd!$B$2:$F$297,1,)</f>
        <v>NCI_SFreport_Calendar</v>
      </c>
      <c r="F208" s="10" t="str">
        <f t="shared" si="28"/>
        <v>OK</v>
      </c>
      <c r="G208" s="10" t="s">
        <v>13</v>
      </c>
      <c r="H208" s="10" t="str">
        <f>VLOOKUP(D208,EQProd!$B$2:$F$297,2,)</f>
        <v>nonunique</v>
      </c>
      <c r="I208" s="10" t="str">
        <f t="shared" si="29"/>
        <v>OK</v>
      </c>
      <c r="J208" s="10" t="s">
        <v>14</v>
      </c>
      <c r="K208" s="10" t="str">
        <f>VLOOKUP(D208,EQProd!$B$2:$F$297,3,)</f>
        <v xml:space="preserve"> nonclustered </v>
      </c>
      <c r="L208" s="10" t="str">
        <f t="shared" si="30"/>
        <v>OK</v>
      </c>
      <c r="M208" s="10">
        <v>1</v>
      </c>
      <c r="N208" s="10">
        <f>VLOOKUP(D208,EQProd!$B$2:$F$297,4,)</f>
        <v>1</v>
      </c>
      <c r="O208" s="10" t="str">
        <f t="shared" si="31"/>
        <v>OK</v>
      </c>
      <c r="P208" s="10" t="s">
        <v>446</v>
      </c>
      <c r="Q208" s="10" t="str">
        <f>VLOOKUP(D208,EQProd!$B$2:$F$297,5,)</f>
        <v>isWeekday asc</v>
      </c>
      <c r="R208" s="10" t="str">
        <f t="shared" si="32"/>
        <v>OK</v>
      </c>
      <c r="S208" s="10" t="str">
        <f t="shared" si="33"/>
        <v>TRUE</v>
      </c>
      <c r="T208" s="10" t="str">
        <f t="shared" si="34"/>
        <v>TRUE</v>
      </c>
      <c r="U208" s="10" t="str">
        <f t="shared" si="35"/>
        <v>Yes</v>
      </c>
    </row>
    <row r="209" spans="1:21">
      <c r="A209" s="10" t="s">
        <v>557</v>
      </c>
      <c r="B209" s="10" t="str">
        <f>IF(ISERROR(MATCH(A209, EQProd!$A$2:$A$297,0)),"",A209)</f>
        <v>srf_main.TradeMessagePayloadTrident</v>
      </c>
      <c r="C209" s="10" t="str">
        <f t="shared" si="27"/>
        <v>OK</v>
      </c>
      <c r="D209" s="10" t="s">
        <v>559</v>
      </c>
      <c r="E209" s="10" t="str">
        <f>VLOOKUP(D209,EQProd!$B$2:$F$297,1,)</f>
        <v>NCI_TradeMessagePayloadTrident</v>
      </c>
      <c r="F209" s="10" t="str">
        <f t="shared" si="28"/>
        <v>OK</v>
      </c>
      <c r="G209" s="10" t="s">
        <v>13</v>
      </c>
      <c r="H209" s="10" t="str">
        <f>VLOOKUP(D209,EQProd!$B$2:$F$297,2,)</f>
        <v>nonunique</v>
      </c>
      <c r="I209" s="10" t="str">
        <f t="shared" si="29"/>
        <v>OK</v>
      </c>
      <c r="J209" s="10" t="s">
        <v>14</v>
      </c>
      <c r="K209" s="10" t="str">
        <f>VLOOKUP(D209,EQProd!$B$2:$F$297,3,)</f>
        <v xml:space="preserve"> nonclustered </v>
      </c>
      <c r="L209" s="10" t="str">
        <f t="shared" si="30"/>
        <v>OK</v>
      </c>
      <c r="M209" s="10">
        <v>1</v>
      </c>
      <c r="N209" s="10">
        <f>VLOOKUP(D209,EQProd!$B$2:$F$297,4,)</f>
        <v>1</v>
      </c>
      <c r="O209" s="10" t="str">
        <f t="shared" si="31"/>
        <v>OK</v>
      </c>
      <c r="P209" s="10" t="s">
        <v>198</v>
      </c>
      <c r="Q209" s="10" t="str">
        <f>VLOOKUP(D209,EQProd!$B$2:$F$297,5,)</f>
        <v>TradeMessageId asc</v>
      </c>
      <c r="R209" s="10" t="str">
        <f t="shared" si="32"/>
        <v>OK</v>
      </c>
      <c r="S209" s="10" t="str">
        <f t="shared" si="33"/>
        <v>TRUE</v>
      </c>
      <c r="T209" s="10" t="str">
        <f t="shared" si="34"/>
        <v>TRUE</v>
      </c>
      <c r="U209" s="10" t="str">
        <f t="shared" si="35"/>
        <v>Yes</v>
      </c>
    </row>
    <row r="210" spans="1:21">
      <c r="A210" s="10" t="s">
        <v>428</v>
      </c>
      <c r="B210" s="10" t="str">
        <f>IF(ISERROR(MATCH(A210, EQProd!$A$2:$A$297,0)),"",A210)</f>
        <v>srf_main.OutBoundFile</v>
      </c>
      <c r="C210" s="10" t="str">
        <f t="shared" si="27"/>
        <v>OK</v>
      </c>
      <c r="D210" s="10" t="s">
        <v>431</v>
      </c>
      <c r="E210" s="10" t="e">
        <f>VLOOKUP(D210,EQProd!$B$2:$F$297,1,)</f>
        <v>#N/A</v>
      </c>
      <c r="F210" s="10" t="e">
        <f t="shared" si="28"/>
        <v>#N/A</v>
      </c>
      <c r="G210" s="10" t="s">
        <v>8</v>
      </c>
      <c r="H210" s="10" t="e">
        <f>VLOOKUP(D210,EQProd!$B$2:$F$297,2,)</f>
        <v>#N/A</v>
      </c>
      <c r="I210" s="10" t="e">
        <f t="shared" si="29"/>
        <v>#N/A</v>
      </c>
      <c r="J210" s="10" t="s">
        <v>9</v>
      </c>
      <c r="K210" s="10" t="e">
        <f>VLOOKUP(D210,EQProd!$B$2:$F$297,3,)</f>
        <v>#N/A</v>
      </c>
      <c r="L210" s="10" t="e">
        <f t="shared" si="30"/>
        <v>#N/A</v>
      </c>
      <c r="M210" s="10">
        <v>1</v>
      </c>
      <c r="N210" s="10" t="e">
        <f>VLOOKUP(D210,EQProd!$B$2:$F$297,4,)</f>
        <v>#N/A</v>
      </c>
      <c r="O210" s="10" t="e">
        <f t="shared" si="31"/>
        <v>#N/A</v>
      </c>
      <c r="P210" s="10" t="s">
        <v>17</v>
      </c>
      <c r="Q210" s="10" t="e">
        <f>VLOOKUP(D210,EQProd!$B$2:$F$297,5,)</f>
        <v>#N/A</v>
      </c>
      <c r="R210" s="10" t="e">
        <f t="shared" si="32"/>
        <v>#N/A</v>
      </c>
      <c r="S210" s="10" t="e">
        <f t="shared" si="33"/>
        <v>#N/A</v>
      </c>
      <c r="T210" s="10" t="e">
        <f t="shared" si="34"/>
        <v>#N/A</v>
      </c>
      <c r="U210" s="10" t="e">
        <f t="shared" si="35"/>
        <v>#N/A</v>
      </c>
    </row>
    <row r="211" spans="1:21">
      <c r="A211" s="10" t="s">
        <v>428</v>
      </c>
      <c r="B211" s="10" t="str">
        <f>IF(ISERROR(MATCH(A211, EQProd!$A$2:$A$297,0)),"",A211)</f>
        <v>srf_main.OutBoundFile</v>
      </c>
      <c r="C211" s="10" t="str">
        <f t="shared" si="27"/>
        <v>OK</v>
      </c>
      <c r="D211" s="10" t="s">
        <v>429</v>
      </c>
      <c r="E211" s="10" t="str">
        <f>VLOOKUP(D211,EQProd!$B$2:$F$297,1,)</f>
        <v>OutBoundFileUniqueKey</v>
      </c>
      <c r="F211" s="10" t="str">
        <f t="shared" si="28"/>
        <v>OK</v>
      </c>
      <c r="G211" s="10" t="s">
        <v>8</v>
      </c>
      <c r="H211" s="10" t="str">
        <f>VLOOKUP(D211,EQProd!$B$2:$F$297,2,)</f>
        <v>unique</v>
      </c>
      <c r="I211" s="10" t="str">
        <f t="shared" si="29"/>
        <v>OK</v>
      </c>
      <c r="J211" s="10" t="s">
        <v>14</v>
      </c>
      <c r="K211" s="10" t="str">
        <f>VLOOKUP(D211,EQProd!$B$2:$F$297,3,)</f>
        <v xml:space="preserve"> nonclustered </v>
      </c>
      <c r="L211" s="10" t="str">
        <f t="shared" si="30"/>
        <v>OK</v>
      </c>
      <c r="M211" s="10">
        <v>6</v>
      </c>
      <c r="N211" s="10">
        <f>VLOOKUP(D211,EQProd!$B$2:$F$297,4,)</f>
        <v>6</v>
      </c>
      <c r="O211" s="10" t="str">
        <f t="shared" si="31"/>
        <v>OK</v>
      </c>
      <c r="P211" s="10" t="s">
        <v>430</v>
      </c>
      <c r="Q211" s="10" t="str">
        <f>VLOOKUP(D211,EQProd!$B$2:$F$297,5,)</f>
        <v>AssetClass asc,COBDate asc,FeedFileFragmentId asc,FeedType asc,MessageType asc,PublisherSystem asc</v>
      </c>
      <c r="R211" s="10" t="str">
        <f t="shared" si="32"/>
        <v>NOTOK</v>
      </c>
      <c r="S211" s="10" t="str">
        <f t="shared" si="33"/>
        <v>TRUE</v>
      </c>
      <c r="T211" s="10" t="str">
        <f t="shared" si="34"/>
        <v>FALSE</v>
      </c>
      <c r="U211" s="10" t="str">
        <f t="shared" si="35"/>
        <v>No</v>
      </c>
    </row>
    <row r="212" spans="1:21">
      <c r="A212" s="10" t="s">
        <v>30</v>
      </c>
      <c r="B212" s="10" t="str">
        <f>IF(ISERROR(MATCH(A212, EQProd!$A$2:$A$297,0)),"",A212)</f>
        <v>srf_main.AlternateTrade</v>
      </c>
      <c r="C212" s="10" t="str">
        <f t="shared" si="27"/>
        <v>OK</v>
      </c>
      <c r="D212" s="10" t="s">
        <v>31</v>
      </c>
      <c r="E212" s="10" t="e">
        <f>VLOOKUP(D212,EQProd!$B$2:$F$297,1,)</f>
        <v>#N/A</v>
      </c>
      <c r="F212" s="10" t="e">
        <f t="shared" si="28"/>
        <v>#N/A</v>
      </c>
      <c r="G212" s="10" t="s">
        <v>8</v>
      </c>
      <c r="H212" s="10" t="e">
        <f>VLOOKUP(D212,EQProd!$B$2:$F$297,2,)</f>
        <v>#N/A</v>
      </c>
      <c r="I212" s="10" t="e">
        <f t="shared" si="29"/>
        <v>#N/A</v>
      </c>
      <c r="J212" s="10" t="s">
        <v>14</v>
      </c>
      <c r="K212" s="10" t="e">
        <f>VLOOKUP(D212,EQProd!$B$2:$F$297,3,)</f>
        <v>#N/A</v>
      </c>
      <c r="L212" s="10" t="e">
        <f t="shared" si="30"/>
        <v>#N/A</v>
      </c>
      <c r="M212" s="10">
        <v>1</v>
      </c>
      <c r="N212" s="10" t="e">
        <f>VLOOKUP(D212,EQProd!$B$2:$F$297,4,)</f>
        <v>#N/A</v>
      </c>
      <c r="O212" s="10" t="e">
        <f t="shared" si="31"/>
        <v>#N/A</v>
      </c>
      <c r="P212" s="10" t="s">
        <v>32</v>
      </c>
      <c r="Q212" s="10" t="e">
        <f>VLOOKUP(D212,EQProd!$B$2:$F$297,5,)</f>
        <v>#N/A</v>
      </c>
      <c r="R212" s="10" t="e">
        <f t="shared" si="32"/>
        <v>#N/A</v>
      </c>
      <c r="S212" s="10" t="e">
        <f t="shared" si="33"/>
        <v>#N/A</v>
      </c>
      <c r="T212" s="10" t="e">
        <f t="shared" si="34"/>
        <v>#N/A</v>
      </c>
      <c r="U212" s="10" t="e">
        <f t="shared" si="35"/>
        <v>#N/A</v>
      </c>
    </row>
    <row r="213" spans="1:21">
      <c r="A213" s="10" t="s">
        <v>48</v>
      </c>
      <c r="B213" s="10" t="str">
        <f>IF(ISERROR(MATCH(A213, EQProd!$A$2:$A$297,0)),"",A213)</f>
        <v>srf_main.BATCH_JOB_INSTANCE</v>
      </c>
      <c r="C213" s="10" t="str">
        <f t="shared" si="27"/>
        <v>OK</v>
      </c>
      <c r="D213" s="10" t="s">
        <v>629</v>
      </c>
      <c r="E213" s="10" t="e">
        <f>VLOOKUP(D213,EQProd!$B$2:$F$297,1,)</f>
        <v>#N/A</v>
      </c>
      <c r="F213" s="10" t="e">
        <f t="shared" si="28"/>
        <v>#N/A</v>
      </c>
      <c r="G213" s="10" t="s">
        <v>8</v>
      </c>
      <c r="H213" s="10" t="e">
        <f>VLOOKUP(D213,EQProd!$B$2:$F$297,2,)</f>
        <v>#N/A</v>
      </c>
      <c r="I213" s="10" t="e">
        <f t="shared" si="29"/>
        <v>#N/A</v>
      </c>
      <c r="J213" s="10" t="s">
        <v>9</v>
      </c>
      <c r="K213" s="10" t="e">
        <f>VLOOKUP(D213,EQProd!$B$2:$F$297,3,)</f>
        <v>#N/A</v>
      </c>
      <c r="L213" s="10" t="e">
        <f t="shared" si="30"/>
        <v>#N/A</v>
      </c>
      <c r="M213" s="10">
        <v>1</v>
      </c>
      <c r="N213" s="10" t="e">
        <f>VLOOKUP(D213,EQProd!$B$2:$F$297,4,)</f>
        <v>#N/A</v>
      </c>
      <c r="O213" s="10" t="e">
        <f t="shared" si="31"/>
        <v>#N/A</v>
      </c>
      <c r="P213" s="10" t="s">
        <v>50</v>
      </c>
      <c r="Q213" s="10" t="e">
        <f>VLOOKUP(D213,EQProd!$B$2:$F$297,5,)</f>
        <v>#N/A</v>
      </c>
      <c r="R213" s="10" t="e">
        <f t="shared" si="32"/>
        <v>#N/A</v>
      </c>
      <c r="S213" s="10" t="e">
        <f t="shared" si="33"/>
        <v>#N/A</v>
      </c>
      <c r="T213" s="10" t="e">
        <f t="shared" si="34"/>
        <v>#N/A</v>
      </c>
      <c r="U213" s="10" t="e">
        <f t="shared" si="35"/>
        <v>#N/A</v>
      </c>
    </row>
    <row r="214" spans="1:21">
      <c r="A214" s="10" t="s">
        <v>43</v>
      </c>
      <c r="B214" s="10" t="str">
        <f>IF(ISERROR(MATCH(A214, EQProd!$A$2:$A$297,0)),"",A214)</f>
        <v>srf_main.BATCH_JOB_EXECUTION</v>
      </c>
      <c r="C214" s="10" t="str">
        <f t="shared" si="27"/>
        <v>OK</v>
      </c>
      <c r="D214" s="10" t="s">
        <v>630</v>
      </c>
      <c r="E214" s="10" t="e">
        <f>VLOOKUP(D214,EQProd!$B$2:$F$297,1,)</f>
        <v>#N/A</v>
      </c>
      <c r="F214" s="10" t="e">
        <f t="shared" si="28"/>
        <v>#N/A</v>
      </c>
      <c r="G214" s="10" t="s">
        <v>8</v>
      </c>
      <c r="H214" s="10" t="e">
        <f>VLOOKUP(D214,EQProd!$B$2:$F$297,2,)</f>
        <v>#N/A</v>
      </c>
      <c r="I214" s="10" t="e">
        <f t="shared" si="29"/>
        <v>#N/A</v>
      </c>
      <c r="J214" s="10" t="s">
        <v>9</v>
      </c>
      <c r="K214" s="10" t="e">
        <f>VLOOKUP(D214,EQProd!$B$2:$F$297,3,)</f>
        <v>#N/A</v>
      </c>
      <c r="L214" s="10" t="e">
        <f t="shared" si="30"/>
        <v>#N/A</v>
      </c>
      <c r="M214" s="10">
        <v>1</v>
      </c>
      <c r="N214" s="10" t="e">
        <f>VLOOKUP(D214,EQProd!$B$2:$F$297,4,)</f>
        <v>#N/A</v>
      </c>
      <c r="O214" s="10" t="e">
        <f t="shared" si="31"/>
        <v>#N/A</v>
      </c>
      <c r="P214" s="10" t="s">
        <v>45</v>
      </c>
      <c r="Q214" s="10" t="e">
        <f>VLOOKUP(D214,EQProd!$B$2:$F$297,5,)</f>
        <v>#N/A</v>
      </c>
      <c r="R214" s="10" t="e">
        <f t="shared" si="32"/>
        <v>#N/A</v>
      </c>
      <c r="S214" s="10" t="e">
        <f t="shared" si="33"/>
        <v>#N/A</v>
      </c>
      <c r="T214" s="10" t="e">
        <f t="shared" si="34"/>
        <v>#N/A</v>
      </c>
      <c r="U214" s="10" t="e">
        <f t="shared" si="35"/>
        <v>#N/A</v>
      </c>
    </row>
    <row r="215" spans="1:21">
      <c r="A215" s="10" t="s">
        <v>46</v>
      </c>
      <c r="B215" s="10" t="str">
        <f>IF(ISERROR(MATCH(A215, EQProd!$A$2:$A$297,0)),"",A215)</f>
        <v>srf_main.BATCH_JOB_EXECUTION_CONTEXT</v>
      </c>
      <c r="C215" s="10" t="str">
        <f t="shared" si="27"/>
        <v>OK</v>
      </c>
      <c r="D215" s="10" t="s">
        <v>631</v>
      </c>
      <c r="E215" s="10" t="e">
        <f>VLOOKUP(D215,EQProd!$B$2:$F$297,1,)</f>
        <v>#N/A</v>
      </c>
      <c r="F215" s="10" t="e">
        <f t="shared" si="28"/>
        <v>#N/A</v>
      </c>
      <c r="G215" s="10" t="s">
        <v>8</v>
      </c>
      <c r="H215" s="10" t="e">
        <f>VLOOKUP(D215,EQProd!$B$2:$F$297,2,)</f>
        <v>#N/A</v>
      </c>
      <c r="I215" s="10" t="e">
        <f t="shared" si="29"/>
        <v>#N/A</v>
      </c>
      <c r="J215" s="10" t="s">
        <v>9</v>
      </c>
      <c r="K215" s="10" t="e">
        <f>VLOOKUP(D215,EQProd!$B$2:$F$297,3,)</f>
        <v>#N/A</v>
      </c>
      <c r="L215" s="10" t="e">
        <f t="shared" si="30"/>
        <v>#N/A</v>
      </c>
      <c r="M215" s="10">
        <v>1</v>
      </c>
      <c r="N215" s="10" t="e">
        <f>VLOOKUP(D215,EQProd!$B$2:$F$297,4,)</f>
        <v>#N/A</v>
      </c>
      <c r="O215" s="10" t="e">
        <f t="shared" si="31"/>
        <v>#N/A</v>
      </c>
      <c r="P215" s="10" t="s">
        <v>45</v>
      </c>
      <c r="Q215" s="10" t="e">
        <f>VLOOKUP(D215,EQProd!$B$2:$F$297,5,)</f>
        <v>#N/A</v>
      </c>
      <c r="R215" s="10" t="e">
        <f t="shared" si="32"/>
        <v>#N/A</v>
      </c>
      <c r="S215" s="10" t="e">
        <f t="shared" si="33"/>
        <v>#N/A</v>
      </c>
      <c r="T215" s="10" t="e">
        <f t="shared" si="34"/>
        <v>#N/A</v>
      </c>
      <c r="U215" s="10" t="e">
        <f t="shared" si="35"/>
        <v>#N/A</v>
      </c>
    </row>
    <row r="216" spans="1:21">
      <c r="A216" s="10" t="s">
        <v>53</v>
      </c>
      <c r="B216" s="10" t="str">
        <f>IF(ISERROR(MATCH(A216, EQProd!$A$2:$A$297,0)),"",A216)</f>
        <v>srf_main.BATCH_STEP_EXECUTION</v>
      </c>
      <c r="C216" s="10" t="str">
        <f t="shared" si="27"/>
        <v>OK</v>
      </c>
      <c r="D216" s="10" t="s">
        <v>632</v>
      </c>
      <c r="E216" s="10" t="e">
        <f>VLOOKUP(D216,EQProd!$B$2:$F$297,1,)</f>
        <v>#N/A</v>
      </c>
      <c r="F216" s="10" t="e">
        <f t="shared" si="28"/>
        <v>#N/A</v>
      </c>
      <c r="G216" s="10" t="s">
        <v>8</v>
      </c>
      <c r="H216" s="10" t="e">
        <f>VLOOKUP(D216,EQProd!$B$2:$F$297,2,)</f>
        <v>#N/A</v>
      </c>
      <c r="I216" s="10" t="e">
        <f t="shared" si="29"/>
        <v>#N/A</v>
      </c>
      <c r="J216" s="10" t="s">
        <v>9</v>
      </c>
      <c r="K216" s="10" t="e">
        <f>VLOOKUP(D216,EQProd!$B$2:$F$297,3,)</f>
        <v>#N/A</v>
      </c>
      <c r="L216" s="10" t="e">
        <f t="shared" si="30"/>
        <v>#N/A</v>
      </c>
      <c r="M216" s="10">
        <v>1</v>
      </c>
      <c r="N216" s="10" t="e">
        <f>VLOOKUP(D216,EQProd!$B$2:$F$297,4,)</f>
        <v>#N/A</v>
      </c>
      <c r="O216" s="10" t="e">
        <f t="shared" si="31"/>
        <v>#N/A</v>
      </c>
      <c r="P216" s="10" t="s">
        <v>55</v>
      </c>
      <c r="Q216" s="10" t="e">
        <f>VLOOKUP(D216,EQProd!$B$2:$F$297,5,)</f>
        <v>#N/A</v>
      </c>
      <c r="R216" s="10" t="e">
        <f t="shared" si="32"/>
        <v>#N/A</v>
      </c>
      <c r="S216" s="10" t="e">
        <f t="shared" si="33"/>
        <v>#N/A</v>
      </c>
      <c r="T216" s="10" t="e">
        <f t="shared" si="34"/>
        <v>#N/A</v>
      </c>
      <c r="U216" s="10" t="e">
        <f t="shared" si="35"/>
        <v>#N/A</v>
      </c>
    </row>
    <row r="217" spans="1:21">
      <c r="A217" s="10" t="s">
        <v>56</v>
      </c>
      <c r="B217" s="10" t="str">
        <f>IF(ISERROR(MATCH(A217, EQProd!$A$2:$A$297,0)),"",A217)</f>
        <v>srf_main.BATCH_STEP_EXECUTION_CONTEXT</v>
      </c>
      <c r="C217" s="10" t="str">
        <f t="shared" si="27"/>
        <v>OK</v>
      </c>
      <c r="D217" s="10" t="s">
        <v>633</v>
      </c>
      <c r="E217" s="10" t="e">
        <f>VLOOKUP(D217,EQProd!$B$2:$F$297,1,)</f>
        <v>#N/A</v>
      </c>
      <c r="F217" s="10" t="e">
        <f t="shared" si="28"/>
        <v>#N/A</v>
      </c>
      <c r="G217" s="10" t="s">
        <v>8</v>
      </c>
      <c r="H217" s="10" t="e">
        <f>VLOOKUP(D217,EQProd!$B$2:$F$297,2,)</f>
        <v>#N/A</v>
      </c>
      <c r="I217" s="10" t="e">
        <f t="shared" si="29"/>
        <v>#N/A</v>
      </c>
      <c r="J217" s="10" t="s">
        <v>9</v>
      </c>
      <c r="K217" s="10" t="e">
        <f>VLOOKUP(D217,EQProd!$B$2:$F$297,3,)</f>
        <v>#N/A</v>
      </c>
      <c r="L217" s="10" t="e">
        <f t="shared" si="30"/>
        <v>#N/A</v>
      </c>
      <c r="M217" s="10">
        <v>1</v>
      </c>
      <c r="N217" s="10" t="e">
        <f>VLOOKUP(D217,EQProd!$B$2:$F$297,4,)</f>
        <v>#N/A</v>
      </c>
      <c r="O217" s="10" t="e">
        <f t="shared" si="31"/>
        <v>#N/A</v>
      </c>
      <c r="P217" s="10" t="s">
        <v>55</v>
      </c>
      <c r="Q217" s="10" t="e">
        <f>VLOOKUP(D217,EQProd!$B$2:$F$297,5,)</f>
        <v>#N/A</v>
      </c>
      <c r="R217" s="10" t="e">
        <f t="shared" si="32"/>
        <v>#N/A</v>
      </c>
      <c r="S217" s="10" t="e">
        <f t="shared" si="33"/>
        <v>#N/A</v>
      </c>
      <c r="T217" s="10" t="e">
        <f t="shared" si="34"/>
        <v>#N/A</v>
      </c>
      <c r="U217" s="10" t="e">
        <f t="shared" si="35"/>
        <v>#N/A</v>
      </c>
    </row>
    <row r="218" spans="1:21">
      <c r="A218" s="10" t="s">
        <v>58</v>
      </c>
      <c r="B218" s="10" t="str">
        <f>IF(ISERROR(MATCH(A218, EQProd!$A$2:$A$297,0)),"",A218)</f>
        <v/>
      </c>
      <c r="C218" s="10" t="str">
        <f t="shared" si="27"/>
        <v>NOTOK</v>
      </c>
      <c r="D218" s="10" t="s">
        <v>634</v>
      </c>
      <c r="E218" s="10" t="e">
        <f>VLOOKUP(D218,EQProd!$B$2:$F$297,1,)</f>
        <v>#N/A</v>
      </c>
      <c r="F218" s="10" t="e">
        <f t="shared" si="28"/>
        <v>#N/A</v>
      </c>
      <c r="G218" s="10" t="s">
        <v>8</v>
      </c>
      <c r="H218" s="10" t="e">
        <f>VLOOKUP(D218,EQProd!$B$2:$F$297,2,)</f>
        <v>#N/A</v>
      </c>
      <c r="I218" s="10" t="e">
        <f t="shared" si="29"/>
        <v>#N/A</v>
      </c>
      <c r="J218" s="10" t="s">
        <v>14</v>
      </c>
      <c r="K218" s="10" t="e">
        <f>VLOOKUP(D218,EQProd!$B$2:$F$297,3,)</f>
        <v>#N/A</v>
      </c>
      <c r="L218" s="10" t="e">
        <f t="shared" si="30"/>
        <v>#N/A</v>
      </c>
      <c r="M218" s="10">
        <v>1</v>
      </c>
      <c r="N218" s="10" t="e">
        <f>VLOOKUP(D218,EQProd!$B$2:$F$297,4,)</f>
        <v>#N/A</v>
      </c>
      <c r="O218" s="10" t="e">
        <f t="shared" si="31"/>
        <v>#N/A</v>
      </c>
      <c r="P218" s="10" t="s">
        <v>17</v>
      </c>
      <c r="Q218" s="10" t="e">
        <f>VLOOKUP(D218,EQProd!$B$2:$F$297,5,)</f>
        <v>#N/A</v>
      </c>
      <c r="R218" s="10" t="e">
        <f t="shared" si="32"/>
        <v>#N/A</v>
      </c>
      <c r="S218" s="10" t="e">
        <f t="shared" si="33"/>
        <v>#N/A</v>
      </c>
      <c r="T218" s="10" t="e">
        <f t="shared" si="34"/>
        <v>#N/A</v>
      </c>
      <c r="U218" s="10" t="e">
        <f t="shared" si="35"/>
        <v>#N/A</v>
      </c>
    </row>
    <row r="219" spans="1:21">
      <c r="A219" s="10" t="s">
        <v>101</v>
      </c>
      <c r="B219" s="10" t="str">
        <f>IF(ISERROR(MATCH(A219, EQProd!$A$2:$A$297,0)),"",A219)</f>
        <v>srf_main.CollCtyPartyDetails</v>
      </c>
      <c r="C219" s="10" t="str">
        <f t="shared" si="27"/>
        <v>OK</v>
      </c>
      <c r="D219" s="10" t="s">
        <v>635</v>
      </c>
      <c r="E219" s="10" t="e">
        <f>VLOOKUP(D219,EQProd!$B$2:$F$297,1,)</f>
        <v>#N/A</v>
      </c>
      <c r="F219" s="10" t="e">
        <f t="shared" si="28"/>
        <v>#N/A</v>
      </c>
      <c r="G219" s="10" t="s">
        <v>8</v>
      </c>
      <c r="H219" s="10" t="e">
        <f>VLOOKUP(D219,EQProd!$B$2:$F$297,2,)</f>
        <v>#N/A</v>
      </c>
      <c r="I219" s="10" t="e">
        <f t="shared" si="29"/>
        <v>#N/A</v>
      </c>
      <c r="J219" s="10" t="s">
        <v>14</v>
      </c>
      <c r="K219" s="10" t="e">
        <f>VLOOKUP(D219,EQProd!$B$2:$F$297,3,)</f>
        <v>#N/A</v>
      </c>
      <c r="L219" s="10" t="e">
        <f t="shared" si="30"/>
        <v>#N/A</v>
      </c>
      <c r="M219" s="10">
        <v>1</v>
      </c>
      <c r="N219" s="10" t="e">
        <f>VLOOKUP(D219,EQProd!$B$2:$F$297,4,)</f>
        <v>#N/A</v>
      </c>
      <c r="O219" s="10" t="e">
        <f t="shared" si="31"/>
        <v>#N/A</v>
      </c>
      <c r="P219" s="10" t="s">
        <v>17</v>
      </c>
      <c r="Q219" s="10" t="e">
        <f>VLOOKUP(D219,EQProd!$B$2:$F$297,5,)</f>
        <v>#N/A</v>
      </c>
      <c r="R219" s="10" t="e">
        <f t="shared" si="32"/>
        <v>#N/A</v>
      </c>
      <c r="S219" s="10" t="e">
        <f t="shared" si="33"/>
        <v>#N/A</v>
      </c>
      <c r="T219" s="10" t="e">
        <f t="shared" si="34"/>
        <v>#N/A</v>
      </c>
      <c r="U219" s="10" t="e">
        <f t="shared" si="35"/>
        <v>#N/A</v>
      </c>
    </row>
    <row r="220" spans="1:21">
      <c r="A220" s="10" t="s">
        <v>107</v>
      </c>
      <c r="B220" s="10" t="str">
        <f>IF(ISERROR(MATCH(A220, EQProd!$A$2:$A$297,0)),"",A220)</f>
        <v>srf_main.CollEagleDetails</v>
      </c>
      <c r="C220" s="10" t="str">
        <f t="shared" si="27"/>
        <v>OK</v>
      </c>
      <c r="D220" s="10" t="s">
        <v>120</v>
      </c>
      <c r="E220" s="10" t="e">
        <f>VLOOKUP(D220,EQProd!$B$2:$F$297,1,)</f>
        <v>#N/A</v>
      </c>
      <c r="F220" s="10" t="e">
        <f t="shared" si="28"/>
        <v>#N/A</v>
      </c>
      <c r="G220" s="10" t="s">
        <v>8</v>
      </c>
      <c r="H220" s="10" t="e">
        <f>VLOOKUP(D220,EQProd!$B$2:$F$297,2,)</f>
        <v>#N/A</v>
      </c>
      <c r="I220" s="10" t="e">
        <f t="shared" si="29"/>
        <v>#N/A</v>
      </c>
      <c r="J220" s="10" t="s">
        <v>14</v>
      </c>
      <c r="K220" s="10" t="e">
        <f>VLOOKUP(D220,EQProd!$B$2:$F$297,3,)</f>
        <v>#N/A</v>
      </c>
      <c r="L220" s="10" t="e">
        <f t="shared" si="30"/>
        <v>#N/A</v>
      </c>
      <c r="M220" s="10">
        <v>1</v>
      </c>
      <c r="N220" s="10" t="e">
        <f>VLOOKUP(D220,EQProd!$B$2:$F$297,4,)</f>
        <v>#N/A</v>
      </c>
      <c r="O220" s="10" t="e">
        <f t="shared" si="31"/>
        <v>#N/A</v>
      </c>
      <c r="P220" s="10" t="s">
        <v>17</v>
      </c>
      <c r="Q220" s="10" t="e">
        <f>VLOOKUP(D220,EQProd!$B$2:$F$297,5,)</f>
        <v>#N/A</v>
      </c>
      <c r="R220" s="10" t="e">
        <f t="shared" si="32"/>
        <v>#N/A</v>
      </c>
      <c r="S220" s="10" t="e">
        <f t="shared" si="33"/>
        <v>#N/A</v>
      </c>
      <c r="T220" s="10" t="e">
        <f t="shared" si="34"/>
        <v>#N/A</v>
      </c>
      <c r="U220" s="10" t="e">
        <f t="shared" si="35"/>
        <v>#N/A</v>
      </c>
    </row>
    <row r="221" spans="1:21">
      <c r="A221" s="10" t="s">
        <v>119</v>
      </c>
      <c r="B221" s="10" t="str">
        <f>IF(ISERROR(MATCH(A221, EQProd!$A$2:$A$297,0)),"",A221)</f>
        <v>srf_main.CollEagleDetailsMain</v>
      </c>
      <c r="C221" s="10" t="str">
        <f t="shared" si="27"/>
        <v>OK</v>
      </c>
      <c r="D221" s="10" t="s">
        <v>636</v>
      </c>
      <c r="E221" s="10" t="e">
        <f>VLOOKUP(D221,EQProd!$B$2:$F$297,1,)</f>
        <v>#N/A</v>
      </c>
      <c r="F221" s="10" t="e">
        <f t="shared" si="28"/>
        <v>#N/A</v>
      </c>
      <c r="G221" s="10" t="s">
        <v>8</v>
      </c>
      <c r="H221" s="10" t="e">
        <f>VLOOKUP(D221,EQProd!$B$2:$F$297,2,)</f>
        <v>#N/A</v>
      </c>
      <c r="I221" s="10" t="e">
        <f t="shared" si="29"/>
        <v>#N/A</v>
      </c>
      <c r="J221" s="10" t="s">
        <v>14</v>
      </c>
      <c r="K221" s="10" t="e">
        <f>VLOOKUP(D221,EQProd!$B$2:$F$297,3,)</f>
        <v>#N/A</v>
      </c>
      <c r="L221" s="10" t="e">
        <f t="shared" si="30"/>
        <v>#N/A</v>
      </c>
      <c r="M221" s="10">
        <v>1</v>
      </c>
      <c r="N221" s="10" t="e">
        <f>VLOOKUP(D221,EQProd!$B$2:$F$297,4,)</f>
        <v>#N/A</v>
      </c>
      <c r="O221" s="10" t="e">
        <f t="shared" si="31"/>
        <v>#N/A</v>
      </c>
      <c r="P221" s="10" t="s">
        <v>17</v>
      </c>
      <c r="Q221" s="10" t="e">
        <f>VLOOKUP(D221,EQProd!$B$2:$F$297,5,)</f>
        <v>#N/A</v>
      </c>
      <c r="R221" s="10" t="e">
        <f t="shared" si="32"/>
        <v>#N/A</v>
      </c>
      <c r="S221" s="10" t="e">
        <f t="shared" si="33"/>
        <v>#N/A</v>
      </c>
      <c r="T221" s="10" t="e">
        <f t="shared" si="34"/>
        <v>#N/A</v>
      </c>
      <c r="U221" s="10" t="e">
        <f t="shared" si="35"/>
        <v>#N/A</v>
      </c>
    </row>
    <row r="222" spans="1:21">
      <c r="A222" s="10" t="s">
        <v>133</v>
      </c>
      <c r="B222" s="10" t="str">
        <f>IF(ISERROR(MATCH(A222, EQProd!$A$2:$A$297,0)),"",A222)</f>
        <v>srf_main.CollFeedUnit</v>
      </c>
      <c r="C222" s="10" t="str">
        <f t="shared" si="27"/>
        <v>OK</v>
      </c>
      <c r="D222" s="10" t="s">
        <v>637</v>
      </c>
      <c r="E222" s="10" t="e">
        <f>VLOOKUP(D222,EQProd!$B$2:$F$297,1,)</f>
        <v>#N/A</v>
      </c>
      <c r="F222" s="10" t="e">
        <f t="shared" si="28"/>
        <v>#N/A</v>
      </c>
      <c r="G222" s="10" t="s">
        <v>8</v>
      </c>
      <c r="H222" s="10" t="e">
        <f>VLOOKUP(D222,EQProd!$B$2:$F$297,2,)</f>
        <v>#N/A</v>
      </c>
      <c r="I222" s="10" t="e">
        <f t="shared" si="29"/>
        <v>#N/A</v>
      </c>
      <c r="J222" s="10" t="s">
        <v>14</v>
      </c>
      <c r="K222" s="10" t="e">
        <f>VLOOKUP(D222,EQProd!$B$2:$F$297,3,)</f>
        <v>#N/A</v>
      </c>
      <c r="L222" s="10" t="e">
        <f t="shared" si="30"/>
        <v>#N/A</v>
      </c>
      <c r="M222" s="10">
        <v>1</v>
      </c>
      <c r="N222" s="10" t="e">
        <f>VLOOKUP(D222,EQProd!$B$2:$F$297,4,)</f>
        <v>#N/A</v>
      </c>
      <c r="O222" s="10" t="e">
        <f t="shared" si="31"/>
        <v>#N/A</v>
      </c>
      <c r="P222" s="10" t="s">
        <v>17</v>
      </c>
      <c r="Q222" s="10" t="e">
        <f>VLOOKUP(D222,EQProd!$B$2:$F$297,5,)</f>
        <v>#N/A</v>
      </c>
      <c r="R222" s="10" t="e">
        <f t="shared" si="32"/>
        <v>#N/A</v>
      </c>
      <c r="S222" s="10" t="e">
        <f t="shared" si="33"/>
        <v>#N/A</v>
      </c>
      <c r="T222" s="10" t="e">
        <f t="shared" si="34"/>
        <v>#N/A</v>
      </c>
      <c r="U222" s="10" t="e">
        <f t="shared" si="35"/>
        <v>#N/A</v>
      </c>
    </row>
    <row r="223" spans="1:21">
      <c r="A223" s="10" t="s">
        <v>137</v>
      </c>
      <c r="B223" s="10" t="str">
        <f>IF(ISERROR(MATCH(A223, EQProd!$A$2:$A$297,0)),"",A223)</f>
        <v>srf_main.CollFileMaster</v>
      </c>
      <c r="C223" s="10" t="str">
        <f t="shared" si="27"/>
        <v>OK</v>
      </c>
      <c r="D223" s="10" t="s">
        <v>638</v>
      </c>
      <c r="E223" s="10" t="e">
        <f>VLOOKUP(D223,EQProd!$B$2:$F$297,1,)</f>
        <v>#N/A</v>
      </c>
      <c r="F223" s="10" t="e">
        <f t="shared" si="28"/>
        <v>#N/A</v>
      </c>
      <c r="G223" s="10" t="s">
        <v>8</v>
      </c>
      <c r="H223" s="10" t="e">
        <f>VLOOKUP(D223,EQProd!$B$2:$F$297,2,)</f>
        <v>#N/A</v>
      </c>
      <c r="I223" s="10" t="e">
        <f t="shared" si="29"/>
        <v>#N/A</v>
      </c>
      <c r="J223" s="10" t="s">
        <v>14</v>
      </c>
      <c r="K223" s="10" t="e">
        <f>VLOOKUP(D223,EQProd!$B$2:$F$297,3,)</f>
        <v>#N/A</v>
      </c>
      <c r="L223" s="10" t="e">
        <f t="shared" si="30"/>
        <v>#N/A</v>
      </c>
      <c r="M223" s="10">
        <v>1</v>
      </c>
      <c r="N223" s="10" t="e">
        <f>VLOOKUP(D223,EQProd!$B$2:$F$297,4,)</f>
        <v>#N/A</v>
      </c>
      <c r="O223" s="10" t="e">
        <f t="shared" si="31"/>
        <v>#N/A</v>
      </c>
      <c r="P223" s="10" t="s">
        <v>17</v>
      </c>
      <c r="Q223" s="10" t="e">
        <f>VLOOKUP(D223,EQProd!$B$2:$F$297,5,)</f>
        <v>#N/A</v>
      </c>
      <c r="R223" s="10" t="e">
        <f t="shared" si="32"/>
        <v>#N/A</v>
      </c>
      <c r="S223" s="10" t="e">
        <f t="shared" si="33"/>
        <v>#N/A</v>
      </c>
      <c r="T223" s="10" t="e">
        <f t="shared" si="34"/>
        <v>#N/A</v>
      </c>
      <c r="U223" s="10" t="e">
        <f t="shared" si="35"/>
        <v>#N/A</v>
      </c>
    </row>
    <row r="224" spans="1:21">
      <c r="A224" s="10" t="s">
        <v>141</v>
      </c>
      <c r="B224" s="10" t="str">
        <f>IF(ISERROR(MATCH(A224, EQProd!$A$2:$A$297,0)),"",A224)</f>
        <v>srf_main.CollPrincipalPartyDetails</v>
      </c>
      <c r="C224" s="10" t="str">
        <f t="shared" si="27"/>
        <v>OK</v>
      </c>
      <c r="D224" s="10" t="s">
        <v>639</v>
      </c>
      <c r="E224" s="10" t="e">
        <f>VLOOKUP(D224,EQProd!$B$2:$F$297,1,)</f>
        <v>#N/A</v>
      </c>
      <c r="F224" s="10" t="e">
        <f t="shared" si="28"/>
        <v>#N/A</v>
      </c>
      <c r="G224" s="10" t="s">
        <v>8</v>
      </c>
      <c r="H224" s="10" t="e">
        <f>VLOOKUP(D224,EQProd!$B$2:$F$297,2,)</f>
        <v>#N/A</v>
      </c>
      <c r="I224" s="10" t="e">
        <f t="shared" si="29"/>
        <v>#N/A</v>
      </c>
      <c r="J224" s="10" t="s">
        <v>14</v>
      </c>
      <c r="K224" s="10" t="e">
        <f>VLOOKUP(D224,EQProd!$B$2:$F$297,3,)</f>
        <v>#N/A</v>
      </c>
      <c r="L224" s="10" t="e">
        <f t="shared" si="30"/>
        <v>#N/A</v>
      </c>
      <c r="M224" s="10">
        <v>1</v>
      </c>
      <c r="N224" s="10" t="e">
        <f>VLOOKUP(D224,EQProd!$B$2:$F$297,4,)</f>
        <v>#N/A</v>
      </c>
      <c r="O224" s="10" t="e">
        <f t="shared" si="31"/>
        <v>#N/A</v>
      </c>
      <c r="P224" s="10" t="s">
        <v>17</v>
      </c>
      <c r="Q224" s="10" t="e">
        <f>VLOOKUP(D224,EQProd!$B$2:$F$297,5,)</f>
        <v>#N/A</v>
      </c>
      <c r="R224" s="10" t="e">
        <f t="shared" si="32"/>
        <v>#N/A</v>
      </c>
      <c r="S224" s="10" t="e">
        <f t="shared" si="33"/>
        <v>#N/A</v>
      </c>
      <c r="T224" s="10" t="e">
        <f t="shared" si="34"/>
        <v>#N/A</v>
      </c>
      <c r="U224" s="10" t="e">
        <f t="shared" si="35"/>
        <v>#N/A</v>
      </c>
    </row>
    <row r="225" spans="1:21">
      <c r="A225" s="10" t="s">
        <v>145</v>
      </c>
      <c r="B225" s="10" t="str">
        <f>IF(ISERROR(MATCH(A225, EQProd!$A$2:$A$297,0)),"",A225)</f>
        <v>srf_main.CollSecurePartyMetaData</v>
      </c>
      <c r="C225" s="10" t="str">
        <f t="shared" si="27"/>
        <v>OK</v>
      </c>
      <c r="D225" s="10" t="s">
        <v>640</v>
      </c>
      <c r="E225" s="10" t="e">
        <f>VLOOKUP(D225,EQProd!$B$2:$F$297,1,)</f>
        <v>#N/A</v>
      </c>
      <c r="F225" s="10" t="e">
        <f t="shared" si="28"/>
        <v>#N/A</v>
      </c>
      <c r="G225" s="10" t="s">
        <v>8</v>
      </c>
      <c r="H225" s="10" t="e">
        <f>VLOOKUP(D225,EQProd!$B$2:$F$297,2,)</f>
        <v>#N/A</v>
      </c>
      <c r="I225" s="10" t="e">
        <f t="shared" si="29"/>
        <v>#N/A</v>
      </c>
      <c r="J225" s="10" t="s">
        <v>14</v>
      </c>
      <c r="K225" s="10" t="e">
        <f>VLOOKUP(D225,EQProd!$B$2:$F$297,3,)</f>
        <v>#N/A</v>
      </c>
      <c r="L225" s="10" t="e">
        <f t="shared" si="30"/>
        <v>#N/A</v>
      </c>
      <c r="M225" s="10">
        <v>1</v>
      </c>
      <c r="N225" s="10" t="e">
        <f>VLOOKUP(D225,EQProd!$B$2:$F$297,4,)</f>
        <v>#N/A</v>
      </c>
      <c r="O225" s="10" t="e">
        <f t="shared" si="31"/>
        <v>#N/A</v>
      </c>
      <c r="P225" s="10" t="s">
        <v>17</v>
      </c>
      <c r="Q225" s="10" t="e">
        <f>VLOOKUP(D225,EQProd!$B$2:$F$297,5,)</f>
        <v>#N/A</v>
      </c>
      <c r="R225" s="10" t="e">
        <f t="shared" si="32"/>
        <v>#N/A</v>
      </c>
      <c r="S225" s="10" t="e">
        <f t="shared" si="33"/>
        <v>#N/A</v>
      </c>
      <c r="T225" s="10" t="e">
        <f t="shared" si="34"/>
        <v>#N/A</v>
      </c>
      <c r="U225" s="10" t="e">
        <f t="shared" si="35"/>
        <v>#N/A</v>
      </c>
    </row>
    <row r="226" spans="1:21">
      <c r="A226" s="10" t="s">
        <v>284</v>
      </c>
      <c r="B226" s="10" t="str">
        <f>IF(ISERROR(MATCH(A226, EQProd!$A$2:$A$297,0)),"",A226)</f>
        <v>srf_main.EODValuationFeedData</v>
      </c>
      <c r="C226" s="10" t="str">
        <f t="shared" si="27"/>
        <v>OK</v>
      </c>
      <c r="D226" s="10" t="s">
        <v>641</v>
      </c>
      <c r="E226" s="10" t="e">
        <f>VLOOKUP(D226,EQProd!$B$2:$F$297,1,)</f>
        <v>#N/A</v>
      </c>
      <c r="F226" s="10" t="e">
        <f t="shared" si="28"/>
        <v>#N/A</v>
      </c>
      <c r="G226" s="10" t="s">
        <v>8</v>
      </c>
      <c r="H226" s="10" t="e">
        <f>VLOOKUP(D226,EQProd!$B$2:$F$297,2,)</f>
        <v>#N/A</v>
      </c>
      <c r="I226" s="10" t="e">
        <f t="shared" si="29"/>
        <v>#N/A</v>
      </c>
      <c r="J226" s="10" t="s">
        <v>14</v>
      </c>
      <c r="K226" s="10" t="e">
        <f>VLOOKUP(D226,EQProd!$B$2:$F$297,3,)</f>
        <v>#N/A</v>
      </c>
      <c r="L226" s="10" t="e">
        <f t="shared" si="30"/>
        <v>#N/A</v>
      </c>
      <c r="M226" s="10">
        <v>1</v>
      </c>
      <c r="N226" s="10" t="e">
        <f>VLOOKUP(D226,EQProd!$B$2:$F$297,4,)</f>
        <v>#N/A</v>
      </c>
      <c r="O226" s="10" t="e">
        <f t="shared" si="31"/>
        <v>#N/A</v>
      </c>
      <c r="P226" s="10" t="s">
        <v>17</v>
      </c>
      <c r="Q226" s="10" t="e">
        <f>VLOOKUP(D226,EQProd!$B$2:$F$297,5,)</f>
        <v>#N/A</v>
      </c>
      <c r="R226" s="10" t="e">
        <f t="shared" si="32"/>
        <v>#N/A</v>
      </c>
      <c r="S226" s="10" t="e">
        <f t="shared" si="33"/>
        <v>#N/A</v>
      </c>
      <c r="T226" s="10" t="e">
        <f t="shared" si="34"/>
        <v>#N/A</v>
      </c>
      <c r="U226" s="10" t="e">
        <f t="shared" si="35"/>
        <v>#N/A</v>
      </c>
    </row>
    <row r="227" spans="1:21">
      <c r="A227" s="10" t="s">
        <v>358</v>
      </c>
      <c r="B227" s="10" t="str">
        <f>IF(ISERROR(MATCH(A227, EQProd!$A$2:$A$297,0)),"",A227)</f>
        <v>srf_main.FirewallGroupExclude</v>
      </c>
      <c r="C227" s="10" t="str">
        <f t="shared" si="27"/>
        <v>OK</v>
      </c>
      <c r="D227" s="10" t="s">
        <v>642</v>
      </c>
      <c r="E227" s="10" t="e">
        <f>VLOOKUP(D227,EQProd!$B$2:$F$297,1,)</f>
        <v>#N/A</v>
      </c>
      <c r="F227" s="10" t="e">
        <f t="shared" si="28"/>
        <v>#N/A</v>
      </c>
      <c r="G227" s="10" t="s">
        <v>8</v>
      </c>
      <c r="H227" s="10" t="e">
        <f>VLOOKUP(D227,EQProd!$B$2:$F$297,2,)</f>
        <v>#N/A</v>
      </c>
      <c r="I227" s="10" t="e">
        <f t="shared" si="29"/>
        <v>#N/A</v>
      </c>
      <c r="J227" s="10" t="s">
        <v>9</v>
      </c>
      <c r="K227" s="10" t="e">
        <f>VLOOKUP(D227,EQProd!$B$2:$F$297,3,)</f>
        <v>#N/A</v>
      </c>
      <c r="L227" s="10" t="e">
        <f t="shared" si="30"/>
        <v>#N/A</v>
      </c>
      <c r="M227" s="10">
        <v>1</v>
      </c>
      <c r="N227" s="10" t="e">
        <f>VLOOKUP(D227,EQProd!$B$2:$F$297,4,)</f>
        <v>#N/A</v>
      </c>
      <c r="O227" s="10" t="e">
        <f t="shared" si="31"/>
        <v>#N/A</v>
      </c>
      <c r="P227" s="10" t="s">
        <v>164</v>
      </c>
      <c r="Q227" s="10" t="e">
        <f>VLOOKUP(D227,EQProd!$B$2:$F$297,5,)</f>
        <v>#N/A</v>
      </c>
      <c r="R227" s="10" t="e">
        <f t="shared" si="32"/>
        <v>#N/A</v>
      </c>
      <c r="S227" s="10" t="e">
        <f t="shared" si="33"/>
        <v>#N/A</v>
      </c>
      <c r="T227" s="10" t="e">
        <f t="shared" si="34"/>
        <v>#N/A</v>
      </c>
      <c r="U227" s="10" t="e">
        <f t="shared" si="35"/>
        <v>#N/A</v>
      </c>
    </row>
    <row r="228" spans="1:21">
      <c r="A228" s="10" t="s">
        <v>352</v>
      </c>
      <c r="B228" s="10" t="str">
        <f>IF(ISERROR(MATCH(A228, EQProd!$A$2:$A$297,0)),"",A228)</f>
        <v>srf_main.FirewallBooks</v>
      </c>
      <c r="C228" s="10" t="str">
        <f t="shared" si="27"/>
        <v>OK</v>
      </c>
      <c r="D228" s="10" t="s">
        <v>643</v>
      </c>
      <c r="E228" s="10" t="e">
        <f>VLOOKUP(D228,EQProd!$B$2:$F$297,1,)</f>
        <v>#N/A</v>
      </c>
      <c r="F228" s="10" t="e">
        <f t="shared" si="28"/>
        <v>#N/A</v>
      </c>
      <c r="G228" s="10" t="s">
        <v>8</v>
      </c>
      <c r="H228" s="10" t="e">
        <f>VLOOKUP(D228,EQProd!$B$2:$F$297,2,)</f>
        <v>#N/A</v>
      </c>
      <c r="I228" s="10" t="e">
        <f t="shared" si="29"/>
        <v>#N/A</v>
      </c>
      <c r="J228" s="10" t="s">
        <v>9</v>
      </c>
      <c r="K228" s="10" t="e">
        <f>VLOOKUP(D228,EQProd!$B$2:$F$297,3,)</f>
        <v>#N/A</v>
      </c>
      <c r="L228" s="10" t="e">
        <f t="shared" si="30"/>
        <v>#N/A</v>
      </c>
      <c r="M228" s="10">
        <v>1</v>
      </c>
      <c r="N228" s="10" t="e">
        <f>VLOOKUP(D228,EQProd!$B$2:$F$297,4,)</f>
        <v>#N/A</v>
      </c>
      <c r="O228" s="10" t="e">
        <f t="shared" si="31"/>
        <v>#N/A</v>
      </c>
      <c r="P228" s="10" t="s">
        <v>164</v>
      </c>
      <c r="Q228" s="10" t="e">
        <f>VLOOKUP(D228,EQProd!$B$2:$F$297,5,)</f>
        <v>#N/A</v>
      </c>
      <c r="R228" s="10" t="e">
        <f t="shared" si="32"/>
        <v>#N/A</v>
      </c>
      <c r="S228" s="10" t="e">
        <f t="shared" si="33"/>
        <v>#N/A</v>
      </c>
      <c r="T228" s="10" t="e">
        <f t="shared" si="34"/>
        <v>#N/A</v>
      </c>
      <c r="U228" s="10" t="e">
        <f t="shared" si="35"/>
        <v>#N/A</v>
      </c>
    </row>
    <row r="229" spans="1:21">
      <c r="A229" s="10" t="s">
        <v>349</v>
      </c>
      <c r="B229" s="10" t="str">
        <f>IF(ISERROR(MATCH(A229, EQProd!$A$2:$A$297,0)),"",A229)</f>
        <v>srf_main.Firewall</v>
      </c>
      <c r="C229" s="10" t="str">
        <f t="shared" si="27"/>
        <v>OK</v>
      </c>
      <c r="D229" s="10" t="s">
        <v>644</v>
      </c>
      <c r="E229" s="10" t="e">
        <f>VLOOKUP(D229,EQProd!$B$2:$F$297,1,)</f>
        <v>#N/A</v>
      </c>
      <c r="F229" s="10" t="e">
        <f t="shared" si="28"/>
        <v>#N/A</v>
      </c>
      <c r="G229" s="10" t="s">
        <v>8</v>
      </c>
      <c r="H229" s="10" t="e">
        <f>VLOOKUP(D229,EQProd!$B$2:$F$297,2,)</f>
        <v>#N/A</v>
      </c>
      <c r="I229" s="10" t="e">
        <f t="shared" si="29"/>
        <v>#N/A</v>
      </c>
      <c r="J229" s="10" t="s">
        <v>9</v>
      </c>
      <c r="K229" s="10" t="e">
        <f>VLOOKUP(D229,EQProd!$B$2:$F$297,3,)</f>
        <v>#N/A</v>
      </c>
      <c r="L229" s="10" t="e">
        <f t="shared" si="30"/>
        <v>#N/A</v>
      </c>
      <c r="M229" s="10">
        <v>1</v>
      </c>
      <c r="N229" s="10" t="e">
        <f>VLOOKUP(D229,EQProd!$B$2:$F$297,4,)</f>
        <v>#N/A</v>
      </c>
      <c r="O229" s="10" t="e">
        <f t="shared" si="31"/>
        <v>#N/A</v>
      </c>
      <c r="P229" s="10" t="s">
        <v>351</v>
      </c>
      <c r="Q229" s="10" t="e">
        <f>VLOOKUP(D229,EQProd!$B$2:$F$297,5,)</f>
        <v>#N/A</v>
      </c>
      <c r="R229" s="10" t="e">
        <f t="shared" si="32"/>
        <v>#N/A</v>
      </c>
      <c r="S229" s="10" t="e">
        <f t="shared" si="33"/>
        <v>#N/A</v>
      </c>
      <c r="T229" s="10" t="e">
        <f t="shared" si="34"/>
        <v>#N/A</v>
      </c>
      <c r="U229" s="10" t="e">
        <f t="shared" si="35"/>
        <v>#N/A</v>
      </c>
    </row>
    <row r="230" spans="1:21">
      <c r="A230" s="10" t="s">
        <v>369</v>
      </c>
      <c r="B230" s="10" t="str">
        <f>IF(ISERROR(MATCH(A230, EQProd!$A$2:$A$297,0)),"",A230)</f>
        <v>srf_main.FXCurrencyFeedMaster</v>
      </c>
      <c r="C230" s="10" t="str">
        <f t="shared" si="27"/>
        <v>OK</v>
      </c>
      <c r="D230" s="10" t="s">
        <v>645</v>
      </c>
      <c r="E230" s="10" t="e">
        <f>VLOOKUP(D230,EQProd!$B$2:$F$297,1,)</f>
        <v>#N/A</v>
      </c>
      <c r="F230" s="10" t="e">
        <f t="shared" si="28"/>
        <v>#N/A</v>
      </c>
      <c r="G230" s="10" t="s">
        <v>8</v>
      </c>
      <c r="H230" s="10" t="e">
        <f>VLOOKUP(D230,EQProd!$B$2:$F$297,2,)</f>
        <v>#N/A</v>
      </c>
      <c r="I230" s="10" t="e">
        <f t="shared" si="29"/>
        <v>#N/A</v>
      </c>
      <c r="J230" s="10" t="s">
        <v>14</v>
      </c>
      <c r="K230" s="10" t="e">
        <f>VLOOKUP(D230,EQProd!$B$2:$F$297,3,)</f>
        <v>#N/A</v>
      </c>
      <c r="L230" s="10" t="e">
        <f t="shared" si="30"/>
        <v>#N/A</v>
      </c>
      <c r="M230" s="10">
        <v>1</v>
      </c>
      <c r="N230" s="10" t="e">
        <f>VLOOKUP(D230,EQProd!$B$2:$F$297,4,)</f>
        <v>#N/A</v>
      </c>
      <c r="O230" s="10" t="e">
        <f t="shared" si="31"/>
        <v>#N/A</v>
      </c>
      <c r="P230" s="10" t="s">
        <v>17</v>
      </c>
      <c r="Q230" s="10" t="e">
        <f>VLOOKUP(D230,EQProd!$B$2:$F$297,5,)</f>
        <v>#N/A</v>
      </c>
      <c r="R230" s="10" t="e">
        <f t="shared" si="32"/>
        <v>#N/A</v>
      </c>
      <c r="S230" s="10" t="e">
        <f t="shared" si="33"/>
        <v>#N/A</v>
      </c>
      <c r="T230" s="10" t="e">
        <f t="shared" si="34"/>
        <v>#N/A</v>
      </c>
      <c r="U230" s="10" t="e">
        <f t="shared" si="35"/>
        <v>#N/A</v>
      </c>
    </row>
    <row r="231" spans="1:21">
      <c r="A231" s="10" t="s">
        <v>365</v>
      </c>
      <c r="B231" s="10" t="str">
        <f>IF(ISERROR(MATCH(A231, EQProd!$A$2:$A$297,0)),"",A231)</f>
        <v>srf_main.FXCurrencyDetails</v>
      </c>
      <c r="C231" s="10" t="str">
        <f t="shared" si="27"/>
        <v>OK</v>
      </c>
      <c r="D231" s="10" t="s">
        <v>646</v>
      </c>
      <c r="E231" s="10" t="e">
        <f>VLOOKUP(D231,EQProd!$B$2:$F$297,1,)</f>
        <v>#N/A</v>
      </c>
      <c r="F231" s="10" t="e">
        <f t="shared" si="28"/>
        <v>#N/A</v>
      </c>
      <c r="G231" s="10" t="s">
        <v>8</v>
      </c>
      <c r="H231" s="10" t="e">
        <f>VLOOKUP(D231,EQProd!$B$2:$F$297,2,)</f>
        <v>#N/A</v>
      </c>
      <c r="I231" s="10" t="e">
        <f t="shared" si="29"/>
        <v>#N/A</v>
      </c>
      <c r="J231" s="10" t="s">
        <v>14</v>
      </c>
      <c r="K231" s="10" t="e">
        <f>VLOOKUP(D231,EQProd!$B$2:$F$297,3,)</f>
        <v>#N/A</v>
      </c>
      <c r="L231" s="10" t="e">
        <f t="shared" si="30"/>
        <v>#N/A</v>
      </c>
      <c r="M231" s="10">
        <v>1</v>
      </c>
      <c r="N231" s="10" t="e">
        <f>VLOOKUP(D231,EQProd!$B$2:$F$297,4,)</f>
        <v>#N/A</v>
      </c>
      <c r="O231" s="10" t="e">
        <f t="shared" si="31"/>
        <v>#N/A</v>
      </c>
      <c r="P231" s="10" t="s">
        <v>17</v>
      </c>
      <c r="Q231" s="10" t="e">
        <f>VLOOKUP(D231,EQProd!$B$2:$F$297,5,)</f>
        <v>#N/A</v>
      </c>
      <c r="R231" s="10" t="e">
        <f t="shared" si="32"/>
        <v>#N/A</v>
      </c>
      <c r="S231" s="10" t="e">
        <f t="shared" si="33"/>
        <v>#N/A</v>
      </c>
      <c r="T231" s="10" t="e">
        <f t="shared" si="34"/>
        <v>#N/A</v>
      </c>
      <c r="U231" s="10" t="e">
        <f t="shared" si="35"/>
        <v>#N/A</v>
      </c>
    </row>
    <row r="232" spans="1:21">
      <c r="A232" s="10" t="s">
        <v>373</v>
      </c>
      <c r="B232" s="10" t="str">
        <f>IF(ISERROR(MATCH(A232, EQProd!$A$2:$A$297,0)),"",A232)</f>
        <v>srf_main.GTRException</v>
      </c>
      <c r="C232" s="10" t="str">
        <f t="shared" si="27"/>
        <v>OK</v>
      </c>
      <c r="D232" s="10" t="s">
        <v>647</v>
      </c>
      <c r="E232" s="10" t="e">
        <f>VLOOKUP(D232,EQProd!$B$2:$F$297,1,)</f>
        <v>#N/A</v>
      </c>
      <c r="F232" s="10" t="e">
        <f t="shared" si="28"/>
        <v>#N/A</v>
      </c>
      <c r="G232" s="10" t="s">
        <v>8</v>
      </c>
      <c r="H232" s="10" t="e">
        <f>VLOOKUP(D232,EQProd!$B$2:$F$297,2,)</f>
        <v>#N/A</v>
      </c>
      <c r="I232" s="10" t="e">
        <f t="shared" si="29"/>
        <v>#N/A</v>
      </c>
      <c r="J232" s="10" t="s">
        <v>9</v>
      </c>
      <c r="K232" s="10" t="e">
        <f>VLOOKUP(D232,EQProd!$B$2:$F$297,3,)</f>
        <v>#N/A</v>
      </c>
      <c r="L232" s="10" t="e">
        <f t="shared" si="30"/>
        <v>#N/A</v>
      </c>
      <c r="M232" s="10">
        <v>1</v>
      </c>
      <c r="N232" s="10" t="e">
        <f>VLOOKUP(D232,EQProd!$B$2:$F$297,4,)</f>
        <v>#N/A</v>
      </c>
      <c r="O232" s="10" t="e">
        <f t="shared" si="31"/>
        <v>#N/A</v>
      </c>
      <c r="P232" s="10" t="s">
        <v>377</v>
      </c>
      <c r="Q232" s="10" t="e">
        <f>VLOOKUP(D232,EQProd!$B$2:$F$297,5,)</f>
        <v>#N/A</v>
      </c>
      <c r="R232" s="10" t="e">
        <f t="shared" si="32"/>
        <v>#N/A</v>
      </c>
      <c r="S232" s="10" t="e">
        <f t="shared" si="33"/>
        <v>#N/A</v>
      </c>
      <c r="T232" s="10" t="e">
        <f t="shared" si="34"/>
        <v>#N/A</v>
      </c>
      <c r="U232" s="10" t="e">
        <f t="shared" si="35"/>
        <v>#N/A</v>
      </c>
    </row>
    <row r="233" spans="1:21">
      <c r="A233" s="10" t="s">
        <v>381</v>
      </c>
      <c r="B233" s="10" t="str">
        <f>IF(ISERROR(MATCH(A233, EQProd!$A$2:$A$297,0)),"",A233)</f>
        <v/>
      </c>
      <c r="C233" s="10" t="str">
        <f t="shared" si="27"/>
        <v>NOTOK</v>
      </c>
      <c r="D233" s="10" t="s">
        <v>648</v>
      </c>
      <c r="E233" s="10" t="e">
        <f>VLOOKUP(D233,EQProd!$B$2:$F$297,1,)</f>
        <v>#N/A</v>
      </c>
      <c r="F233" s="10" t="e">
        <f t="shared" si="28"/>
        <v>#N/A</v>
      </c>
      <c r="G233" s="10" t="s">
        <v>8</v>
      </c>
      <c r="H233" s="10" t="e">
        <f>VLOOKUP(D233,EQProd!$B$2:$F$297,2,)</f>
        <v>#N/A</v>
      </c>
      <c r="I233" s="10" t="e">
        <f t="shared" si="29"/>
        <v>#N/A</v>
      </c>
      <c r="J233" s="10" t="s">
        <v>14</v>
      </c>
      <c r="K233" s="10" t="e">
        <f>VLOOKUP(D233,EQProd!$B$2:$F$297,3,)</f>
        <v>#N/A</v>
      </c>
      <c r="L233" s="10" t="e">
        <f t="shared" si="30"/>
        <v>#N/A</v>
      </c>
      <c r="M233" s="10">
        <v>1</v>
      </c>
      <c r="N233" s="10" t="e">
        <f>VLOOKUP(D233,EQProd!$B$2:$F$297,4,)</f>
        <v>#N/A</v>
      </c>
      <c r="O233" s="10" t="e">
        <f t="shared" si="31"/>
        <v>#N/A</v>
      </c>
      <c r="P233" s="10" t="s">
        <v>17</v>
      </c>
      <c r="Q233" s="10" t="e">
        <f>VLOOKUP(D233,EQProd!$B$2:$F$297,5,)</f>
        <v>#N/A</v>
      </c>
      <c r="R233" s="10" t="e">
        <f t="shared" si="32"/>
        <v>#N/A</v>
      </c>
      <c r="S233" s="10" t="e">
        <f t="shared" si="33"/>
        <v>#N/A</v>
      </c>
      <c r="T233" s="10" t="e">
        <f t="shared" si="34"/>
        <v>#N/A</v>
      </c>
      <c r="U233" s="10" t="e">
        <f t="shared" si="35"/>
        <v>#N/A</v>
      </c>
    </row>
    <row r="234" spans="1:21">
      <c r="A234" s="10" t="s">
        <v>389</v>
      </c>
      <c r="B234" s="10" t="str">
        <f>IF(ISERROR(MATCH(A234, EQProd!$A$2:$A$297,0)),"",A234)</f>
        <v/>
      </c>
      <c r="C234" s="10" t="str">
        <f t="shared" si="27"/>
        <v>NOTOK</v>
      </c>
      <c r="D234" s="10" t="s">
        <v>649</v>
      </c>
      <c r="E234" s="10" t="e">
        <f>VLOOKUP(D234,EQProd!$B$2:$F$297,1,)</f>
        <v>#N/A</v>
      </c>
      <c r="F234" s="10" t="e">
        <f t="shared" si="28"/>
        <v>#N/A</v>
      </c>
      <c r="G234" s="10" t="s">
        <v>8</v>
      </c>
      <c r="H234" s="10" t="e">
        <f>VLOOKUP(D234,EQProd!$B$2:$F$297,2,)</f>
        <v>#N/A</v>
      </c>
      <c r="I234" s="10" t="e">
        <f t="shared" si="29"/>
        <v>#N/A</v>
      </c>
      <c r="J234" s="10" t="s">
        <v>14</v>
      </c>
      <c r="K234" s="10" t="e">
        <f>VLOOKUP(D234,EQProd!$B$2:$F$297,3,)</f>
        <v>#N/A</v>
      </c>
      <c r="L234" s="10" t="e">
        <f t="shared" si="30"/>
        <v>#N/A</v>
      </c>
      <c r="M234" s="10">
        <v>1</v>
      </c>
      <c r="N234" s="10" t="e">
        <f>VLOOKUP(D234,EQProd!$B$2:$F$297,4,)</f>
        <v>#N/A</v>
      </c>
      <c r="O234" s="10" t="e">
        <f t="shared" si="31"/>
        <v>#N/A</v>
      </c>
      <c r="P234" s="10" t="s">
        <v>17</v>
      </c>
      <c r="Q234" s="10" t="e">
        <f>VLOOKUP(D234,EQProd!$B$2:$F$297,5,)</f>
        <v>#N/A</v>
      </c>
      <c r="R234" s="10" t="e">
        <f t="shared" si="32"/>
        <v>#N/A</v>
      </c>
      <c r="S234" s="10" t="e">
        <f t="shared" si="33"/>
        <v>#N/A</v>
      </c>
      <c r="T234" s="10" t="e">
        <f t="shared" si="34"/>
        <v>#N/A</v>
      </c>
      <c r="U234" s="10" t="e">
        <f t="shared" si="35"/>
        <v>#N/A</v>
      </c>
    </row>
    <row r="235" spans="1:21">
      <c r="A235" s="10" t="s">
        <v>391</v>
      </c>
      <c r="B235" s="10" t="str">
        <f>IF(ISERROR(MATCH(A235, EQProd!$A$2:$A$297,0)),"",A235)</f>
        <v>srf_main.HistFeeds</v>
      </c>
      <c r="C235" s="10" t="str">
        <f t="shared" si="27"/>
        <v>OK</v>
      </c>
      <c r="D235" s="10" t="s">
        <v>650</v>
      </c>
      <c r="E235" s="10" t="e">
        <f>VLOOKUP(D235,EQProd!$B$2:$F$297,1,)</f>
        <v>#N/A</v>
      </c>
      <c r="F235" s="10" t="e">
        <f t="shared" si="28"/>
        <v>#N/A</v>
      </c>
      <c r="G235" s="10" t="s">
        <v>8</v>
      </c>
      <c r="H235" s="10" t="e">
        <f>VLOOKUP(D235,EQProd!$B$2:$F$297,2,)</f>
        <v>#N/A</v>
      </c>
      <c r="I235" s="10" t="e">
        <f t="shared" si="29"/>
        <v>#N/A</v>
      </c>
      <c r="J235" s="10" t="s">
        <v>14</v>
      </c>
      <c r="K235" s="10" t="e">
        <f>VLOOKUP(D235,EQProd!$B$2:$F$297,3,)</f>
        <v>#N/A</v>
      </c>
      <c r="L235" s="10" t="e">
        <f t="shared" si="30"/>
        <v>#N/A</v>
      </c>
      <c r="M235" s="10">
        <v>1</v>
      </c>
      <c r="N235" s="10" t="e">
        <f>VLOOKUP(D235,EQProd!$B$2:$F$297,4,)</f>
        <v>#N/A</v>
      </c>
      <c r="O235" s="10" t="e">
        <f t="shared" si="31"/>
        <v>#N/A</v>
      </c>
      <c r="P235" s="10" t="s">
        <v>17</v>
      </c>
      <c r="Q235" s="10" t="e">
        <f>VLOOKUP(D235,EQProd!$B$2:$F$297,5,)</f>
        <v>#N/A</v>
      </c>
      <c r="R235" s="10" t="e">
        <f t="shared" si="32"/>
        <v>#N/A</v>
      </c>
      <c r="S235" s="10" t="e">
        <f t="shared" si="33"/>
        <v>#N/A</v>
      </c>
      <c r="T235" s="10" t="e">
        <f t="shared" si="34"/>
        <v>#N/A</v>
      </c>
      <c r="U235" s="10" t="e">
        <f t="shared" si="35"/>
        <v>#N/A</v>
      </c>
    </row>
    <row r="236" spans="1:21">
      <c r="A236" s="10" t="s">
        <v>398</v>
      </c>
      <c r="B236" s="10" t="str">
        <f>IF(ISERROR(MATCH(A236, EQProd!$A$2:$A$297,0)),"",A236)</f>
        <v>srf_main.ISOCountry</v>
      </c>
      <c r="C236" s="10" t="str">
        <f t="shared" si="27"/>
        <v>OK</v>
      </c>
      <c r="D236" s="10" t="s">
        <v>399</v>
      </c>
      <c r="E236" s="10" t="e">
        <f>VLOOKUP(D236,EQProd!$B$2:$F$297,1,)</f>
        <v>#N/A</v>
      </c>
      <c r="F236" s="10" t="e">
        <f t="shared" si="28"/>
        <v>#N/A</v>
      </c>
      <c r="G236" s="10" t="s">
        <v>8</v>
      </c>
      <c r="H236" s="10" t="e">
        <f>VLOOKUP(D236,EQProd!$B$2:$F$297,2,)</f>
        <v>#N/A</v>
      </c>
      <c r="I236" s="10" t="e">
        <f t="shared" si="29"/>
        <v>#N/A</v>
      </c>
      <c r="J236" s="10" t="s">
        <v>9</v>
      </c>
      <c r="K236" s="10" t="e">
        <f>VLOOKUP(D236,EQProd!$B$2:$F$297,3,)</f>
        <v>#N/A</v>
      </c>
      <c r="L236" s="10" t="e">
        <f t="shared" si="30"/>
        <v>#N/A</v>
      </c>
      <c r="M236" s="10">
        <v>2</v>
      </c>
      <c r="N236" s="10" t="e">
        <f>VLOOKUP(D236,EQProd!$B$2:$F$297,4,)</f>
        <v>#N/A</v>
      </c>
      <c r="O236" s="10" t="e">
        <f t="shared" si="31"/>
        <v>#N/A</v>
      </c>
      <c r="P236" s="10" t="s">
        <v>400</v>
      </c>
      <c r="Q236" s="10" t="e">
        <f>VLOOKUP(D236,EQProd!$B$2:$F$297,5,)</f>
        <v>#N/A</v>
      </c>
      <c r="R236" s="10" t="e">
        <f t="shared" si="32"/>
        <v>#N/A</v>
      </c>
      <c r="S236" s="10" t="e">
        <f t="shared" si="33"/>
        <v>#N/A</v>
      </c>
      <c r="T236" s="10" t="e">
        <f t="shared" si="34"/>
        <v>#N/A</v>
      </c>
      <c r="U236" s="10" t="e">
        <f t="shared" si="35"/>
        <v>#N/A</v>
      </c>
    </row>
    <row r="237" spans="1:21">
      <c r="A237" s="10" t="s">
        <v>425</v>
      </c>
      <c r="B237" s="10" t="str">
        <f>IF(ISERROR(MATCH(A237, EQProd!$A$2:$A$297,0)),"",A237)</f>
        <v>srf_main.MsgJurisdiction</v>
      </c>
      <c r="C237" s="10" t="str">
        <f t="shared" si="27"/>
        <v>OK</v>
      </c>
      <c r="D237" s="10" t="s">
        <v>651</v>
      </c>
      <c r="E237" s="10" t="e">
        <f>VLOOKUP(D237,EQProd!$B$2:$F$297,1,)</f>
        <v>#N/A</v>
      </c>
      <c r="F237" s="10" t="e">
        <f t="shared" si="28"/>
        <v>#N/A</v>
      </c>
      <c r="G237" s="10" t="s">
        <v>8</v>
      </c>
      <c r="H237" s="10" t="e">
        <f>VLOOKUP(D237,EQProd!$B$2:$F$297,2,)</f>
        <v>#N/A</v>
      </c>
      <c r="I237" s="10" t="e">
        <f t="shared" si="29"/>
        <v>#N/A</v>
      </c>
      <c r="J237" s="10" t="s">
        <v>9</v>
      </c>
      <c r="K237" s="10" t="e">
        <f>VLOOKUP(D237,EQProd!$B$2:$F$297,3,)</f>
        <v>#N/A</v>
      </c>
      <c r="L237" s="10" t="e">
        <f t="shared" si="30"/>
        <v>#N/A</v>
      </c>
      <c r="M237" s="10">
        <v>1</v>
      </c>
      <c r="N237" s="10" t="e">
        <f>VLOOKUP(D237,EQProd!$B$2:$F$297,4,)</f>
        <v>#N/A</v>
      </c>
      <c r="O237" s="10" t="e">
        <f t="shared" si="31"/>
        <v>#N/A</v>
      </c>
      <c r="P237" s="10" t="s">
        <v>427</v>
      </c>
      <c r="Q237" s="10" t="e">
        <f>VLOOKUP(D237,EQProd!$B$2:$F$297,5,)</f>
        <v>#N/A</v>
      </c>
      <c r="R237" s="10" t="e">
        <f t="shared" si="32"/>
        <v>#N/A</v>
      </c>
      <c r="S237" s="10" t="e">
        <f t="shared" si="33"/>
        <v>#N/A</v>
      </c>
      <c r="T237" s="10" t="e">
        <f t="shared" si="34"/>
        <v>#N/A</v>
      </c>
      <c r="U237" s="10" t="e">
        <f t="shared" si="35"/>
        <v>#N/A</v>
      </c>
    </row>
    <row r="238" spans="1:21">
      <c r="A238" s="10" t="s">
        <v>444</v>
      </c>
      <c r="B238" s="10" t="str">
        <f>IF(ISERROR(MATCH(A238, EQProd!$A$2:$A$297,0)),"",A238)</f>
        <v>srf_main.SFreport_Calendar</v>
      </c>
      <c r="C238" s="10" t="str">
        <f t="shared" si="27"/>
        <v>OK</v>
      </c>
      <c r="D238" s="10" t="s">
        <v>652</v>
      </c>
      <c r="E238" s="10" t="e">
        <f>VLOOKUP(D238,EQProd!$B$2:$F$297,1,)</f>
        <v>#N/A</v>
      </c>
      <c r="F238" s="10" t="e">
        <f t="shared" si="28"/>
        <v>#N/A</v>
      </c>
      <c r="G238" s="10" t="s">
        <v>8</v>
      </c>
      <c r="H238" s="10" t="e">
        <f>VLOOKUP(D238,EQProd!$B$2:$F$297,2,)</f>
        <v>#N/A</v>
      </c>
      <c r="I238" s="10" t="e">
        <f t="shared" si="29"/>
        <v>#N/A</v>
      </c>
      <c r="J238" s="10" t="s">
        <v>9</v>
      </c>
      <c r="K238" s="10" t="e">
        <f>VLOOKUP(D238,EQProd!$B$2:$F$297,3,)</f>
        <v>#N/A</v>
      </c>
      <c r="L238" s="10" t="e">
        <f t="shared" si="30"/>
        <v>#N/A</v>
      </c>
      <c r="M238" s="10">
        <v>1</v>
      </c>
      <c r="N238" s="10" t="e">
        <f>VLOOKUP(D238,EQProd!$B$2:$F$297,4,)</f>
        <v>#N/A</v>
      </c>
      <c r="O238" s="10" t="e">
        <f t="shared" si="31"/>
        <v>#N/A</v>
      </c>
      <c r="P238" s="10" t="s">
        <v>448</v>
      </c>
      <c r="Q238" s="10" t="e">
        <f>VLOOKUP(D238,EQProd!$B$2:$F$297,5,)</f>
        <v>#N/A</v>
      </c>
      <c r="R238" s="10" t="e">
        <f t="shared" si="32"/>
        <v>#N/A</v>
      </c>
      <c r="S238" s="10" t="e">
        <f t="shared" si="33"/>
        <v>#N/A</v>
      </c>
      <c r="T238" s="10" t="e">
        <f t="shared" si="34"/>
        <v>#N/A</v>
      </c>
      <c r="U238" s="10" t="e">
        <f t="shared" si="35"/>
        <v>#N/A</v>
      </c>
    </row>
    <row r="239" spans="1:21">
      <c r="A239" s="10" t="s">
        <v>505</v>
      </c>
      <c r="B239" s="10" t="str">
        <f>IF(ISERROR(MATCH(A239, EQProd!$A$2:$A$297,0)),"",A239)</f>
        <v>srf_main.Trade</v>
      </c>
      <c r="C239" s="10" t="str">
        <f t="shared" si="27"/>
        <v>OK</v>
      </c>
      <c r="D239" s="10" t="s">
        <v>653</v>
      </c>
      <c r="E239" s="10" t="e">
        <f>VLOOKUP(D239,EQProd!$B$2:$F$297,1,)</f>
        <v>#N/A</v>
      </c>
      <c r="F239" s="10" t="e">
        <f t="shared" si="28"/>
        <v>#N/A</v>
      </c>
      <c r="G239" s="10" t="s">
        <v>8</v>
      </c>
      <c r="H239" s="10" t="e">
        <f>VLOOKUP(D239,EQProd!$B$2:$F$297,2,)</f>
        <v>#N/A</v>
      </c>
      <c r="I239" s="10" t="e">
        <f t="shared" si="29"/>
        <v>#N/A</v>
      </c>
      <c r="J239" s="10" t="s">
        <v>9</v>
      </c>
      <c r="K239" s="10" t="e">
        <f>VLOOKUP(D239,EQProd!$B$2:$F$297,3,)</f>
        <v>#N/A</v>
      </c>
      <c r="L239" s="10" t="e">
        <f t="shared" si="30"/>
        <v>#N/A</v>
      </c>
      <c r="M239" s="10">
        <v>1</v>
      </c>
      <c r="N239" s="10" t="e">
        <f>VLOOKUP(D239,EQProd!$B$2:$F$297,4,)</f>
        <v>#N/A</v>
      </c>
      <c r="O239" s="10" t="e">
        <f t="shared" si="31"/>
        <v>#N/A</v>
      </c>
      <c r="P239" s="10" t="s">
        <v>36</v>
      </c>
      <c r="Q239" s="10" t="e">
        <f>VLOOKUP(D239,EQProd!$B$2:$F$297,5,)</f>
        <v>#N/A</v>
      </c>
      <c r="R239" s="10" t="e">
        <f t="shared" si="32"/>
        <v>#N/A</v>
      </c>
      <c r="S239" s="10" t="e">
        <f t="shared" si="33"/>
        <v>#N/A</v>
      </c>
      <c r="T239" s="10" t="e">
        <f t="shared" si="34"/>
        <v>#N/A</v>
      </c>
      <c r="U239" s="10" t="e">
        <f t="shared" si="35"/>
        <v>#N/A</v>
      </c>
    </row>
    <row r="240" spans="1:21">
      <c r="A240" s="10" t="s">
        <v>526</v>
      </c>
      <c r="B240" s="10" t="str">
        <f>IF(ISERROR(MATCH(A240, EQProd!$A$2:$A$297,0)),"",A240)</f>
        <v>srf_main.TradeMask</v>
      </c>
      <c r="C240" s="10" t="str">
        <f t="shared" si="27"/>
        <v>OK</v>
      </c>
      <c r="D240" s="10" t="s">
        <v>527</v>
      </c>
      <c r="E240" s="10" t="e">
        <f>VLOOKUP(D240,EQProd!$B$2:$F$297,1,)</f>
        <v>#N/A</v>
      </c>
      <c r="F240" s="10" t="e">
        <f t="shared" si="28"/>
        <v>#N/A</v>
      </c>
      <c r="G240" s="10" t="s">
        <v>8</v>
      </c>
      <c r="H240" s="10" t="e">
        <f>VLOOKUP(D240,EQProd!$B$2:$F$297,2,)</f>
        <v>#N/A</v>
      </c>
      <c r="I240" s="10" t="e">
        <f t="shared" si="29"/>
        <v>#N/A</v>
      </c>
      <c r="J240" s="10" t="s">
        <v>9</v>
      </c>
      <c r="K240" s="10" t="e">
        <f>VLOOKUP(D240,EQProd!$B$2:$F$297,3,)</f>
        <v>#N/A</v>
      </c>
      <c r="L240" s="10" t="e">
        <f t="shared" si="30"/>
        <v>#N/A</v>
      </c>
      <c r="M240" s="10">
        <v>1</v>
      </c>
      <c r="N240" s="10" t="e">
        <f>VLOOKUP(D240,EQProd!$B$2:$F$297,4,)</f>
        <v>#N/A</v>
      </c>
      <c r="O240" s="10" t="e">
        <f t="shared" si="31"/>
        <v>#N/A</v>
      </c>
      <c r="P240" s="10" t="s">
        <v>36</v>
      </c>
      <c r="Q240" s="10" t="e">
        <f>VLOOKUP(D240,EQProd!$B$2:$F$297,5,)</f>
        <v>#N/A</v>
      </c>
      <c r="R240" s="10" t="e">
        <f t="shared" si="32"/>
        <v>#N/A</v>
      </c>
      <c r="S240" s="10" t="e">
        <f t="shared" si="33"/>
        <v>#N/A</v>
      </c>
      <c r="T240" s="10" t="e">
        <f t="shared" si="34"/>
        <v>#N/A</v>
      </c>
      <c r="U240" s="10" t="e">
        <f t="shared" si="35"/>
        <v>#N/A</v>
      </c>
    </row>
    <row r="241" spans="1:21">
      <c r="A241" s="10" t="s">
        <v>581</v>
      </c>
      <c r="B241" s="10" t="str">
        <f>IF(ISERROR(MATCH(A241, EQProd!$A$2:$A$297,0)),"",A241)</f>
        <v>srf_main.TradeMessageTrident</v>
      </c>
      <c r="C241" s="10" t="str">
        <f t="shared" si="27"/>
        <v>OK</v>
      </c>
      <c r="D241" s="10" t="s">
        <v>584</v>
      </c>
      <c r="E241" s="10" t="e">
        <f>VLOOKUP(D241,EQProd!$B$2:$F$297,1,)</f>
        <v>#N/A</v>
      </c>
      <c r="F241" s="10" t="e">
        <f t="shared" si="28"/>
        <v>#N/A</v>
      </c>
      <c r="G241" s="10" t="s">
        <v>8</v>
      </c>
      <c r="H241" s="10" t="e">
        <f>VLOOKUP(D241,EQProd!$B$2:$F$297,2,)</f>
        <v>#N/A</v>
      </c>
      <c r="I241" s="10" t="e">
        <f t="shared" si="29"/>
        <v>#N/A</v>
      </c>
      <c r="J241" s="10" t="s">
        <v>9</v>
      </c>
      <c r="K241" s="10" t="e">
        <f>VLOOKUP(D241,EQProd!$B$2:$F$297,3,)</f>
        <v>#N/A</v>
      </c>
      <c r="L241" s="10" t="e">
        <f t="shared" si="30"/>
        <v>#N/A</v>
      </c>
      <c r="M241" s="10">
        <v>1</v>
      </c>
      <c r="N241" s="10" t="e">
        <f>VLOOKUP(D241,EQProd!$B$2:$F$297,4,)</f>
        <v>#N/A</v>
      </c>
      <c r="O241" s="10" t="e">
        <f t="shared" si="31"/>
        <v>#N/A</v>
      </c>
      <c r="P241" s="10" t="s">
        <v>198</v>
      </c>
      <c r="Q241" s="10" t="e">
        <f>VLOOKUP(D241,EQProd!$B$2:$F$297,5,)</f>
        <v>#N/A</v>
      </c>
      <c r="R241" s="10" t="e">
        <f t="shared" si="32"/>
        <v>#N/A</v>
      </c>
      <c r="S241" s="10" t="e">
        <f t="shared" si="33"/>
        <v>#N/A</v>
      </c>
      <c r="T241" s="10" t="e">
        <f t="shared" si="34"/>
        <v>#N/A</v>
      </c>
      <c r="U241" s="10" t="e">
        <f t="shared" si="35"/>
        <v>#N/A</v>
      </c>
    </row>
    <row r="242" spans="1:21">
      <c r="A242" s="10" t="s">
        <v>528</v>
      </c>
      <c r="B242" s="10" t="str">
        <f>IF(ISERROR(MATCH(A242, EQProd!$A$2:$A$297,0)),"",A242)</f>
        <v>srf_main.TradeMessage</v>
      </c>
      <c r="C242" s="10" t="str">
        <f t="shared" si="27"/>
        <v>OK</v>
      </c>
      <c r="D242" s="10" t="s">
        <v>654</v>
      </c>
      <c r="E242" s="10" t="e">
        <f>VLOOKUP(D242,EQProd!$B$2:$F$297,1,)</f>
        <v>#N/A</v>
      </c>
      <c r="F242" s="10" t="e">
        <f t="shared" si="28"/>
        <v>#N/A</v>
      </c>
      <c r="G242" s="10" t="s">
        <v>8</v>
      </c>
      <c r="H242" s="10" t="e">
        <f>VLOOKUP(D242,EQProd!$B$2:$F$297,2,)</f>
        <v>#N/A</v>
      </c>
      <c r="I242" s="10" t="e">
        <f t="shared" si="29"/>
        <v>#N/A</v>
      </c>
      <c r="J242" s="10" t="s">
        <v>9</v>
      </c>
      <c r="K242" s="10" t="e">
        <f>VLOOKUP(D242,EQProd!$B$2:$F$297,3,)</f>
        <v>#N/A</v>
      </c>
      <c r="L242" s="10" t="e">
        <f t="shared" si="30"/>
        <v>#N/A</v>
      </c>
      <c r="M242" s="10">
        <v>1</v>
      </c>
      <c r="N242" s="10" t="e">
        <f>VLOOKUP(D242,EQProd!$B$2:$F$297,4,)</f>
        <v>#N/A</v>
      </c>
      <c r="O242" s="10" t="e">
        <f t="shared" si="31"/>
        <v>#N/A</v>
      </c>
      <c r="P242" s="10" t="s">
        <v>198</v>
      </c>
      <c r="Q242" s="10" t="e">
        <f>VLOOKUP(D242,EQProd!$B$2:$F$297,5,)</f>
        <v>#N/A</v>
      </c>
      <c r="R242" s="10" t="e">
        <f t="shared" si="32"/>
        <v>#N/A</v>
      </c>
      <c r="S242" s="10" t="e">
        <f t="shared" si="33"/>
        <v>#N/A</v>
      </c>
      <c r="T242" s="10" t="e">
        <f t="shared" si="34"/>
        <v>#N/A</v>
      </c>
      <c r="U242" s="10" t="e">
        <f t="shared" si="35"/>
        <v>#N/A</v>
      </c>
    </row>
    <row r="243" spans="1:21">
      <c r="A243" s="10" t="s">
        <v>557</v>
      </c>
      <c r="B243" s="10" t="str">
        <f>IF(ISERROR(MATCH(A243, EQProd!$A$2:$A$297,0)),"",A243)</f>
        <v>srf_main.TradeMessagePayloadTrident</v>
      </c>
      <c r="C243" s="10" t="str">
        <f t="shared" si="27"/>
        <v>OK</v>
      </c>
      <c r="D243" s="10" t="s">
        <v>558</v>
      </c>
      <c r="E243" s="10" t="e">
        <f>VLOOKUP(D243,EQProd!$B$2:$F$297,1,)</f>
        <v>#N/A</v>
      </c>
      <c r="F243" s="10" t="e">
        <f t="shared" si="28"/>
        <v>#N/A</v>
      </c>
      <c r="G243" s="10" t="s">
        <v>8</v>
      </c>
      <c r="H243" s="10" t="e">
        <f>VLOOKUP(D243,EQProd!$B$2:$F$297,2,)</f>
        <v>#N/A</v>
      </c>
      <c r="I243" s="10" t="e">
        <f t="shared" si="29"/>
        <v>#N/A</v>
      </c>
      <c r="J243" s="10" t="s">
        <v>9</v>
      </c>
      <c r="K243" s="10" t="e">
        <f>VLOOKUP(D243,EQProd!$B$2:$F$297,3,)</f>
        <v>#N/A</v>
      </c>
      <c r="L243" s="10" t="e">
        <f t="shared" si="30"/>
        <v>#N/A</v>
      </c>
      <c r="M243" s="10">
        <v>1</v>
      </c>
      <c r="N243" s="10" t="e">
        <f>VLOOKUP(D243,EQProd!$B$2:$F$297,4,)</f>
        <v>#N/A</v>
      </c>
      <c r="O243" s="10" t="e">
        <f t="shared" si="31"/>
        <v>#N/A</v>
      </c>
      <c r="P243" s="10" t="s">
        <v>26</v>
      </c>
      <c r="Q243" s="10" t="e">
        <f>VLOOKUP(D243,EQProd!$B$2:$F$297,5,)</f>
        <v>#N/A</v>
      </c>
      <c r="R243" s="10" t="e">
        <f t="shared" si="32"/>
        <v>#N/A</v>
      </c>
      <c r="S243" s="10" t="e">
        <f t="shared" si="33"/>
        <v>#N/A</v>
      </c>
      <c r="T243" s="10" t="e">
        <f t="shared" si="34"/>
        <v>#N/A</v>
      </c>
      <c r="U243" s="10" t="e">
        <f t="shared" si="35"/>
        <v>#N/A</v>
      </c>
    </row>
    <row r="244" spans="1:21">
      <c r="A244" s="10" t="s">
        <v>544</v>
      </c>
      <c r="B244" s="10" t="str">
        <f>IF(ISERROR(MATCH(A244, EQProd!$A$2:$A$297,0)),"",A244)</f>
        <v>srf_main.TradeMessage_OFC</v>
      </c>
      <c r="C244" s="10" t="str">
        <f t="shared" si="27"/>
        <v>OK</v>
      </c>
      <c r="D244" s="10" t="s">
        <v>545</v>
      </c>
      <c r="E244" s="10" t="e">
        <f>VLOOKUP(D244,EQProd!$B$2:$F$297,1,)</f>
        <v>#N/A</v>
      </c>
      <c r="F244" s="10" t="e">
        <f t="shared" si="28"/>
        <v>#N/A</v>
      </c>
      <c r="G244" s="10" t="s">
        <v>8</v>
      </c>
      <c r="H244" s="10" t="e">
        <f>VLOOKUP(D244,EQProd!$B$2:$F$297,2,)</f>
        <v>#N/A</v>
      </c>
      <c r="I244" s="10" t="e">
        <f t="shared" si="29"/>
        <v>#N/A</v>
      </c>
      <c r="J244" s="10" t="s">
        <v>9</v>
      </c>
      <c r="K244" s="10" t="e">
        <f>VLOOKUP(D244,EQProd!$B$2:$F$297,3,)</f>
        <v>#N/A</v>
      </c>
      <c r="L244" s="10" t="e">
        <f t="shared" si="30"/>
        <v>#N/A</v>
      </c>
      <c r="M244" s="10">
        <v>1</v>
      </c>
      <c r="N244" s="10" t="e">
        <f>VLOOKUP(D244,EQProd!$B$2:$F$297,4,)</f>
        <v>#N/A</v>
      </c>
      <c r="O244" s="10" t="e">
        <f t="shared" si="31"/>
        <v>#N/A</v>
      </c>
      <c r="P244" s="10" t="s">
        <v>198</v>
      </c>
      <c r="Q244" s="10" t="e">
        <f>VLOOKUP(D244,EQProd!$B$2:$F$297,5,)</f>
        <v>#N/A</v>
      </c>
      <c r="R244" s="10" t="e">
        <f t="shared" si="32"/>
        <v>#N/A</v>
      </c>
      <c r="S244" s="10" t="e">
        <f t="shared" si="33"/>
        <v>#N/A</v>
      </c>
      <c r="T244" s="10" t="e">
        <f t="shared" si="34"/>
        <v>#N/A</v>
      </c>
      <c r="U244" s="10" t="e">
        <f t="shared" si="35"/>
        <v>#N/A</v>
      </c>
    </row>
    <row r="245" spans="1:21">
      <c r="A245" s="10" t="s">
        <v>555</v>
      </c>
      <c r="B245" s="10" t="str">
        <f>IF(ISERROR(MATCH(A245, EQProd!$A$2:$A$297,0)),"",A245)</f>
        <v>srf_main.TradeMessagePayload_OFC</v>
      </c>
      <c r="C245" s="10" t="str">
        <f t="shared" si="27"/>
        <v>OK</v>
      </c>
      <c r="D245" s="10" t="s">
        <v>556</v>
      </c>
      <c r="E245" s="10" t="e">
        <f>VLOOKUP(D245,EQProd!$B$2:$F$297,1,)</f>
        <v>#N/A</v>
      </c>
      <c r="F245" s="10" t="e">
        <f t="shared" si="28"/>
        <v>#N/A</v>
      </c>
      <c r="G245" s="10" t="s">
        <v>8</v>
      </c>
      <c r="H245" s="10" t="e">
        <f>VLOOKUP(D245,EQProd!$B$2:$F$297,2,)</f>
        <v>#N/A</v>
      </c>
      <c r="I245" s="10" t="e">
        <f t="shared" si="29"/>
        <v>#N/A</v>
      </c>
      <c r="J245" s="10" t="s">
        <v>9</v>
      </c>
      <c r="K245" s="10" t="e">
        <f>VLOOKUP(D245,EQProd!$B$2:$F$297,3,)</f>
        <v>#N/A</v>
      </c>
      <c r="L245" s="10" t="e">
        <f t="shared" si="30"/>
        <v>#N/A</v>
      </c>
      <c r="M245" s="10">
        <v>1</v>
      </c>
      <c r="N245" s="10" t="e">
        <f>VLOOKUP(D245,EQProd!$B$2:$F$297,4,)</f>
        <v>#N/A</v>
      </c>
      <c r="O245" s="10" t="e">
        <f t="shared" si="31"/>
        <v>#N/A</v>
      </c>
      <c r="P245" s="10" t="s">
        <v>26</v>
      </c>
      <c r="Q245" s="10" t="e">
        <f>VLOOKUP(D245,EQProd!$B$2:$F$297,5,)</f>
        <v>#N/A</v>
      </c>
      <c r="R245" s="10" t="e">
        <f t="shared" si="32"/>
        <v>#N/A</v>
      </c>
      <c r="S245" s="10" t="e">
        <f t="shared" si="33"/>
        <v>#N/A</v>
      </c>
      <c r="T245" s="10" t="e">
        <f t="shared" si="34"/>
        <v>#N/A</v>
      </c>
      <c r="U245" s="10" t="e">
        <f t="shared" si="35"/>
        <v>#N/A</v>
      </c>
    </row>
    <row r="246" spans="1:21">
      <c r="A246" s="10" t="s">
        <v>521</v>
      </c>
      <c r="B246" s="10" t="str">
        <f>IF(ISERROR(MATCH(A246, EQProd!$A$2:$A$297,0)),"",A246)</f>
        <v>srf_main.Trade_OFC</v>
      </c>
      <c r="C246" s="10" t="str">
        <f t="shared" si="27"/>
        <v>OK</v>
      </c>
      <c r="D246" s="10" t="s">
        <v>522</v>
      </c>
      <c r="E246" s="10" t="e">
        <f>VLOOKUP(D246,EQProd!$B$2:$F$297,1,)</f>
        <v>#N/A</v>
      </c>
      <c r="F246" s="10" t="e">
        <f t="shared" si="28"/>
        <v>#N/A</v>
      </c>
      <c r="G246" s="10" t="s">
        <v>8</v>
      </c>
      <c r="H246" s="10" t="e">
        <f>VLOOKUP(D246,EQProd!$B$2:$F$297,2,)</f>
        <v>#N/A</v>
      </c>
      <c r="I246" s="10" t="e">
        <f t="shared" si="29"/>
        <v>#N/A</v>
      </c>
      <c r="J246" s="10" t="s">
        <v>9</v>
      </c>
      <c r="K246" s="10" t="e">
        <f>VLOOKUP(D246,EQProd!$B$2:$F$297,3,)</f>
        <v>#N/A</v>
      </c>
      <c r="L246" s="10" t="e">
        <f t="shared" si="30"/>
        <v>#N/A</v>
      </c>
      <c r="M246" s="10">
        <v>1</v>
      </c>
      <c r="N246" s="10" t="e">
        <f>VLOOKUP(D246,EQProd!$B$2:$F$297,4,)</f>
        <v>#N/A</v>
      </c>
      <c r="O246" s="10" t="e">
        <f t="shared" si="31"/>
        <v>#N/A</v>
      </c>
      <c r="P246" s="10" t="s">
        <v>36</v>
      </c>
      <c r="Q246" s="10" t="e">
        <f>VLOOKUP(D246,EQProd!$B$2:$F$297,5,)</f>
        <v>#N/A</v>
      </c>
      <c r="R246" s="10" t="e">
        <f t="shared" si="32"/>
        <v>#N/A</v>
      </c>
      <c r="S246" s="10" t="e">
        <f t="shared" si="33"/>
        <v>#N/A</v>
      </c>
      <c r="T246" s="10" t="e">
        <f t="shared" si="34"/>
        <v>#N/A</v>
      </c>
      <c r="U246" s="10" t="e">
        <f t="shared" si="35"/>
        <v>#N/A</v>
      </c>
    </row>
    <row r="247" spans="1:21">
      <c r="A247" s="10" t="s">
        <v>585</v>
      </c>
      <c r="B247" s="10" t="str">
        <f>IF(ISERROR(MATCH(A247, EQProd!$A$2:$A$297,0)),"",A247)</f>
        <v>srf_main.TradeRptJurisdiction</v>
      </c>
      <c r="C247" s="10" t="str">
        <f t="shared" si="27"/>
        <v>OK</v>
      </c>
      <c r="D247" s="10" t="s">
        <v>655</v>
      </c>
      <c r="E247" s="10" t="e">
        <f>VLOOKUP(D247,EQProd!$B$2:$F$297,1,)</f>
        <v>#N/A</v>
      </c>
      <c r="F247" s="10" t="e">
        <f t="shared" si="28"/>
        <v>#N/A</v>
      </c>
      <c r="G247" s="10" t="s">
        <v>8</v>
      </c>
      <c r="H247" s="10" t="e">
        <f>VLOOKUP(D247,EQProd!$B$2:$F$297,2,)</f>
        <v>#N/A</v>
      </c>
      <c r="I247" s="10" t="e">
        <f t="shared" si="29"/>
        <v>#N/A</v>
      </c>
      <c r="J247" s="10" t="s">
        <v>9</v>
      </c>
      <c r="K247" s="10" t="e">
        <f>VLOOKUP(D247,EQProd!$B$2:$F$297,3,)</f>
        <v>#N/A</v>
      </c>
      <c r="L247" s="10" t="e">
        <f t="shared" si="30"/>
        <v>#N/A</v>
      </c>
      <c r="M247" s="10">
        <v>1</v>
      </c>
      <c r="N247" s="10" t="e">
        <f>VLOOKUP(D247,EQProd!$B$2:$F$297,4,)</f>
        <v>#N/A</v>
      </c>
      <c r="O247" s="10" t="e">
        <f t="shared" si="31"/>
        <v>#N/A</v>
      </c>
      <c r="P247" s="10" t="s">
        <v>587</v>
      </c>
      <c r="Q247" s="10" t="e">
        <f>VLOOKUP(D247,EQProd!$B$2:$F$297,5,)</f>
        <v>#N/A</v>
      </c>
      <c r="R247" s="10" t="e">
        <f t="shared" si="32"/>
        <v>#N/A</v>
      </c>
      <c r="S247" s="10" t="e">
        <f t="shared" si="33"/>
        <v>#N/A</v>
      </c>
      <c r="T247" s="10" t="e">
        <f t="shared" si="34"/>
        <v>#N/A</v>
      </c>
      <c r="U247" s="10" t="e">
        <f t="shared" si="35"/>
        <v>#N/A</v>
      </c>
    </row>
    <row r="248" spans="1:21">
      <c r="A248" s="10" t="s">
        <v>597</v>
      </c>
      <c r="B248" s="10" t="str">
        <f>IF(ISERROR(MATCH(A248, EQProd!$A$2:$A$297,0)),"",A248)</f>
        <v>srf_main.UnevaluatedCollateralData</v>
      </c>
      <c r="C248" s="10" t="str">
        <f t="shared" si="27"/>
        <v>OK</v>
      </c>
      <c r="D248" s="10" t="s">
        <v>656</v>
      </c>
      <c r="E248" s="10" t="e">
        <f>VLOOKUP(D248,EQProd!$B$2:$F$297,1,)</f>
        <v>#N/A</v>
      </c>
      <c r="F248" s="10" t="e">
        <f t="shared" si="28"/>
        <v>#N/A</v>
      </c>
      <c r="G248" s="10" t="s">
        <v>8</v>
      </c>
      <c r="H248" s="10" t="e">
        <f>VLOOKUP(D248,EQProd!$B$2:$F$297,2,)</f>
        <v>#N/A</v>
      </c>
      <c r="I248" s="10" t="e">
        <f t="shared" si="29"/>
        <v>#N/A</v>
      </c>
      <c r="J248" s="10" t="s">
        <v>14</v>
      </c>
      <c r="K248" s="10" t="e">
        <f>VLOOKUP(D248,EQProd!$B$2:$F$297,3,)</f>
        <v>#N/A</v>
      </c>
      <c r="L248" s="10" t="e">
        <f t="shared" si="30"/>
        <v>#N/A</v>
      </c>
      <c r="M248" s="10">
        <v>1</v>
      </c>
      <c r="N248" s="10" t="e">
        <f>VLOOKUP(D248,EQProd!$B$2:$F$297,4,)</f>
        <v>#N/A</v>
      </c>
      <c r="O248" s="10" t="e">
        <f t="shared" si="31"/>
        <v>#N/A</v>
      </c>
      <c r="P248" s="10" t="s">
        <v>17</v>
      </c>
      <c r="Q248" s="10" t="e">
        <f>VLOOKUP(D248,EQProd!$B$2:$F$297,5,)</f>
        <v>#N/A</v>
      </c>
      <c r="R248" s="10" t="e">
        <f t="shared" si="32"/>
        <v>#N/A</v>
      </c>
      <c r="S248" s="10" t="e">
        <f t="shared" si="33"/>
        <v>#N/A</v>
      </c>
      <c r="T248" s="10" t="e">
        <f t="shared" si="34"/>
        <v>#N/A</v>
      </c>
      <c r="U248" s="10" t="e">
        <f t="shared" si="35"/>
        <v>#N/A</v>
      </c>
    </row>
    <row r="249" spans="1:21">
      <c r="A249" s="10" t="s">
        <v>6</v>
      </c>
      <c r="B249" s="10" t="str">
        <f>IF(ISERROR(MATCH(A249, EQProd!$A$2:$A$297,0)),"",A249)</f>
        <v>srf_main.ADSBookList</v>
      </c>
      <c r="C249" s="10" t="str">
        <f t="shared" si="27"/>
        <v>OK</v>
      </c>
      <c r="D249" s="10" t="s">
        <v>7</v>
      </c>
      <c r="E249" s="10" t="str">
        <f>VLOOKUP(D249,EQProd!$B$2:$F$297,1,)</f>
        <v>PK_ADSBookList</v>
      </c>
      <c r="F249" s="10" t="str">
        <f t="shared" si="28"/>
        <v>OK</v>
      </c>
      <c r="G249" s="10" t="s">
        <v>8</v>
      </c>
      <c r="H249" s="10" t="str">
        <f>VLOOKUP(D249,EQProd!$B$2:$F$297,2,)</f>
        <v>unique</v>
      </c>
      <c r="I249" s="10" t="str">
        <f t="shared" si="29"/>
        <v>OK</v>
      </c>
      <c r="J249" s="10" t="s">
        <v>9</v>
      </c>
      <c r="K249" s="10" t="str">
        <f>VLOOKUP(D249,EQProd!$B$2:$F$297,3,)</f>
        <v xml:space="preserve"> clustered </v>
      </c>
      <c r="L249" s="10" t="str">
        <f t="shared" si="30"/>
        <v>OK</v>
      </c>
      <c r="M249" s="10">
        <v>1</v>
      </c>
      <c r="N249" s="10">
        <f>VLOOKUP(D249,EQProd!$B$2:$F$297,4,)</f>
        <v>1</v>
      </c>
      <c r="O249" s="10" t="str">
        <f t="shared" si="31"/>
        <v>OK</v>
      </c>
      <c r="P249" s="10" t="s">
        <v>10</v>
      </c>
      <c r="Q249" s="10" t="str">
        <f>VLOOKUP(D249,EQProd!$B$2:$F$297,5,)</f>
        <v>BookId asc</v>
      </c>
      <c r="R249" s="10" t="str">
        <f t="shared" si="32"/>
        <v>OK</v>
      </c>
      <c r="S249" s="10" t="str">
        <f t="shared" si="33"/>
        <v>TRUE</v>
      </c>
      <c r="T249" s="10" t="str">
        <f t="shared" si="34"/>
        <v>TRUE</v>
      </c>
      <c r="U249" s="10" t="str">
        <f t="shared" si="35"/>
        <v>Yes</v>
      </c>
    </row>
    <row r="250" spans="1:21">
      <c r="A250" s="10" t="s">
        <v>11</v>
      </c>
      <c r="B250" s="10" t="str">
        <f>IF(ISERROR(MATCH(A250, EQProd!$A$2:$A$297,0)),"",A250)</f>
        <v>srf_main.AllegeTrade</v>
      </c>
      <c r="C250" s="10" t="str">
        <f t="shared" si="27"/>
        <v>OK</v>
      </c>
      <c r="D250" s="10" t="s">
        <v>16</v>
      </c>
      <c r="E250" s="10" t="str">
        <f>VLOOKUP(D250,EQProd!$B$2:$F$297,1,)</f>
        <v>PK_AllegeTrade</v>
      </c>
      <c r="F250" s="10" t="str">
        <f t="shared" si="28"/>
        <v>OK</v>
      </c>
      <c r="G250" s="10" t="s">
        <v>8</v>
      </c>
      <c r="H250" s="10" t="str">
        <f>VLOOKUP(D250,EQProd!$B$2:$F$297,2,)</f>
        <v>unique</v>
      </c>
      <c r="I250" s="10" t="str">
        <f t="shared" si="29"/>
        <v>OK</v>
      </c>
      <c r="J250" s="10" t="s">
        <v>9</v>
      </c>
      <c r="K250" s="10" t="str">
        <f>VLOOKUP(D250,EQProd!$B$2:$F$297,3,)</f>
        <v xml:space="preserve"> clustered </v>
      </c>
      <c r="L250" s="10" t="str">
        <f t="shared" si="30"/>
        <v>OK</v>
      </c>
      <c r="M250" s="10">
        <v>1</v>
      </c>
      <c r="N250" s="10">
        <f>VLOOKUP(D250,EQProd!$B$2:$F$297,4,)</f>
        <v>1</v>
      </c>
      <c r="O250" s="10" t="str">
        <f t="shared" si="31"/>
        <v>OK</v>
      </c>
      <c r="P250" s="10" t="s">
        <v>17</v>
      </c>
      <c r="Q250" s="10" t="str">
        <f>VLOOKUP(D250,EQProd!$B$2:$F$297,5,)</f>
        <v>Id asc</v>
      </c>
      <c r="R250" s="10" t="str">
        <f t="shared" si="32"/>
        <v>OK</v>
      </c>
      <c r="S250" s="10" t="str">
        <f t="shared" si="33"/>
        <v>TRUE</v>
      </c>
      <c r="T250" s="10" t="str">
        <f t="shared" si="34"/>
        <v>TRUE</v>
      </c>
      <c r="U250" s="10" t="str">
        <f t="shared" si="35"/>
        <v>Yes</v>
      </c>
    </row>
    <row r="251" spans="1:21">
      <c r="A251" s="10" t="s">
        <v>18</v>
      </c>
      <c r="B251" s="10" t="str">
        <f>IF(ISERROR(MATCH(A251, EQProd!$A$2:$A$297,0)),"",A251)</f>
        <v>srf_main.AllegeTradeDetails</v>
      </c>
      <c r="C251" s="10" t="str">
        <f t="shared" si="27"/>
        <v>OK</v>
      </c>
      <c r="D251" s="10" t="s">
        <v>21</v>
      </c>
      <c r="E251" s="10" t="str">
        <f>VLOOKUP(D251,EQProd!$B$2:$F$297,1,)</f>
        <v>PK_AllegeTradeDetails</v>
      </c>
      <c r="F251" s="10" t="str">
        <f t="shared" si="28"/>
        <v>OK</v>
      </c>
      <c r="G251" s="10" t="s">
        <v>8</v>
      </c>
      <c r="H251" s="10" t="str">
        <f>VLOOKUP(D251,EQProd!$B$2:$F$297,2,)</f>
        <v>unique</v>
      </c>
      <c r="I251" s="10" t="str">
        <f t="shared" si="29"/>
        <v>OK</v>
      </c>
      <c r="J251" s="10" t="s">
        <v>14</v>
      </c>
      <c r="K251" s="10" t="str">
        <f>VLOOKUP(D251,EQProd!$B$2:$F$297,3,)</f>
        <v xml:space="preserve"> nonclustered </v>
      </c>
      <c r="L251" s="10" t="str">
        <f t="shared" si="30"/>
        <v>OK</v>
      </c>
      <c r="M251" s="10">
        <v>1</v>
      </c>
      <c r="N251" s="10">
        <f>VLOOKUP(D251,EQProd!$B$2:$F$297,4,)</f>
        <v>1</v>
      </c>
      <c r="O251" s="10" t="str">
        <f t="shared" si="31"/>
        <v>OK</v>
      </c>
      <c r="P251" s="10" t="s">
        <v>17</v>
      </c>
      <c r="Q251" s="10" t="str">
        <f>VLOOKUP(D251,EQProd!$B$2:$F$297,5,)</f>
        <v>Id asc</v>
      </c>
      <c r="R251" s="10" t="str">
        <f t="shared" si="32"/>
        <v>OK</v>
      </c>
      <c r="S251" s="10" t="str">
        <f t="shared" si="33"/>
        <v>TRUE</v>
      </c>
      <c r="T251" s="10" t="str">
        <f t="shared" si="34"/>
        <v>TRUE</v>
      </c>
      <c r="U251" s="10" t="str">
        <f t="shared" si="35"/>
        <v>Yes</v>
      </c>
    </row>
    <row r="252" spans="1:21">
      <c r="A252" s="10" t="s">
        <v>22</v>
      </c>
      <c r="B252" s="10" t="str">
        <f>IF(ISERROR(MATCH(A252, EQProd!$A$2:$A$297,0)),"",A252)</f>
        <v>srf_main.AllegeTradePayload</v>
      </c>
      <c r="C252" s="10" t="str">
        <f t="shared" si="27"/>
        <v>OK</v>
      </c>
      <c r="D252" s="10" t="s">
        <v>25</v>
      </c>
      <c r="E252" s="10" t="str">
        <f>VLOOKUP(D252,EQProd!$B$2:$F$297,1,)</f>
        <v>PK_AllegeTradePayload</v>
      </c>
      <c r="F252" s="10" t="str">
        <f t="shared" si="28"/>
        <v>OK</v>
      </c>
      <c r="G252" s="10" t="s">
        <v>8</v>
      </c>
      <c r="H252" s="10" t="str">
        <f>VLOOKUP(D252,EQProd!$B$2:$F$297,2,)</f>
        <v>unique</v>
      </c>
      <c r="I252" s="10" t="str">
        <f t="shared" si="29"/>
        <v>OK</v>
      </c>
      <c r="J252" s="10" t="s">
        <v>14</v>
      </c>
      <c r="K252" s="10" t="str">
        <f>VLOOKUP(D252,EQProd!$B$2:$F$297,3,)</f>
        <v xml:space="preserve"> nonclustered </v>
      </c>
      <c r="L252" s="10" t="str">
        <f t="shared" si="30"/>
        <v>OK</v>
      </c>
      <c r="M252" s="10">
        <v>1</v>
      </c>
      <c r="N252" s="10">
        <f>VLOOKUP(D252,EQProd!$B$2:$F$297,4,)</f>
        <v>1</v>
      </c>
      <c r="O252" s="10" t="str">
        <f t="shared" si="31"/>
        <v>OK</v>
      </c>
      <c r="P252" s="10" t="s">
        <v>26</v>
      </c>
      <c r="Q252" s="10" t="str">
        <f>VLOOKUP(D252,EQProd!$B$2:$F$297,5,)</f>
        <v>PayloadId asc</v>
      </c>
      <c r="R252" s="10" t="str">
        <f t="shared" si="32"/>
        <v>OK</v>
      </c>
      <c r="S252" s="10" t="str">
        <f t="shared" si="33"/>
        <v>TRUE</v>
      </c>
      <c r="T252" s="10" t="str">
        <f t="shared" si="34"/>
        <v>TRUE</v>
      </c>
      <c r="U252" s="10" t="str">
        <f t="shared" si="35"/>
        <v>Yes</v>
      </c>
    </row>
    <row r="253" spans="1:21">
      <c r="A253" s="10" t="s">
        <v>27</v>
      </c>
      <c r="B253" s="10" t="str">
        <f>IF(ISERROR(MATCH(A253, EQProd!$A$2:$A$297,0)),"",A253)</f>
        <v>srf_main.AlternateAllegeTrade</v>
      </c>
      <c r="C253" s="10" t="str">
        <f t="shared" si="27"/>
        <v>OK</v>
      </c>
      <c r="D253" s="10" t="s">
        <v>29</v>
      </c>
      <c r="E253" s="10" t="str">
        <f>VLOOKUP(D253,EQProd!$B$2:$F$297,1,)</f>
        <v>PK_AlternateAllegeTrade</v>
      </c>
      <c r="F253" s="10" t="str">
        <f t="shared" si="28"/>
        <v>OK</v>
      </c>
      <c r="G253" s="10" t="s">
        <v>8</v>
      </c>
      <c r="H253" s="10" t="str">
        <f>VLOOKUP(D253,EQProd!$B$2:$F$297,2,)</f>
        <v>unique</v>
      </c>
      <c r="I253" s="10" t="str">
        <f t="shared" si="29"/>
        <v>OK</v>
      </c>
      <c r="J253" s="10" t="s">
        <v>14</v>
      </c>
      <c r="K253" s="10" t="str">
        <f>VLOOKUP(D253,EQProd!$B$2:$F$297,3,)</f>
        <v xml:space="preserve"> nonclustered </v>
      </c>
      <c r="L253" s="10" t="str">
        <f t="shared" si="30"/>
        <v>OK</v>
      </c>
      <c r="M253" s="10">
        <v>1</v>
      </c>
      <c r="N253" s="10">
        <f>VLOOKUP(D253,EQProd!$B$2:$F$297,4,)</f>
        <v>1</v>
      </c>
      <c r="O253" s="10" t="str">
        <f t="shared" si="31"/>
        <v>OK</v>
      </c>
      <c r="P253" s="10" t="s">
        <v>17</v>
      </c>
      <c r="Q253" s="10" t="str">
        <f>VLOOKUP(D253,EQProd!$B$2:$F$297,5,)</f>
        <v>Id asc</v>
      </c>
      <c r="R253" s="10" t="str">
        <f t="shared" si="32"/>
        <v>OK</v>
      </c>
      <c r="S253" s="10" t="str">
        <f t="shared" si="33"/>
        <v>TRUE</v>
      </c>
      <c r="T253" s="10" t="str">
        <f t="shared" si="34"/>
        <v>TRUE</v>
      </c>
      <c r="U253" s="10" t="str">
        <f t="shared" si="35"/>
        <v>Yes</v>
      </c>
    </row>
    <row r="254" spans="1:21">
      <c r="A254" s="10" t="s">
        <v>37</v>
      </c>
      <c r="B254" s="10" t="str">
        <f>IF(ISERROR(MATCH(A254, EQProd!$A$2:$A$297,0)),"",A254)</f>
        <v>srf_main.AlternateTradeRole</v>
      </c>
      <c r="C254" s="10" t="str">
        <f t="shared" si="27"/>
        <v>OK</v>
      </c>
      <c r="D254" s="10" t="s">
        <v>39</v>
      </c>
      <c r="E254" s="10" t="str">
        <f>VLOOKUP(D254,EQProd!$B$2:$F$297,1,)</f>
        <v>PK_AlternateTradeRole</v>
      </c>
      <c r="F254" s="10" t="str">
        <f t="shared" si="28"/>
        <v>OK</v>
      </c>
      <c r="G254" s="10" t="s">
        <v>8</v>
      </c>
      <c r="H254" s="10" t="str">
        <f>VLOOKUP(D254,EQProd!$B$2:$F$297,2,)</f>
        <v>unique</v>
      </c>
      <c r="I254" s="10" t="str">
        <f t="shared" si="29"/>
        <v>OK</v>
      </c>
      <c r="J254" s="10" t="s">
        <v>14</v>
      </c>
      <c r="K254" s="10" t="str">
        <f>VLOOKUP(D254,EQProd!$B$2:$F$297,3,)</f>
        <v xml:space="preserve"> nonclustered </v>
      </c>
      <c r="L254" s="10" t="str">
        <f t="shared" si="30"/>
        <v>OK</v>
      </c>
      <c r="M254" s="10">
        <v>1</v>
      </c>
      <c r="N254" s="10">
        <f>VLOOKUP(D254,EQProd!$B$2:$F$297,4,)</f>
        <v>1</v>
      </c>
      <c r="O254" s="10" t="str">
        <f t="shared" si="31"/>
        <v>OK</v>
      </c>
      <c r="P254" s="10" t="s">
        <v>17</v>
      </c>
      <c r="Q254" s="10" t="str">
        <f>VLOOKUP(D254,EQProd!$B$2:$F$297,5,)</f>
        <v>Id asc</v>
      </c>
      <c r="R254" s="10" t="str">
        <f t="shared" si="32"/>
        <v>OK</v>
      </c>
      <c r="S254" s="10" t="str">
        <f t="shared" si="33"/>
        <v>TRUE</v>
      </c>
      <c r="T254" s="10" t="str">
        <f t="shared" si="34"/>
        <v>TRUE</v>
      </c>
      <c r="U254" s="10" t="str">
        <f t="shared" si="35"/>
        <v>Yes</v>
      </c>
    </row>
    <row r="255" spans="1:21">
      <c r="A255" s="10" t="s">
        <v>177</v>
      </c>
      <c r="B255" s="10" t="str">
        <f>IF(ISERROR(MATCH(A255, EQProd!$A$2:$A$297,0)),"",A255)</f>
        <v>srf_main.CurrencyBasedBlockTradeDetermination</v>
      </c>
      <c r="C255" s="10" t="str">
        <f t="shared" si="27"/>
        <v>OK</v>
      </c>
      <c r="D255" s="10" t="s">
        <v>178</v>
      </c>
      <c r="E255" s="10" t="str">
        <f>VLOOKUP(D255,EQProd!$B$2:$F$297,1,)</f>
        <v>PK_BlockIndicator</v>
      </c>
      <c r="F255" s="10" t="str">
        <f t="shared" si="28"/>
        <v>OK</v>
      </c>
      <c r="G255" s="10" t="s">
        <v>8</v>
      </c>
      <c r="H255" s="10" t="str">
        <f>VLOOKUP(D255,EQProd!$B$2:$F$297,2,)</f>
        <v>unique</v>
      </c>
      <c r="I255" s="10" t="str">
        <f t="shared" si="29"/>
        <v>OK</v>
      </c>
      <c r="J255" s="10" t="s">
        <v>9</v>
      </c>
      <c r="K255" s="10" t="str">
        <f>VLOOKUP(D255,EQProd!$B$2:$F$297,3,)</f>
        <v xml:space="preserve"> clustered </v>
      </c>
      <c r="L255" s="10" t="str">
        <f t="shared" si="30"/>
        <v>OK</v>
      </c>
      <c r="M255" s="10">
        <v>1</v>
      </c>
      <c r="N255" s="10">
        <f>VLOOKUP(D255,EQProd!$B$2:$F$297,4,)</f>
        <v>1</v>
      </c>
      <c r="O255" s="10" t="str">
        <f t="shared" si="31"/>
        <v>OK</v>
      </c>
      <c r="P255" s="10" t="s">
        <v>32</v>
      </c>
      <c r="Q255" s="10" t="str">
        <f>VLOOKUP(D255,EQProd!$B$2:$F$297,5,)</f>
        <v>ID asc</v>
      </c>
      <c r="R255" s="10" t="str">
        <f t="shared" si="32"/>
        <v>OK</v>
      </c>
      <c r="S255" s="10" t="str">
        <f t="shared" si="33"/>
        <v>TRUE</v>
      </c>
      <c r="T255" s="10" t="str">
        <f t="shared" si="34"/>
        <v>TRUE</v>
      </c>
      <c r="U255" s="10" t="str">
        <f t="shared" si="35"/>
        <v>Yes</v>
      </c>
    </row>
    <row r="256" spans="1:21">
      <c r="A256" s="10" t="s">
        <v>71</v>
      </c>
      <c r="B256" s="10" t="str">
        <f>IF(ISERROR(MATCH(A256, EQProd!$A$2:$A$297,0)),"",A256)</f>
        <v>srf_main.BookBasedFiltering</v>
      </c>
      <c r="C256" s="10" t="str">
        <f t="shared" si="27"/>
        <v>OK</v>
      </c>
      <c r="D256" s="10" t="s">
        <v>72</v>
      </c>
      <c r="E256" s="10" t="str">
        <f>VLOOKUP(D256,EQProd!$B$2:$F$297,1,)</f>
        <v>PK_BookBasedFiltering</v>
      </c>
      <c r="F256" s="10" t="str">
        <f t="shared" si="28"/>
        <v>OK</v>
      </c>
      <c r="G256" s="10" t="s">
        <v>8</v>
      </c>
      <c r="H256" s="10" t="str">
        <f>VLOOKUP(D256,EQProd!$B$2:$F$297,2,)</f>
        <v>unique</v>
      </c>
      <c r="I256" s="10" t="str">
        <f t="shared" si="29"/>
        <v>OK</v>
      </c>
      <c r="J256" s="10" t="s">
        <v>9</v>
      </c>
      <c r="K256" s="10" t="str">
        <f>VLOOKUP(D256,EQProd!$B$2:$F$297,3,)</f>
        <v xml:space="preserve"> clustered </v>
      </c>
      <c r="L256" s="10" t="str">
        <f t="shared" si="30"/>
        <v>OK</v>
      </c>
      <c r="M256" s="10">
        <v>4</v>
      </c>
      <c r="N256" s="10">
        <f>VLOOKUP(D256,EQProd!$B$2:$F$297,4,)</f>
        <v>4</v>
      </c>
      <c r="O256" s="10" t="str">
        <f t="shared" si="31"/>
        <v>OK</v>
      </c>
      <c r="P256" s="10" t="s">
        <v>73</v>
      </c>
      <c r="Q256" s="10" t="str">
        <f>VLOOKUP(D256,EQProd!$B$2:$F$297,5,)</f>
        <v>BookId asc,AssetClass asc,Publisher asc,Jurisdiction asc</v>
      </c>
      <c r="R256" s="10" t="str">
        <f t="shared" si="32"/>
        <v>OK</v>
      </c>
      <c r="S256" s="10" t="str">
        <f t="shared" si="33"/>
        <v>TRUE</v>
      </c>
      <c r="T256" s="10" t="str">
        <f t="shared" si="34"/>
        <v>TRUE</v>
      </c>
      <c r="U256" s="10" t="str">
        <f t="shared" si="35"/>
        <v>Yes</v>
      </c>
    </row>
    <row r="257" spans="1:21">
      <c r="A257" s="10" t="s">
        <v>74</v>
      </c>
      <c r="B257" s="10" t="str">
        <f>IF(ISERROR(MATCH(A257, EQProd!$A$2:$A$297,0)),"",A257)</f>
        <v>srf_main.CCPValuationStage</v>
      </c>
      <c r="C257" s="10" t="str">
        <f t="shared" si="27"/>
        <v>OK</v>
      </c>
      <c r="D257" s="10" t="s">
        <v>77</v>
      </c>
      <c r="E257" s="10" t="str">
        <f>VLOOKUP(D257,EQProd!$B$2:$F$297,1,)</f>
        <v>PK_CCPValuationStage</v>
      </c>
      <c r="F257" s="10" t="str">
        <f t="shared" si="28"/>
        <v>OK</v>
      </c>
      <c r="G257" s="10" t="s">
        <v>8</v>
      </c>
      <c r="H257" s="10" t="str">
        <f>VLOOKUP(D257,EQProd!$B$2:$F$297,2,)</f>
        <v>unique</v>
      </c>
      <c r="I257" s="10" t="str">
        <f t="shared" si="29"/>
        <v>OK</v>
      </c>
      <c r="J257" s="10" t="s">
        <v>9</v>
      </c>
      <c r="K257" s="10" t="str">
        <f>VLOOKUP(D257,EQProd!$B$2:$F$297,3,)</f>
        <v xml:space="preserve"> clustered </v>
      </c>
      <c r="L257" s="10" t="str">
        <f t="shared" si="30"/>
        <v>OK</v>
      </c>
      <c r="M257" s="10">
        <v>1</v>
      </c>
      <c r="N257" s="10">
        <f>VLOOKUP(D257,EQProd!$B$2:$F$297,4,)</f>
        <v>1</v>
      </c>
      <c r="O257" s="10" t="str">
        <f t="shared" si="31"/>
        <v>OK</v>
      </c>
      <c r="P257" s="10" t="s">
        <v>17</v>
      </c>
      <c r="Q257" s="10" t="str">
        <f>VLOOKUP(D257,EQProd!$B$2:$F$297,5,)</f>
        <v>Id asc</v>
      </c>
      <c r="R257" s="10" t="str">
        <f t="shared" si="32"/>
        <v>OK</v>
      </c>
      <c r="S257" s="10" t="str">
        <f t="shared" si="33"/>
        <v>TRUE</v>
      </c>
      <c r="T257" s="10" t="str">
        <f t="shared" si="34"/>
        <v>TRUE</v>
      </c>
      <c r="U257" s="10" t="str">
        <f t="shared" si="35"/>
        <v>Yes</v>
      </c>
    </row>
    <row r="258" spans="1:21">
      <c r="A258" s="10" t="s">
        <v>456</v>
      </c>
      <c r="B258" s="10" t="str">
        <f>IF(ISERROR(MATCH(A258, EQProd!$A$2:$A$297,0)),"",A258)</f>
        <v>srf_main.SRFCodes</v>
      </c>
      <c r="C258" s="10" t="str">
        <f t="shared" si="27"/>
        <v>OK</v>
      </c>
      <c r="D258" s="10" t="s">
        <v>457</v>
      </c>
      <c r="E258" s="10" t="str">
        <f>VLOOKUP(D258,EQProd!$B$2:$F$297,1,)</f>
        <v>PK_Codes</v>
      </c>
      <c r="F258" s="10" t="str">
        <f t="shared" si="28"/>
        <v>OK</v>
      </c>
      <c r="G258" s="10" t="s">
        <v>8</v>
      </c>
      <c r="H258" s="10" t="str">
        <f>VLOOKUP(D258,EQProd!$B$2:$F$297,2,)</f>
        <v>unique</v>
      </c>
      <c r="I258" s="10" t="str">
        <f t="shared" si="29"/>
        <v>OK</v>
      </c>
      <c r="J258" s="10" t="s">
        <v>9</v>
      </c>
      <c r="K258" s="10" t="str">
        <f>VLOOKUP(D258,EQProd!$B$2:$F$297,3,)</f>
        <v xml:space="preserve"> clustered </v>
      </c>
      <c r="L258" s="10" t="str">
        <f t="shared" si="30"/>
        <v>OK</v>
      </c>
      <c r="M258" s="10">
        <v>1</v>
      </c>
      <c r="N258" s="10">
        <f>VLOOKUP(D258,EQProd!$B$2:$F$297,4,)</f>
        <v>1</v>
      </c>
      <c r="O258" s="10" t="str">
        <f t="shared" si="31"/>
        <v>OK</v>
      </c>
      <c r="P258" s="10" t="s">
        <v>458</v>
      </c>
      <c r="Q258" s="10" t="str">
        <f>VLOOKUP(D258,EQProd!$B$2:$F$297,5,)</f>
        <v>Code asc</v>
      </c>
      <c r="R258" s="10" t="str">
        <f t="shared" si="32"/>
        <v>OK</v>
      </c>
      <c r="S258" s="10" t="str">
        <f t="shared" si="33"/>
        <v>TRUE</v>
      </c>
      <c r="T258" s="10" t="str">
        <f t="shared" si="34"/>
        <v>TRUE</v>
      </c>
      <c r="U258" s="10" t="str">
        <f t="shared" si="35"/>
        <v>Yes</v>
      </c>
    </row>
    <row r="259" spans="1:21">
      <c r="A259" s="10" t="s">
        <v>81</v>
      </c>
      <c r="B259" s="10" t="str">
        <f>IF(ISERROR(MATCH(A259, EQProd!$A$2:$A$297,0)),"",A259)</f>
        <v>srf_main.CollateralLinkStage</v>
      </c>
      <c r="C259" s="10" t="str">
        <f t="shared" ref="C259:C302" si="36">IF(A259=B259,"OK","NOTOK")</f>
        <v>OK</v>
      </c>
      <c r="D259" s="10" t="s">
        <v>90</v>
      </c>
      <c r="E259" s="10" t="str">
        <f>VLOOKUP(D259,EQProd!$B$2:$F$297,1,)</f>
        <v>PK_CollateralLinkStage</v>
      </c>
      <c r="F259" s="10" t="str">
        <f t="shared" ref="F259:F302" si="37">IF(D259=E259,"OK","NOTOK")</f>
        <v>OK</v>
      </c>
      <c r="G259" s="10" t="s">
        <v>8</v>
      </c>
      <c r="H259" s="10" t="str">
        <f>VLOOKUP(D259,EQProd!$B$2:$F$297,2,)</f>
        <v>unique</v>
      </c>
      <c r="I259" s="10" t="str">
        <f t="shared" ref="I259:I302" si="38">IF(G259=H259,"OK","NOTOK")</f>
        <v>OK</v>
      </c>
      <c r="J259" s="10" t="s">
        <v>14</v>
      </c>
      <c r="K259" s="10" t="str">
        <f>VLOOKUP(D259,EQProd!$B$2:$F$297,3,)</f>
        <v xml:space="preserve"> nonclustered </v>
      </c>
      <c r="L259" s="10" t="str">
        <f t="shared" ref="L259:L302" si="39">IF(J259=K259,"OK","NOTOK")</f>
        <v>OK</v>
      </c>
      <c r="M259" s="10">
        <v>1</v>
      </c>
      <c r="N259" s="10">
        <f>VLOOKUP(D259,EQProd!$B$2:$F$297,4,)</f>
        <v>1</v>
      </c>
      <c r="O259" s="10" t="str">
        <f t="shared" ref="O259:O302" si="40">IF(M259=N259,"OK","NOTOK")</f>
        <v>OK</v>
      </c>
      <c r="P259" s="10" t="s">
        <v>91</v>
      </c>
      <c r="Q259" s="10" t="str">
        <f>VLOOKUP(D259,EQProd!$B$2:$F$297,5,)</f>
        <v>CollateralLinkStageId asc</v>
      </c>
      <c r="R259" s="10" t="str">
        <f t="shared" ref="R259:R302" si="41">IF(P259=Q259,"OK","NOTOK")</f>
        <v>OK</v>
      </c>
      <c r="S259" s="10" t="str">
        <f t="shared" ref="S259:S302" si="42">IF(AND(C259="OK", F259="OK",I259="OK"),"TRUE", "FALSE" )</f>
        <v>TRUE</v>
      </c>
      <c r="T259" s="10" t="str">
        <f t="shared" ref="T259:T302" si="43">IF(AND(L259="OK", O259="OK",R259="OK"),"TRUE", "FALSE" )</f>
        <v>TRUE</v>
      </c>
      <c r="U259" s="10" t="str">
        <f t="shared" ref="U259:U302" si="44">IF(OR(S259="False", T259="False"),"No", "Yes")</f>
        <v>Yes</v>
      </c>
    </row>
    <row r="260" spans="1:21">
      <c r="A260" s="10" t="s">
        <v>94</v>
      </c>
      <c r="B260" s="10" t="str">
        <f>IF(ISERROR(MATCH(A260, EQProd!$A$2:$A$297,0)),"",A260)</f>
        <v>srf_main.CollateralValueStage</v>
      </c>
      <c r="C260" s="10" t="str">
        <f t="shared" si="36"/>
        <v>OK</v>
      </c>
      <c r="D260" s="10" t="s">
        <v>97</v>
      </c>
      <c r="E260" s="10" t="str">
        <f>VLOOKUP(D260,EQProd!$B$2:$F$297,1,)</f>
        <v>PK_CollateralValueStage</v>
      </c>
      <c r="F260" s="10" t="str">
        <f t="shared" si="37"/>
        <v>OK</v>
      </c>
      <c r="G260" s="10" t="s">
        <v>8</v>
      </c>
      <c r="H260" s="10" t="str">
        <f>VLOOKUP(D260,EQProd!$B$2:$F$297,2,)</f>
        <v>unique</v>
      </c>
      <c r="I260" s="10" t="str">
        <f t="shared" si="38"/>
        <v>OK</v>
      </c>
      <c r="J260" s="10" t="s">
        <v>9</v>
      </c>
      <c r="K260" s="10" t="str">
        <f>VLOOKUP(D260,EQProd!$B$2:$F$297,3,)</f>
        <v xml:space="preserve"> clustered </v>
      </c>
      <c r="L260" s="10" t="str">
        <f t="shared" si="39"/>
        <v>OK</v>
      </c>
      <c r="M260" s="10">
        <v>1</v>
      </c>
      <c r="N260" s="10">
        <f>VLOOKUP(D260,EQProd!$B$2:$F$297,4,)</f>
        <v>1</v>
      </c>
      <c r="O260" s="10" t="str">
        <f t="shared" si="40"/>
        <v>OK</v>
      </c>
      <c r="P260" s="10" t="s">
        <v>98</v>
      </c>
      <c r="Q260" s="10" t="str">
        <f>VLOOKUP(D260,EQProd!$B$2:$F$297,5,)</f>
        <v>CollateralValueStageId asc</v>
      </c>
      <c r="R260" s="10" t="str">
        <f t="shared" si="41"/>
        <v>OK</v>
      </c>
      <c r="S260" s="10" t="str">
        <f t="shared" si="42"/>
        <v>TRUE</v>
      </c>
      <c r="T260" s="10" t="str">
        <f t="shared" si="43"/>
        <v>TRUE</v>
      </c>
      <c r="U260" s="10" t="str">
        <f t="shared" si="44"/>
        <v>Yes</v>
      </c>
    </row>
    <row r="261" spans="1:21">
      <c r="A261" s="10" t="s">
        <v>150</v>
      </c>
      <c r="B261" s="10" t="str">
        <f>IF(ISERROR(MATCH(A261, EQProd!$A$2:$A$297,0)),"",A261)</f>
        <v>srf_main.Configuration</v>
      </c>
      <c r="C261" s="10" t="str">
        <f t="shared" si="36"/>
        <v>OK</v>
      </c>
      <c r="D261" s="10" t="s">
        <v>151</v>
      </c>
      <c r="E261" s="10" t="str">
        <f>VLOOKUP(D261,EQProd!$B$2:$F$297,1,)</f>
        <v>PK_Configuration</v>
      </c>
      <c r="F261" s="10" t="str">
        <f t="shared" si="37"/>
        <v>OK</v>
      </c>
      <c r="G261" s="10" t="s">
        <v>8</v>
      </c>
      <c r="H261" s="10" t="str">
        <f>VLOOKUP(D261,EQProd!$B$2:$F$297,2,)</f>
        <v>unique</v>
      </c>
      <c r="I261" s="10" t="str">
        <f t="shared" si="38"/>
        <v>OK</v>
      </c>
      <c r="J261" s="10" t="s">
        <v>9</v>
      </c>
      <c r="K261" s="10" t="str">
        <f>VLOOKUP(D261,EQProd!$B$2:$F$297,3,)</f>
        <v xml:space="preserve"> clustered </v>
      </c>
      <c r="L261" s="10" t="str">
        <f t="shared" si="39"/>
        <v>OK</v>
      </c>
      <c r="M261" s="10">
        <v>2</v>
      </c>
      <c r="N261" s="10">
        <f>VLOOKUP(D261,EQProd!$B$2:$F$297,4,)</f>
        <v>2</v>
      </c>
      <c r="O261" s="10" t="str">
        <f t="shared" si="40"/>
        <v>OK</v>
      </c>
      <c r="P261" s="10" t="s">
        <v>152</v>
      </c>
      <c r="Q261" s="10" t="str">
        <f>VLOOKUP(D261,EQProd!$B$2:$F$297,5,)</f>
        <v>Configname asc,Value asc</v>
      </c>
      <c r="R261" s="10" t="str">
        <f t="shared" si="41"/>
        <v>OK</v>
      </c>
      <c r="S261" s="10" t="str">
        <f t="shared" si="42"/>
        <v>TRUE</v>
      </c>
      <c r="T261" s="10" t="str">
        <f t="shared" si="43"/>
        <v>TRUE</v>
      </c>
      <c r="U261" s="10" t="str">
        <f t="shared" si="44"/>
        <v>Yes</v>
      </c>
    </row>
    <row r="262" spans="1:21">
      <c r="A262" s="10" t="s">
        <v>179</v>
      </c>
      <c r="B262" s="10" t="str">
        <f>IF(ISERROR(MATCH(A262, EQProd!$A$2:$A$297,0)),"",A262)</f>
        <v>srf_main.CurrencyConfBlockIndicator</v>
      </c>
      <c r="C262" s="10" t="str">
        <f t="shared" si="36"/>
        <v>OK</v>
      </c>
      <c r="D262" s="10" t="s">
        <v>180</v>
      </c>
      <c r="E262" s="10" t="str">
        <f>VLOOKUP(D262,EQProd!$B$2:$F$297,1,)</f>
        <v>PK_CurrencyConfBlockIndicator</v>
      </c>
      <c r="F262" s="10" t="str">
        <f t="shared" si="37"/>
        <v>OK</v>
      </c>
      <c r="G262" s="10" t="s">
        <v>8</v>
      </c>
      <c r="H262" s="10" t="str">
        <f>VLOOKUP(D262,EQProd!$B$2:$F$297,2,)</f>
        <v>unique</v>
      </c>
      <c r="I262" s="10" t="str">
        <f t="shared" si="38"/>
        <v>OK</v>
      </c>
      <c r="J262" s="10" t="s">
        <v>9</v>
      </c>
      <c r="K262" s="10" t="str">
        <f>VLOOKUP(D262,EQProd!$B$2:$F$297,3,)</f>
        <v xml:space="preserve"> clustered </v>
      </c>
      <c r="L262" s="10" t="str">
        <f t="shared" si="39"/>
        <v>OK</v>
      </c>
      <c r="M262" s="10">
        <v>1</v>
      </c>
      <c r="N262" s="10">
        <f>VLOOKUP(D262,EQProd!$B$2:$F$297,4,)</f>
        <v>1</v>
      </c>
      <c r="O262" s="10" t="str">
        <f t="shared" si="40"/>
        <v>OK</v>
      </c>
      <c r="P262" s="10" t="s">
        <v>181</v>
      </c>
      <c r="Q262" s="10" t="str">
        <f>VLOOKUP(D262,EQProd!$B$2:$F$297,5,)</f>
        <v>Currency asc</v>
      </c>
      <c r="R262" s="10" t="str">
        <f t="shared" si="41"/>
        <v>OK</v>
      </c>
      <c r="S262" s="10" t="str">
        <f t="shared" si="42"/>
        <v>TRUE</v>
      </c>
      <c r="T262" s="10" t="str">
        <f t="shared" si="43"/>
        <v>TRUE</v>
      </c>
      <c r="U262" s="10" t="str">
        <f t="shared" si="44"/>
        <v>Yes</v>
      </c>
    </row>
    <row r="263" spans="1:21">
      <c r="A263" s="10" t="s">
        <v>185</v>
      </c>
      <c r="B263" s="10" t="str">
        <f>IF(ISERROR(MATCH(A263, EQProd!$A$2:$A$297,0)),"",A263)</f>
        <v>srf_main.DataArchivingCfg</v>
      </c>
      <c r="C263" s="10" t="str">
        <f t="shared" si="36"/>
        <v>OK</v>
      </c>
      <c r="D263" s="10" t="s">
        <v>186</v>
      </c>
      <c r="E263" s="10" t="str">
        <f>VLOOKUP(D263,EQProd!$B$2:$F$297,1,)</f>
        <v>PK_DataArchivingCfg</v>
      </c>
      <c r="F263" s="10" t="str">
        <f t="shared" si="37"/>
        <v>OK</v>
      </c>
      <c r="G263" s="10" t="s">
        <v>8</v>
      </c>
      <c r="H263" s="10" t="str">
        <f>VLOOKUP(D263,EQProd!$B$2:$F$297,2,)</f>
        <v>unique</v>
      </c>
      <c r="I263" s="10" t="str">
        <f t="shared" si="38"/>
        <v>OK</v>
      </c>
      <c r="J263" s="10" t="s">
        <v>9</v>
      </c>
      <c r="K263" s="10" t="str">
        <f>VLOOKUP(D263,EQProd!$B$2:$F$297,3,)</f>
        <v xml:space="preserve"> clustered </v>
      </c>
      <c r="L263" s="10" t="str">
        <f t="shared" si="39"/>
        <v>OK</v>
      </c>
      <c r="M263" s="10">
        <v>1</v>
      </c>
      <c r="N263" s="10">
        <f>VLOOKUP(D263,EQProd!$B$2:$F$297,4,)</f>
        <v>1</v>
      </c>
      <c r="O263" s="10" t="str">
        <f t="shared" si="40"/>
        <v>OK</v>
      </c>
      <c r="P263" s="10" t="s">
        <v>164</v>
      </c>
      <c r="Q263" s="10" t="str">
        <f>VLOOKUP(D263,EQProd!$B$2:$F$297,5,)</f>
        <v>id asc</v>
      </c>
      <c r="R263" s="10" t="str">
        <f t="shared" si="41"/>
        <v>OK</v>
      </c>
      <c r="S263" s="10" t="str">
        <f t="shared" si="42"/>
        <v>TRUE</v>
      </c>
      <c r="T263" s="10" t="str">
        <f t="shared" si="43"/>
        <v>TRUE</v>
      </c>
      <c r="U263" s="10" t="str">
        <f t="shared" si="44"/>
        <v>Yes</v>
      </c>
    </row>
    <row r="264" spans="1:21">
      <c r="A264" s="10" t="s">
        <v>187</v>
      </c>
      <c r="B264" s="10" t="str">
        <f>IF(ISERROR(MATCH(A264, EQProd!$A$2:$A$297,0)),"",A264)</f>
        <v>srf_main.DataArchivingTblFK</v>
      </c>
      <c r="C264" s="10" t="str">
        <f t="shared" si="36"/>
        <v>OK</v>
      </c>
      <c r="D264" s="10" t="s">
        <v>188</v>
      </c>
      <c r="E264" s="10" t="str">
        <f>VLOOKUP(D264,EQProd!$B$2:$F$297,1,)</f>
        <v>PK_DataArchivingTblFK</v>
      </c>
      <c r="F264" s="10" t="str">
        <f t="shared" si="37"/>
        <v>OK</v>
      </c>
      <c r="G264" s="10" t="s">
        <v>8</v>
      </c>
      <c r="H264" s="10" t="str">
        <f>VLOOKUP(D264,EQProd!$B$2:$F$297,2,)</f>
        <v>unique</v>
      </c>
      <c r="I264" s="10" t="str">
        <f t="shared" si="38"/>
        <v>OK</v>
      </c>
      <c r="J264" s="10" t="s">
        <v>9</v>
      </c>
      <c r="K264" s="10" t="str">
        <f>VLOOKUP(D264,EQProd!$B$2:$F$297,3,)</f>
        <v xml:space="preserve"> clustered </v>
      </c>
      <c r="L264" s="10" t="str">
        <f t="shared" si="39"/>
        <v>OK</v>
      </c>
      <c r="M264" s="10">
        <v>1</v>
      </c>
      <c r="N264" s="10">
        <f>VLOOKUP(D264,EQProd!$B$2:$F$297,4,)</f>
        <v>1</v>
      </c>
      <c r="O264" s="10" t="str">
        <f t="shared" si="40"/>
        <v>OK</v>
      </c>
      <c r="P264" s="10" t="s">
        <v>164</v>
      </c>
      <c r="Q264" s="10" t="str">
        <f>VLOOKUP(D264,EQProd!$B$2:$F$297,5,)</f>
        <v>id asc</v>
      </c>
      <c r="R264" s="10" t="str">
        <f t="shared" si="41"/>
        <v>OK</v>
      </c>
      <c r="S264" s="10" t="str">
        <f t="shared" si="42"/>
        <v>TRUE</v>
      </c>
      <c r="T264" s="10" t="str">
        <f t="shared" si="43"/>
        <v>TRUE</v>
      </c>
      <c r="U264" s="10" t="str">
        <f t="shared" si="44"/>
        <v>Yes</v>
      </c>
    </row>
    <row r="265" spans="1:21">
      <c r="A265" s="10" t="s">
        <v>201</v>
      </c>
      <c r="B265" s="10" t="str">
        <f>IF(ISERROR(MATCH(A265, EQProd!$A$2:$A$297,0)),"",A265)</f>
        <v>srf_main.EconomicAmendConfig</v>
      </c>
      <c r="C265" s="10" t="str">
        <f t="shared" si="36"/>
        <v>OK</v>
      </c>
      <c r="D265" s="10" t="s">
        <v>202</v>
      </c>
      <c r="E265" s="10" t="str">
        <f>VLOOKUP(D265,EQProd!$B$2:$F$297,1,)</f>
        <v>PK_EconomicAmendConfig_1</v>
      </c>
      <c r="F265" s="10" t="str">
        <f t="shared" si="37"/>
        <v>OK</v>
      </c>
      <c r="G265" s="10" t="s">
        <v>8</v>
      </c>
      <c r="H265" s="10" t="str">
        <f>VLOOKUP(D265,EQProd!$B$2:$F$297,2,)</f>
        <v>unique</v>
      </c>
      <c r="I265" s="10" t="str">
        <f t="shared" si="38"/>
        <v>OK</v>
      </c>
      <c r="J265" s="10" t="s">
        <v>9</v>
      </c>
      <c r="K265" s="10" t="str">
        <f>VLOOKUP(D265,EQProd!$B$2:$F$297,3,)</f>
        <v xml:space="preserve"> clustered </v>
      </c>
      <c r="L265" s="10" t="str">
        <f t="shared" si="39"/>
        <v>OK</v>
      </c>
      <c r="M265" s="10">
        <v>1</v>
      </c>
      <c r="N265" s="10">
        <f>VLOOKUP(D265,EQProd!$B$2:$F$297,4,)</f>
        <v>1</v>
      </c>
      <c r="O265" s="10" t="str">
        <f t="shared" si="40"/>
        <v>OK</v>
      </c>
      <c r="P265" s="10" t="s">
        <v>164</v>
      </c>
      <c r="Q265" s="10" t="str">
        <f>VLOOKUP(D265,EQProd!$B$2:$F$297,5,)</f>
        <v>id asc</v>
      </c>
      <c r="R265" s="10" t="str">
        <f t="shared" si="41"/>
        <v>OK</v>
      </c>
      <c r="S265" s="10" t="str">
        <f t="shared" si="42"/>
        <v>TRUE</v>
      </c>
      <c r="T265" s="10" t="str">
        <f t="shared" si="43"/>
        <v>TRUE</v>
      </c>
      <c r="U265" s="10" t="str">
        <f t="shared" si="44"/>
        <v>Yes</v>
      </c>
    </row>
    <row r="266" spans="1:21">
      <c r="A266" s="10" t="s">
        <v>207</v>
      </c>
      <c r="B266" s="10" t="str">
        <f>IF(ISERROR(MATCH(A266, EQProd!$A$2:$A$297,0)),"",A266)</f>
        <v>srf_main.EODComment</v>
      </c>
      <c r="C266" s="10" t="str">
        <f t="shared" si="36"/>
        <v>OK</v>
      </c>
      <c r="D266" s="10" t="s">
        <v>212</v>
      </c>
      <c r="E266" s="10" t="str">
        <f>VLOOKUP(D266,EQProd!$B$2:$F$297,1,)</f>
        <v>PK_EODComment</v>
      </c>
      <c r="F266" s="10" t="str">
        <f t="shared" si="37"/>
        <v>OK</v>
      </c>
      <c r="G266" s="10" t="s">
        <v>8</v>
      </c>
      <c r="H266" s="10" t="str">
        <f>VLOOKUP(D266,EQProd!$B$2:$F$297,2,)</f>
        <v>unique</v>
      </c>
      <c r="I266" s="10" t="str">
        <f t="shared" si="38"/>
        <v>OK</v>
      </c>
      <c r="J266" s="10" t="s">
        <v>9</v>
      </c>
      <c r="K266" s="10" t="str">
        <f>VLOOKUP(D266,EQProd!$B$2:$F$297,3,)</f>
        <v xml:space="preserve"> clustered </v>
      </c>
      <c r="L266" s="10" t="str">
        <f t="shared" si="39"/>
        <v>OK</v>
      </c>
      <c r="M266" s="10">
        <v>1</v>
      </c>
      <c r="N266" s="10">
        <f>VLOOKUP(D266,EQProd!$B$2:$F$297,4,)</f>
        <v>1</v>
      </c>
      <c r="O266" s="10" t="str">
        <f t="shared" si="40"/>
        <v>OK</v>
      </c>
      <c r="P266" s="10" t="s">
        <v>213</v>
      </c>
      <c r="Q266" s="10" t="str">
        <f>VLOOKUP(D266,EQProd!$B$2:$F$297,5,)</f>
        <v>CommentId asc</v>
      </c>
      <c r="R266" s="10" t="str">
        <f t="shared" si="41"/>
        <v>OK</v>
      </c>
      <c r="S266" s="10" t="str">
        <f t="shared" si="42"/>
        <v>TRUE</v>
      </c>
      <c r="T266" s="10" t="str">
        <f t="shared" si="43"/>
        <v>TRUE</v>
      </c>
      <c r="U266" s="10" t="str">
        <f t="shared" si="44"/>
        <v>Yes</v>
      </c>
    </row>
    <row r="267" spans="1:21">
      <c r="A267" s="10" t="s">
        <v>253</v>
      </c>
      <c r="B267" s="10" t="str">
        <f>IF(ISERROR(MATCH(A267, EQProd!$A$2:$A$297,0)),"",A267)</f>
        <v>srf_main.EODTradeJurisdiction</v>
      </c>
      <c r="C267" s="10" t="str">
        <f t="shared" si="36"/>
        <v>OK</v>
      </c>
      <c r="D267" s="10" t="s">
        <v>254</v>
      </c>
      <c r="E267" s="10" t="str">
        <f>VLOOKUP(D267,EQProd!$B$2:$F$297,1,)</f>
        <v>PK_EODTradeJurisdiction</v>
      </c>
      <c r="F267" s="10" t="str">
        <f t="shared" si="37"/>
        <v>OK</v>
      </c>
      <c r="G267" s="10" t="s">
        <v>8</v>
      </c>
      <c r="H267" s="10" t="str">
        <f>VLOOKUP(D267,EQProd!$B$2:$F$297,2,)</f>
        <v>unique</v>
      </c>
      <c r="I267" s="10" t="str">
        <f t="shared" si="38"/>
        <v>OK</v>
      </c>
      <c r="J267" s="10" t="s">
        <v>14</v>
      </c>
      <c r="K267" s="10" t="str">
        <f>VLOOKUP(D267,EQProd!$B$2:$F$297,3,)</f>
        <v xml:space="preserve"> nonclustered </v>
      </c>
      <c r="L267" s="10" t="str">
        <f t="shared" si="39"/>
        <v>OK</v>
      </c>
      <c r="M267" s="10">
        <v>1</v>
      </c>
      <c r="N267" s="10">
        <f>VLOOKUP(D267,EQProd!$B$2:$F$297,4,)</f>
        <v>1</v>
      </c>
      <c r="O267" s="10" t="str">
        <f t="shared" si="40"/>
        <v>OK</v>
      </c>
      <c r="P267" s="10" t="s">
        <v>255</v>
      </c>
      <c r="Q267" s="10" t="str">
        <f>VLOOKUP(D267,EQProd!$B$2:$F$297,5,)</f>
        <v>EODTradeJurisdictionId asc</v>
      </c>
      <c r="R267" s="10" t="str">
        <f t="shared" si="41"/>
        <v>OK</v>
      </c>
      <c r="S267" s="10" t="str">
        <f t="shared" si="42"/>
        <v>TRUE</v>
      </c>
      <c r="T267" s="10" t="str">
        <f t="shared" si="43"/>
        <v>TRUE</v>
      </c>
      <c r="U267" s="10" t="str">
        <f t="shared" si="44"/>
        <v>Yes</v>
      </c>
    </row>
    <row r="268" spans="1:21">
      <c r="A268" s="10" t="s">
        <v>623</v>
      </c>
      <c r="B268" s="10" t="str">
        <f>IF(ISERROR(MATCH(A268, EQProd!$A$2:$A$297,0)),"",A268)</f>
        <v/>
      </c>
      <c r="C268" s="10" t="str">
        <f t="shared" si="36"/>
        <v>NOTOK</v>
      </c>
      <c r="D268" s="10" t="s">
        <v>657</v>
      </c>
      <c r="E268" s="10" t="e">
        <f>VLOOKUP(D268,EQProd!$B$2:$F$297,1,)</f>
        <v>#N/A</v>
      </c>
      <c r="F268" s="10" t="e">
        <f t="shared" si="37"/>
        <v>#N/A</v>
      </c>
      <c r="G268" s="10" t="s">
        <v>8</v>
      </c>
      <c r="H268" s="10" t="e">
        <f>VLOOKUP(D268,EQProd!$B$2:$F$297,2,)</f>
        <v>#N/A</v>
      </c>
      <c r="I268" s="10" t="e">
        <f t="shared" si="38"/>
        <v>#N/A</v>
      </c>
      <c r="J268" s="10" t="s">
        <v>14</v>
      </c>
      <c r="K268" s="10" t="e">
        <f>VLOOKUP(D268,EQProd!$B$2:$F$297,3,)</f>
        <v>#N/A</v>
      </c>
      <c r="L268" s="10" t="e">
        <f t="shared" si="39"/>
        <v>#N/A</v>
      </c>
      <c r="M268" s="10">
        <v>1</v>
      </c>
      <c r="N268" s="10" t="e">
        <f>VLOOKUP(D268,EQProd!$B$2:$F$297,4,)</f>
        <v>#N/A</v>
      </c>
      <c r="O268" s="10" t="e">
        <f t="shared" si="40"/>
        <v>#N/A</v>
      </c>
      <c r="P268" s="10" t="s">
        <v>255</v>
      </c>
      <c r="Q268" s="10" t="e">
        <f>VLOOKUP(D268,EQProd!$B$2:$F$297,5,)</f>
        <v>#N/A</v>
      </c>
      <c r="R268" s="10" t="e">
        <f t="shared" si="41"/>
        <v>#N/A</v>
      </c>
      <c r="S268" s="10" t="e">
        <f t="shared" si="42"/>
        <v>#N/A</v>
      </c>
      <c r="T268" s="10" t="e">
        <f t="shared" si="43"/>
        <v>#N/A</v>
      </c>
      <c r="U268" s="10" t="e">
        <f t="shared" si="44"/>
        <v>#N/A</v>
      </c>
    </row>
    <row r="269" spans="1:21">
      <c r="A269" s="10" t="s">
        <v>262</v>
      </c>
      <c r="B269" s="10" t="str">
        <f>IF(ISERROR(MATCH(A269, EQProd!$A$2:$A$297,0)),"",A269)</f>
        <v>srf_main.EODTradeStage</v>
      </c>
      <c r="C269" s="10" t="str">
        <f t="shared" si="36"/>
        <v>OK</v>
      </c>
      <c r="D269" s="10" t="s">
        <v>278</v>
      </c>
      <c r="E269" s="10" t="e">
        <f>VLOOKUP(D269,EQProd!$B$2:$F$297,1,)</f>
        <v>#N/A</v>
      </c>
      <c r="F269" s="10" t="e">
        <f t="shared" si="37"/>
        <v>#N/A</v>
      </c>
      <c r="G269" s="10" t="s">
        <v>8</v>
      </c>
      <c r="H269" s="10" t="e">
        <f>VLOOKUP(D269,EQProd!$B$2:$F$297,2,)</f>
        <v>#N/A</v>
      </c>
      <c r="I269" s="10" t="e">
        <f t="shared" si="38"/>
        <v>#N/A</v>
      </c>
      <c r="J269" s="10" t="s">
        <v>9</v>
      </c>
      <c r="K269" s="10" t="e">
        <f>VLOOKUP(D269,EQProd!$B$2:$F$297,3,)</f>
        <v>#N/A</v>
      </c>
      <c r="L269" s="10" t="e">
        <f t="shared" si="39"/>
        <v>#N/A</v>
      </c>
      <c r="M269" s="10">
        <v>1</v>
      </c>
      <c r="N269" s="10" t="e">
        <f>VLOOKUP(D269,EQProd!$B$2:$F$297,4,)</f>
        <v>#N/A</v>
      </c>
      <c r="O269" s="10" t="e">
        <f t="shared" si="40"/>
        <v>#N/A</v>
      </c>
      <c r="P269" s="10" t="s">
        <v>164</v>
      </c>
      <c r="Q269" s="10" t="e">
        <f>VLOOKUP(D269,EQProd!$B$2:$F$297,5,)</f>
        <v>#N/A</v>
      </c>
      <c r="R269" s="10" t="e">
        <f t="shared" si="41"/>
        <v>#N/A</v>
      </c>
      <c r="S269" s="10" t="e">
        <f t="shared" si="42"/>
        <v>#N/A</v>
      </c>
      <c r="T269" s="10" t="e">
        <f t="shared" si="43"/>
        <v>#N/A</v>
      </c>
      <c r="U269" s="10" t="e">
        <f t="shared" si="44"/>
        <v>#N/A</v>
      </c>
    </row>
    <row r="270" spans="1:21">
      <c r="A270" s="10" t="s">
        <v>356</v>
      </c>
      <c r="B270" s="10" t="str">
        <f>IF(ISERROR(MATCH(A270, EQProd!$A$2:$A$297,0)),"",A270)</f>
        <v>srf_main.FirewallGroupAccess</v>
      </c>
      <c r="C270" s="10" t="str">
        <f t="shared" si="36"/>
        <v>OK</v>
      </c>
      <c r="D270" s="10" t="s">
        <v>357</v>
      </c>
      <c r="E270" s="10" t="str">
        <f>VLOOKUP(D270,EQProd!$B$2:$F$297,1,)</f>
        <v>PK_FirewallGroupAccess</v>
      </c>
      <c r="F270" s="10" t="str">
        <f t="shared" si="37"/>
        <v>OK</v>
      </c>
      <c r="G270" s="10" t="s">
        <v>8</v>
      </c>
      <c r="H270" s="10" t="str">
        <f>VLOOKUP(D270,EQProd!$B$2:$F$297,2,)</f>
        <v>unique</v>
      </c>
      <c r="I270" s="10" t="str">
        <f t="shared" si="38"/>
        <v>OK</v>
      </c>
      <c r="J270" s="10" t="s">
        <v>9</v>
      </c>
      <c r="K270" s="10" t="str">
        <f>VLOOKUP(D270,EQProd!$B$2:$F$297,3,)</f>
        <v xml:space="preserve"> clustered </v>
      </c>
      <c r="L270" s="10" t="str">
        <f t="shared" si="39"/>
        <v>OK</v>
      </c>
      <c r="M270" s="10">
        <v>1</v>
      </c>
      <c r="N270" s="10">
        <f>VLOOKUP(D270,EQProd!$B$2:$F$297,4,)</f>
        <v>1</v>
      </c>
      <c r="O270" s="10" t="str">
        <f t="shared" si="40"/>
        <v>OK</v>
      </c>
      <c r="P270" s="10" t="s">
        <v>164</v>
      </c>
      <c r="Q270" s="10" t="str">
        <f>VLOOKUP(D270,EQProd!$B$2:$F$297,5,)</f>
        <v>id asc</v>
      </c>
      <c r="R270" s="10" t="str">
        <f t="shared" si="41"/>
        <v>OK</v>
      </c>
      <c r="S270" s="10" t="str">
        <f t="shared" si="42"/>
        <v>TRUE</v>
      </c>
      <c r="T270" s="10" t="str">
        <f t="shared" si="43"/>
        <v>TRUE</v>
      </c>
      <c r="U270" s="10" t="str">
        <f t="shared" si="44"/>
        <v>Yes</v>
      </c>
    </row>
    <row r="271" spans="1:21">
      <c r="A271" s="10" t="s">
        <v>360</v>
      </c>
      <c r="B271" s="10" t="str">
        <f>IF(ISERROR(MATCH(A271, EQProd!$A$2:$A$297,0)),"",A271)</f>
        <v>srf_main.FragmentJurisdiction</v>
      </c>
      <c r="C271" s="10" t="str">
        <f t="shared" si="36"/>
        <v>OK</v>
      </c>
      <c r="D271" s="10" t="s">
        <v>363</v>
      </c>
      <c r="E271" s="10" t="str">
        <f>VLOOKUP(D271,EQProd!$B$2:$F$297,1,)</f>
        <v>PK_FragmentJurisdiction</v>
      </c>
      <c r="F271" s="10" t="str">
        <f t="shared" si="37"/>
        <v>OK</v>
      </c>
      <c r="G271" s="10" t="s">
        <v>8</v>
      </c>
      <c r="H271" s="10" t="str">
        <f>VLOOKUP(D271,EQProd!$B$2:$F$297,2,)</f>
        <v>unique</v>
      </c>
      <c r="I271" s="10" t="str">
        <f t="shared" si="38"/>
        <v>OK</v>
      </c>
      <c r="J271" s="10" t="s">
        <v>14</v>
      </c>
      <c r="K271" s="10" t="str">
        <f>VLOOKUP(D271,EQProd!$B$2:$F$297,3,)</f>
        <v xml:space="preserve"> nonclustered </v>
      </c>
      <c r="L271" s="10" t="str">
        <f t="shared" si="39"/>
        <v>OK</v>
      </c>
      <c r="M271" s="10">
        <v>1</v>
      </c>
      <c r="N271" s="10">
        <f>VLOOKUP(D271,EQProd!$B$2:$F$297,4,)</f>
        <v>1</v>
      </c>
      <c r="O271" s="10" t="str">
        <f t="shared" si="40"/>
        <v>OK</v>
      </c>
      <c r="P271" s="10" t="s">
        <v>364</v>
      </c>
      <c r="Q271" s="10" t="str">
        <f>VLOOKUP(D271,EQProd!$B$2:$F$297,5,)</f>
        <v>FragmentJurisdictionId asc</v>
      </c>
      <c r="R271" s="10" t="str">
        <f t="shared" si="41"/>
        <v>OK</v>
      </c>
      <c r="S271" s="10" t="str">
        <f t="shared" si="42"/>
        <v>TRUE</v>
      </c>
      <c r="T271" s="10" t="str">
        <f t="shared" si="43"/>
        <v>TRUE</v>
      </c>
      <c r="U271" s="10" t="str">
        <f t="shared" si="44"/>
        <v>Yes</v>
      </c>
    </row>
    <row r="272" spans="1:21">
      <c r="A272" s="10" t="s">
        <v>393</v>
      </c>
      <c r="B272" s="10" t="str">
        <f>IF(ISERROR(MATCH(A272, EQProd!$A$2:$A$297,0)),"",A272)</f>
        <v>srf_main.InterEntitySuppressedTrades</v>
      </c>
      <c r="C272" s="10" t="str">
        <f t="shared" si="36"/>
        <v>OK</v>
      </c>
      <c r="D272" s="10" t="s">
        <v>394</v>
      </c>
      <c r="E272" s="10" t="str">
        <f>VLOOKUP(D272,EQProd!$B$2:$F$297,1,)</f>
        <v>PK_InterEntitySuppressedTrades</v>
      </c>
      <c r="F272" s="10" t="str">
        <f t="shared" si="37"/>
        <v>OK</v>
      </c>
      <c r="G272" s="10" t="s">
        <v>8</v>
      </c>
      <c r="H272" s="10" t="str">
        <f>VLOOKUP(D272,EQProd!$B$2:$F$297,2,)</f>
        <v>unique</v>
      </c>
      <c r="I272" s="10" t="str">
        <f t="shared" si="38"/>
        <v>OK</v>
      </c>
      <c r="J272" s="10" t="s">
        <v>9</v>
      </c>
      <c r="K272" s="10" t="str">
        <f>VLOOKUP(D272,EQProd!$B$2:$F$297,3,)</f>
        <v xml:space="preserve"> clustered </v>
      </c>
      <c r="L272" s="10" t="str">
        <f t="shared" si="39"/>
        <v>OK</v>
      </c>
      <c r="M272" s="10">
        <v>1</v>
      </c>
      <c r="N272" s="10">
        <f>VLOOKUP(D272,EQProd!$B$2:$F$297,4,)</f>
        <v>1</v>
      </c>
      <c r="O272" s="10" t="str">
        <f t="shared" si="40"/>
        <v>OK</v>
      </c>
      <c r="P272" s="10" t="s">
        <v>17</v>
      </c>
      <c r="Q272" s="10" t="str">
        <f>VLOOKUP(D272,EQProd!$B$2:$F$297,5,)</f>
        <v>Id asc</v>
      </c>
      <c r="R272" s="10" t="str">
        <f t="shared" si="41"/>
        <v>OK</v>
      </c>
      <c r="S272" s="10" t="str">
        <f t="shared" si="42"/>
        <v>TRUE</v>
      </c>
      <c r="T272" s="10" t="str">
        <f t="shared" si="43"/>
        <v>TRUE</v>
      </c>
      <c r="U272" s="10" t="str">
        <f t="shared" si="44"/>
        <v>Yes</v>
      </c>
    </row>
    <row r="273" spans="1:21">
      <c r="A273" s="10" t="s">
        <v>420</v>
      </c>
      <c r="B273" s="10" t="str">
        <f>IF(ISERROR(MATCH(A273, EQProd!$A$2:$A$297,0)),"",A273)</f>
        <v>srf_main.MessageType</v>
      </c>
      <c r="C273" s="10" t="str">
        <f t="shared" si="36"/>
        <v>OK</v>
      </c>
      <c r="D273" s="10" t="s">
        <v>421</v>
      </c>
      <c r="E273" s="10" t="str">
        <f>VLOOKUP(D273,EQProd!$B$2:$F$297,1,)</f>
        <v>PK_MessageType</v>
      </c>
      <c r="F273" s="10" t="str">
        <f t="shared" si="37"/>
        <v>OK</v>
      </c>
      <c r="G273" s="10" t="s">
        <v>8</v>
      </c>
      <c r="H273" s="10" t="str">
        <f>VLOOKUP(D273,EQProd!$B$2:$F$297,2,)</f>
        <v>unique</v>
      </c>
      <c r="I273" s="10" t="str">
        <f t="shared" si="38"/>
        <v>OK</v>
      </c>
      <c r="J273" s="10" t="s">
        <v>9</v>
      </c>
      <c r="K273" s="10" t="str">
        <f>VLOOKUP(D273,EQProd!$B$2:$F$297,3,)</f>
        <v xml:space="preserve"> clustered </v>
      </c>
      <c r="L273" s="10" t="str">
        <f t="shared" si="39"/>
        <v>OK</v>
      </c>
      <c r="M273" s="10">
        <v>1</v>
      </c>
      <c r="N273" s="10">
        <f>VLOOKUP(D273,EQProd!$B$2:$F$297,4,)</f>
        <v>1</v>
      </c>
      <c r="O273" s="10" t="str">
        <f t="shared" si="40"/>
        <v>OK</v>
      </c>
      <c r="P273" s="10" t="s">
        <v>422</v>
      </c>
      <c r="Q273" s="10" t="str">
        <f>VLOOKUP(D273,EQProd!$B$2:$F$297,5,)</f>
        <v>MessageTypeId asc</v>
      </c>
      <c r="R273" s="10" t="str">
        <f t="shared" si="41"/>
        <v>OK</v>
      </c>
      <c r="S273" s="10" t="str">
        <f t="shared" si="42"/>
        <v>TRUE</v>
      </c>
      <c r="T273" s="10" t="str">
        <f t="shared" si="43"/>
        <v>TRUE</v>
      </c>
      <c r="U273" s="10" t="str">
        <f t="shared" si="44"/>
        <v>Yes</v>
      </c>
    </row>
    <row r="274" spans="1:21">
      <c r="A274" s="10" t="s">
        <v>441</v>
      </c>
      <c r="B274" s="10" t="str">
        <f>IF(ISERROR(MATCH(A274, EQProd!$A$2:$A$297,0)),"",A274)</f>
        <v>srf_main.SDSLocationJurisdiction</v>
      </c>
      <c r="C274" s="10" t="str">
        <f t="shared" si="36"/>
        <v>OK</v>
      </c>
      <c r="D274" s="10" t="s">
        <v>442</v>
      </c>
      <c r="E274" s="10" t="str">
        <f>VLOOKUP(D274,EQProd!$B$2:$F$297,1,)</f>
        <v>PK_SDSLocationJurisdiction</v>
      </c>
      <c r="F274" s="10" t="str">
        <f t="shared" si="37"/>
        <v>OK</v>
      </c>
      <c r="G274" s="10" t="s">
        <v>8</v>
      </c>
      <c r="H274" s="10" t="str">
        <f>VLOOKUP(D274,EQProd!$B$2:$F$297,2,)</f>
        <v>unique</v>
      </c>
      <c r="I274" s="10" t="str">
        <f t="shared" si="38"/>
        <v>OK</v>
      </c>
      <c r="J274" s="10" t="s">
        <v>9</v>
      </c>
      <c r="K274" s="10" t="str">
        <f>VLOOKUP(D274,EQProd!$B$2:$F$297,3,)</f>
        <v xml:space="preserve"> clustered </v>
      </c>
      <c r="L274" s="10" t="str">
        <f t="shared" si="39"/>
        <v>OK</v>
      </c>
      <c r="M274" s="10">
        <v>2</v>
      </c>
      <c r="N274" s="10">
        <f>VLOOKUP(D274,EQProd!$B$2:$F$297,4,)</f>
        <v>2</v>
      </c>
      <c r="O274" s="10" t="str">
        <f t="shared" si="40"/>
        <v>OK</v>
      </c>
      <c r="P274" s="10" t="s">
        <v>443</v>
      </c>
      <c r="Q274" s="10" t="str">
        <f>VLOOKUP(D274,EQProd!$B$2:$F$297,5,)</f>
        <v>Jurisdiction asc,LocationId asc</v>
      </c>
      <c r="R274" s="10" t="str">
        <f t="shared" si="41"/>
        <v>OK</v>
      </c>
      <c r="S274" s="10" t="str">
        <f t="shared" si="42"/>
        <v>TRUE</v>
      </c>
      <c r="T274" s="10" t="str">
        <f t="shared" si="43"/>
        <v>TRUE</v>
      </c>
      <c r="U274" s="10" t="str">
        <f t="shared" si="44"/>
        <v>Yes</v>
      </c>
    </row>
    <row r="275" spans="1:21">
      <c r="A275" s="10" t="s">
        <v>438</v>
      </c>
      <c r="B275" s="10" t="str">
        <f>IF(ISERROR(MATCH(A275, EQProd!$A$2:$A$297,0)),"",A275)</f>
        <v>srf_main.SDSbasedJurisdiction</v>
      </c>
      <c r="C275" s="10" t="str">
        <f t="shared" si="36"/>
        <v>OK</v>
      </c>
      <c r="D275" s="10" t="s">
        <v>439</v>
      </c>
      <c r="E275" s="10" t="str">
        <f>VLOOKUP(D275,EQProd!$B$2:$F$297,1,)</f>
        <v>PK_srf_main.SDSbasedJurisdiction</v>
      </c>
      <c r="F275" s="10" t="str">
        <f t="shared" si="37"/>
        <v>OK</v>
      </c>
      <c r="G275" s="10" t="s">
        <v>8</v>
      </c>
      <c r="H275" s="10" t="str">
        <f>VLOOKUP(D275,EQProd!$B$2:$F$297,2,)</f>
        <v>unique</v>
      </c>
      <c r="I275" s="10" t="str">
        <f t="shared" si="38"/>
        <v>OK</v>
      </c>
      <c r="J275" s="10" t="s">
        <v>9</v>
      </c>
      <c r="K275" s="10" t="str">
        <f>VLOOKUP(D275,EQProd!$B$2:$F$297,3,)</f>
        <v xml:space="preserve"> clustered </v>
      </c>
      <c r="L275" s="10" t="str">
        <f t="shared" si="39"/>
        <v>OK</v>
      </c>
      <c r="M275" s="10">
        <v>1</v>
      </c>
      <c r="N275" s="10">
        <f>VLOOKUP(D275,EQProd!$B$2:$F$297,4,)</f>
        <v>1</v>
      </c>
      <c r="O275" s="10" t="str">
        <f t="shared" si="40"/>
        <v>OK</v>
      </c>
      <c r="P275" s="10" t="s">
        <v>440</v>
      </c>
      <c r="Q275" s="10" t="str">
        <f>VLOOKUP(D275,EQProd!$B$2:$F$297,5,)</f>
        <v>sdsid asc</v>
      </c>
      <c r="R275" s="10" t="str">
        <f t="shared" si="41"/>
        <v>OK</v>
      </c>
      <c r="S275" s="10" t="str">
        <f t="shared" si="42"/>
        <v>TRUE</v>
      </c>
      <c r="T275" s="10" t="str">
        <f t="shared" si="43"/>
        <v>TRUE</v>
      </c>
      <c r="U275" s="10" t="str">
        <f t="shared" si="44"/>
        <v>Yes</v>
      </c>
    </row>
    <row r="276" spans="1:21">
      <c r="A276" s="10" t="s">
        <v>459</v>
      </c>
      <c r="B276" s="10" t="str">
        <f>IF(ISERROR(MATCH(A276, EQProd!$A$2:$A$297,0)),"",A276)</f>
        <v>srf_main.SRFException</v>
      </c>
      <c r="C276" s="10" t="str">
        <f t="shared" si="36"/>
        <v>OK</v>
      </c>
      <c r="D276" s="10" t="s">
        <v>477</v>
      </c>
      <c r="E276" s="10" t="str">
        <f>VLOOKUP(D276,EQProd!$B$2:$F$297,1,)</f>
        <v>PK_SRFExceptionID</v>
      </c>
      <c r="F276" s="10" t="str">
        <f t="shared" si="37"/>
        <v>OK</v>
      </c>
      <c r="G276" s="10" t="s">
        <v>8</v>
      </c>
      <c r="H276" s="10" t="str">
        <f>VLOOKUP(D276,EQProd!$B$2:$F$297,2,)</f>
        <v>unique</v>
      </c>
      <c r="I276" s="10" t="str">
        <f t="shared" si="38"/>
        <v>OK</v>
      </c>
      <c r="J276" s="10" t="s">
        <v>9</v>
      </c>
      <c r="K276" s="10" t="str">
        <f>VLOOKUP(D276,EQProd!$B$2:$F$297,3,)</f>
        <v xml:space="preserve"> clustered </v>
      </c>
      <c r="L276" s="10" t="str">
        <f t="shared" si="39"/>
        <v>OK</v>
      </c>
      <c r="M276" s="10">
        <v>1</v>
      </c>
      <c r="N276" s="10">
        <f>VLOOKUP(D276,EQProd!$B$2:$F$297,4,)</f>
        <v>1</v>
      </c>
      <c r="O276" s="10" t="str">
        <f t="shared" si="40"/>
        <v>OK</v>
      </c>
      <c r="P276" s="10" t="s">
        <v>478</v>
      </c>
      <c r="Q276" s="10" t="str">
        <f>VLOOKUP(D276,EQProd!$B$2:$F$297,5,)</f>
        <v>SRFExceptionID asc</v>
      </c>
      <c r="R276" s="10" t="str">
        <f t="shared" si="41"/>
        <v>OK</v>
      </c>
      <c r="S276" s="10" t="str">
        <f t="shared" si="42"/>
        <v>TRUE</v>
      </c>
      <c r="T276" s="10" t="str">
        <f t="shared" si="43"/>
        <v>TRUE</v>
      </c>
      <c r="U276" s="10" t="str">
        <f t="shared" si="44"/>
        <v>Yes</v>
      </c>
    </row>
    <row r="277" spans="1:21">
      <c r="A277" s="10" t="s">
        <v>479</v>
      </c>
      <c r="B277" s="10" t="str">
        <f>IF(ISERROR(MATCH(A277, EQProd!$A$2:$A$297,0)),"",A277)</f>
        <v>srf_main.SRFOverride</v>
      </c>
      <c r="C277" s="10" t="str">
        <f t="shared" si="36"/>
        <v>OK</v>
      </c>
      <c r="D277" s="10" t="s">
        <v>480</v>
      </c>
      <c r="E277" s="10" t="str">
        <f>VLOOKUP(D277,EQProd!$B$2:$F$297,1,)</f>
        <v>PK_SRFOverride</v>
      </c>
      <c r="F277" s="10" t="str">
        <f t="shared" si="37"/>
        <v>OK</v>
      </c>
      <c r="G277" s="10" t="s">
        <v>8</v>
      </c>
      <c r="H277" s="10" t="str">
        <f>VLOOKUP(D277,EQProd!$B$2:$F$297,2,)</f>
        <v>unique</v>
      </c>
      <c r="I277" s="10" t="str">
        <f t="shared" si="38"/>
        <v>OK</v>
      </c>
      <c r="J277" s="10" t="s">
        <v>9</v>
      </c>
      <c r="K277" s="10" t="str">
        <f>VLOOKUP(D277,EQProd!$B$2:$F$297,3,)</f>
        <v xml:space="preserve"> clustered </v>
      </c>
      <c r="L277" s="10" t="str">
        <f t="shared" si="39"/>
        <v>OK</v>
      </c>
      <c r="M277" s="10">
        <v>6</v>
      </c>
      <c r="N277" s="10">
        <f>VLOOKUP(D277,EQProd!$B$2:$F$297,4,)</f>
        <v>6</v>
      </c>
      <c r="O277" s="10" t="str">
        <f t="shared" si="40"/>
        <v>OK</v>
      </c>
      <c r="P277" s="10" t="s">
        <v>481</v>
      </c>
      <c r="Q277" s="10" t="str">
        <f>VLOOKUP(D277,EQProd!$B$2:$F$297,5,)</f>
        <v>ValueRole asc,ValueIDType asc,MsgType asc,Jurisdiction asc,ValueDecision asc,ValueID asc</v>
      </c>
      <c r="R277" s="10" t="str">
        <f t="shared" si="41"/>
        <v>OK</v>
      </c>
      <c r="S277" s="10" t="str">
        <f t="shared" si="42"/>
        <v>TRUE</v>
      </c>
      <c r="T277" s="10" t="str">
        <f t="shared" si="43"/>
        <v>TRUE</v>
      </c>
      <c r="U277" s="10" t="str">
        <f t="shared" si="44"/>
        <v>Yes</v>
      </c>
    </row>
    <row r="278" spans="1:21">
      <c r="A278" s="10" t="s">
        <v>523</v>
      </c>
      <c r="B278" s="10" t="str">
        <f>IF(ISERROR(MATCH(A278, EQProd!$A$2:$A$297,0)),"",A278)</f>
        <v>srf_main.TradeDashboardMatrix</v>
      </c>
      <c r="C278" s="10" t="str">
        <f t="shared" si="36"/>
        <v>OK</v>
      </c>
      <c r="D278" s="10" t="s">
        <v>524</v>
      </c>
      <c r="E278" s="10" t="str">
        <f>VLOOKUP(D278,EQProd!$B$2:$F$297,1,)</f>
        <v>PK_TradeDashboardMatrix</v>
      </c>
      <c r="F278" s="10" t="str">
        <f t="shared" si="37"/>
        <v>OK</v>
      </c>
      <c r="G278" s="10" t="s">
        <v>8</v>
      </c>
      <c r="H278" s="10" t="str">
        <f>VLOOKUP(D278,EQProd!$B$2:$F$297,2,)</f>
        <v>unique</v>
      </c>
      <c r="I278" s="10" t="str">
        <f t="shared" si="38"/>
        <v>OK</v>
      </c>
      <c r="J278" s="10" t="s">
        <v>9</v>
      </c>
      <c r="K278" s="10" t="str">
        <f>VLOOKUP(D278,EQProd!$B$2:$F$297,3,)</f>
        <v xml:space="preserve"> clustered </v>
      </c>
      <c r="L278" s="10" t="str">
        <f t="shared" si="39"/>
        <v>OK</v>
      </c>
      <c r="M278" s="10">
        <v>2</v>
      </c>
      <c r="N278" s="10">
        <f>VLOOKUP(D278,EQProd!$B$2:$F$297,4,)</f>
        <v>2</v>
      </c>
      <c r="O278" s="10" t="str">
        <f t="shared" si="40"/>
        <v>OK</v>
      </c>
      <c r="P278" s="10" t="s">
        <v>525</v>
      </c>
      <c r="Q278" s="10" t="str">
        <f>VLOOKUP(D278,EQProd!$B$2:$F$297,5,)</f>
        <v>SRFMsgState asc,ValidationStatus asc</v>
      </c>
      <c r="R278" s="10" t="str">
        <f t="shared" si="41"/>
        <v>OK</v>
      </c>
      <c r="S278" s="10" t="str">
        <f t="shared" si="42"/>
        <v>TRUE</v>
      </c>
      <c r="T278" s="10" t="str">
        <f t="shared" si="43"/>
        <v>TRUE</v>
      </c>
      <c r="U278" s="10" t="str">
        <f t="shared" si="44"/>
        <v>Yes</v>
      </c>
    </row>
    <row r="279" spans="1:21">
      <c r="A279" s="10" t="s">
        <v>546</v>
      </c>
      <c r="B279" s="10" t="str">
        <f>IF(ISERROR(MATCH(A279, EQProd!$A$2:$A$297,0)),"",A279)</f>
        <v>srf_main.TradeMessageAllege</v>
      </c>
      <c r="C279" s="10" t="str">
        <f t="shared" si="36"/>
        <v>OK</v>
      </c>
      <c r="D279" s="10" t="s">
        <v>549</v>
      </c>
      <c r="E279" s="10" t="str">
        <f>VLOOKUP(D279,EQProd!$B$2:$F$297,1,)</f>
        <v>PK_TradeMessageAllege</v>
      </c>
      <c r="F279" s="10" t="str">
        <f t="shared" si="37"/>
        <v>OK</v>
      </c>
      <c r="G279" s="10" t="s">
        <v>8</v>
      </c>
      <c r="H279" s="10" t="str">
        <f>VLOOKUP(D279,EQProd!$B$2:$F$297,2,)</f>
        <v>unique</v>
      </c>
      <c r="I279" s="10" t="str">
        <f t="shared" si="38"/>
        <v>OK</v>
      </c>
      <c r="J279" s="10" t="s">
        <v>14</v>
      </c>
      <c r="K279" s="10" t="str">
        <f>VLOOKUP(D279,EQProd!$B$2:$F$297,3,)</f>
        <v xml:space="preserve"> nonclustered </v>
      </c>
      <c r="L279" s="10" t="str">
        <f t="shared" si="39"/>
        <v>OK</v>
      </c>
      <c r="M279" s="10">
        <v>1</v>
      </c>
      <c r="N279" s="10">
        <f>VLOOKUP(D279,EQProd!$B$2:$F$297,4,)</f>
        <v>1</v>
      </c>
      <c r="O279" s="10" t="str">
        <f t="shared" si="40"/>
        <v>OK</v>
      </c>
      <c r="P279" s="10" t="s">
        <v>17</v>
      </c>
      <c r="Q279" s="10" t="str">
        <f>VLOOKUP(D279,EQProd!$B$2:$F$297,5,)</f>
        <v>Id asc</v>
      </c>
      <c r="R279" s="10" t="str">
        <f t="shared" si="41"/>
        <v>OK</v>
      </c>
      <c r="S279" s="10" t="str">
        <f t="shared" si="42"/>
        <v>TRUE</v>
      </c>
      <c r="T279" s="10" t="str">
        <f t="shared" si="43"/>
        <v>TRUE</v>
      </c>
      <c r="U279" s="10" t="str">
        <f t="shared" si="44"/>
        <v>Yes</v>
      </c>
    </row>
    <row r="280" spans="1:21">
      <c r="A280" s="10" t="s">
        <v>552</v>
      </c>
      <c r="B280" s="10" t="str">
        <f>IF(ISERROR(MATCH(A280, EQProd!$A$2:$A$297,0)),"",A280)</f>
        <v>srf_main.TradeMessagePayload</v>
      </c>
      <c r="C280" s="10" t="str">
        <f t="shared" si="36"/>
        <v>OK</v>
      </c>
      <c r="D280" s="10" t="s">
        <v>553</v>
      </c>
      <c r="E280" s="10" t="str">
        <f>VLOOKUP(D280,EQProd!$B$2:$F$297,1,)</f>
        <v>PK_TradeMessagePayload</v>
      </c>
      <c r="F280" s="10" t="str">
        <f t="shared" si="37"/>
        <v>OK</v>
      </c>
      <c r="G280" s="10" t="s">
        <v>8</v>
      </c>
      <c r="H280" s="10" t="str">
        <f>VLOOKUP(D280,EQProd!$B$2:$F$297,2,)</f>
        <v>unique</v>
      </c>
      <c r="I280" s="10" t="str">
        <f t="shared" si="38"/>
        <v>OK</v>
      </c>
      <c r="J280" s="10" t="s">
        <v>14</v>
      </c>
      <c r="K280" s="10" t="str">
        <f>VLOOKUP(D280,EQProd!$B$2:$F$297,3,)</f>
        <v xml:space="preserve"> nonclustered </v>
      </c>
      <c r="L280" s="10" t="str">
        <f t="shared" si="39"/>
        <v>OK</v>
      </c>
      <c r="M280" s="10">
        <v>1</v>
      </c>
      <c r="N280" s="10">
        <f>VLOOKUP(D280,EQProd!$B$2:$F$297,4,)</f>
        <v>1</v>
      </c>
      <c r="O280" s="10" t="str">
        <f t="shared" si="40"/>
        <v>OK</v>
      </c>
      <c r="P280" s="10" t="s">
        <v>26</v>
      </c>
      <c r="Q280" s="10" t="str">
        <f>VLOOKUP(D280,EQProd!$B$2:$F$297,5,)</f>
        <v>PayloadId asc</v>
      </c>
      <c r="R280" s="10" t="str">
        <f t="shared" si="41"/>
        <v>OK</v>
      </c>
      <c r="S280" s="10" t="str">
        <f t="shared" si="42"/>
        <v>TRUE</v>
      </c>
      <c r="T280" s="10" t="str">
        <f t="shared" si="43"/>
        <v>TRUE</v>
      </c>
      <c r="U280" s="10" t="str">
        <f t="shared" si="44"/>
        <v>Yes</v>
      </c>
    </row>
    <row r="281" spans="1:21">
      <c r="A281" s="10" t="s">
        <v>560</v>
      </c>
      <c r="B281" s="10" t="str">
        <f>IF(ISERROR(MATCH(A281, EQProd!$A$2:$A$297,0)),"",A281)</f>
        <v>srf_main.TradeMessageRptJurisdiction</v>
      </c>
      <c r="C281" s="10" t="str">
        <f t="shared" si="36"/>
        <v>OK</v>
      </c>
      <c r="D281" s="10" t="s">
        <v>572</v>
      </c>
      <c r="E281" s="10" t="str">
        <f>VLOOKUP(D281,EQProd!$B$2:$F$297,1,)</f>
        <v>PK_TradeMessageRptJurisdiction</v>
      </c>
      <c r="F281" s="10" t="str">
        <f t="shared" si="37"/>
        <v>OK</v>
      </c>
      <c r="G281" s="10" t="s">
        <v>8</v>
      </c>
      <c r="H281" s="10" t="str">
        <f>VLOOKUP(D281,EQProd!$B$2:$F$297,2,)</f>
        <v>unique</v>
      </c>
      <c r="I281" s="10" t="str">
        <f t="shared" si="38"/>
        <v>OK</v>
      </c>
      <c r="J281" s="10" t="s">
        <v>9</v>
      </c>
      <c r="K281" s="10" t="str">
        <f>VLOOKUP(D281,EQProd!$B$2:$F$297,3,)</f>
        <v xml:space="preserve"> clustered </v>
      </c>
      <c r="L281" s="10" t="str">
        <f t="shared" si="39"/>
        <v>OK</v>
      </c>
      <c r="M281" s="10">
        <v>1</v>
      </c>
      <c r="N281" s="10">
        <f>VLOOKUP(D281,EQProd!$B$2:$F$297,4,)</f>
        <v>1</v>
      </c>
      <c r="O281" s="10" t="str">
        <f t="shared" si="40"/>
        <v>OK</v>
      </c>
      <c r="P281" s="10" t="s">
        <v>573</v>
      </c>
      <c r="Q281" s="10" t="str">
        <f>VLOOKUP(D281,EQProd!$B$2:$F$297,5,)</f>
        <v>TmjId asc</v>
      </c>
      <c r="R281" s="10" t="str">
        <f t="shared" si="41"/>
        <v>OK</v>
      </c>
      <c r="S281" s="10" t="str">
        <f t="shared" si="42"/>
        <v>TRUE</v>
      </c>
      <c r="T281" s="10" t="str">
        <f t="shared" si="43"/>
        <v>TRUE</v>
      </c>
      <c r="U281" s="10" t="str">
        <f t="shared" si="44"/>
        <v>Yes</v>
      </c>
    </row>
    <row r="282" spans="1:21">
      <c r="A282" s="10" t="s">
        <v>574</v>
      </c>
      <c r="B282" s="10" t="str">
        <f>IF(ISERROR(MATCH(A282, EQProd!$A$2:$A$297,0)),"",A282)</f>
        <v>srf_main.TradeMessageRptJurisdictionActivity</v>
      </c>
      <c r="C282" s="10" t="str">
        <f t="shared" si="36"/>
        <v>OK</v>
      </c>
      <c r="D282" s="10" t="s">
        <v>575</v>
      </c>
      <c r="E282" s="10" t="str">
        <f>VLOOKUP(D282,EQProd!$B$2:$F$297,1,)</f>
        <v>PK_TradeMessageRptJurisdictionActivity</v>
      </c>
      <c r="F282" s="10" t="str">
        <f t="shared" si="37"/>
        <v>OK</v>
      </c>
      <c r="G282" s="10" t="s">
        <v>8</v>
      </c>
      <c r="H282" s="10" t="str">
        <f>VLOOKUP(D282,EQProd!$B$2:$F$297,2,)</f>
        <v>unique</v>
      </c>
      <c r="I282" s="10" t="str">
        <f t="shared" si="38"/>
        <v>OK</v>
      </c>
      <c r="J282" s="10" t="s">
        <v>9</v>
      </c>
      <c r="K282" s="10" t="str">
        <f>VLOOKUP(D282,EQProd!$B$2:$F$297,3,)</f>
        <v xml:space="preserve"> clustered </v>
      </c>
      <c r="L282" s="10" t="str">
        <f t="shared" si="39"/>
        <v>OK</v>
      </c>
      <c r="M282" s="10">
        <v>1</v>
      </c>
      <c r="N282" s="10">
        <f>VLOOKUP(D282,EQProd!$B$2:$F$297,4,)</f>
        <v>1</v>
      </c>
      <c r="O282" s="10" t="str">
        <f t="shared" si="40"/>
        <v>OK</v>
      </c>
      <c r="P282" s="10" t="s">
        <v>576</v>
      </c>
      <c r="Q282" s="10" t="str">
        <f>VLOOKUP(D282,EQProd!$B$2:$F$297,5,)</f>
        <v>AuditId asc</v>
      </c>
      <c r="R282" s="10" t="str">
        <f t="shared" si="41"/>
        <v>OK</v>
      </c>
      <c r="S282" s="10" t="str">
        <f t="shared" si="42"/>
        <v>TRUE</v>
      </c>
      <c r="T282" s="10" t="str">
        <f t="shared" si="43"/>
        <v>TRUE</v>
      </c>
      <c r="U282" s="10" t="str">
        <f t="shared" si="44"/>
        <v>Yes</v>
      </c>
    </row>
    <row r="283" spans="1:21">
      <c r="A283" s="10" t="s">
        <v>578</v>
      </c>
      <c r="B283" s="10" t="str">
        <f>IF(ISERROR(MATCH(A283, EQProd!$A$2:$A$297,0)),"",A283)</f>
        <v>srf_main.TradeMessageRptJurisdictionPayload</v>
      </c>
      <c r="C283" s="10" t="str">
        <f t="shared" si="36"/>
        <v>OK</v>
      </c>
      <c r="D283" s="10" t="s">
        <v>579</v>
      </c>
      <c r="E283" s="10" t="str">
        <f>VLOOKUP(D283,EQProd!$B$2:$F$297,1,)</f>
        <v>PK_TradeMessageRptJurisdictionPayload</v>
      </c>
      <c r="F283" s="10" t="str">
        <f t="shared" si="37"/>
        <v>OK</v>
      </c>
      <c r="G283" s="10" t="s">
        <v>8</v>
      </c>
      <c r="H283" s="10" t="str">
        <f>VLOOKUP(D283,EQProd!$B$2:$F$297,2,)</f>
        <v>unique</v>
      </c>
      <c r="I283" s="10" t="str">
        <f t="shared" si="38"/>
        <v>OK</v>
      </c>
      <c r="J283" s="10" t="s">
        <v>9</v>
      </c>
      <c r="K283" s="10" t="str">
        <f>VLOOKUP(D283,EQProd!$B$2:$F$297,3,)</f>
        <v xml:space="preserve"> clustered </v>
      </c>
      <c r="L283" s="10" t="str">
        <f t="shared" si="39"/>
        <v>OK</v>
      </c>
      <c r="M283" s="10">
        <v>1</v>
      </c>
      <c r="N283" s="10">
        <f>VLOOKUP(D283,EQProd!$B$2:$F$297,4,)</f>
        <v>1</v>
      </c>
      <c r="O283" s="10" t="str">
        <f t="shared" si="40"/>
        <v>OK</v>
      </c>
      <c r="P283" s="10" t="s">
        <v>26</v>
      </c>
      <c r="Q283" s="10" t="str">
        <f>VLOOKUP(D283,EQProd!$B$2:$F$297,5,)</f>
        <v>PayloadId asc</v>
      </c>
      <c r="R283" s="10" t="str">
        <f t="shared" si="41"/>
        <v>OK</v>
      </c>
      <c r="S283" s="10" t="str">
        <f t="shared" si="42"/>
        <v>TRUE</v>
      </c>
      <c r="T283" s="10" t="str">
        <f t="shared" si="43"/>
        <v>TRUE</v>
      </c>
      <c r="U283" s="10" t="str">
        <f t="shared" si="44"/>
        <v>Yes</v>
      </c>
    </row>
    <row r="284" spans="1:21">
      <c r="A284" s="10" t="s">
        <v>592</v>
      </c>
      <c r="B284" s="10" t="str">
        <f>IF(ISERROR(MATCH(A284, EQProd!$A$2:$A$297,0)),"",A284)</f>
        <v>srf_main.TRJurisdiction</v>
      </c>
      <c r="C284" s="10" t="str">
        <f t="shared" si="36"/>
        <v>OK</v>
      </c>
      <c r="D284" s="10" t="s">
        <v>593</v>
      </c>
      <c r="E284" s="10" t="str">
        <f>VLOOKUP(D284,EQProd!$B$2:$F$297,1,)</f>
        <v>PK_TRJurisdiction</v>
      </c>
      <c r="F284" s="10" t="str">
        <f t="shared" si="37"/>
        <v>OK</v>
      </c>
      <c r="G284" s="10" t="s">
        <v>8</v>
      </c>
      <c r="H284" s="10" t="str">
        <f>VLOOKUP(D284,EQProd!$B$2:$F$297,2,)</f>
        <v>unique</v>
      </c>
      <c r="I284" s="10" t="str">
        <f t="shared" si="38"/>
        <v>OK</v>
      </c>
      <c r="J284" s="10" t="s">
        <v>14</v>
      </c>
      <c r="K284" s="10" t="str">
        <f>VLOOKUP(D284,EQProd!$B$2:$F$297,3,)</f>
        <v xml:space="preserve"> nonclustered </v>
      </c>
      <c r="L284" s="10" t="str">
        <f t="shared" si="39"/>
        <v>OK</v>
      </c>
      <c r="M284" s="10">
        <v>1</v>
      </c>
      <c r="N284" s="10">
        <f>VLOOKUP(D284,EQProd!$B$2:$F$297,4,)</f>
        <v>1</v>
      </c>
      <c r="O284" s="10" t="str">
        <f t="shared" si="40"/>
        <v>OK</v>
      </c>
      <c r="P284" s="10" t="s">
        <v>594</v>
      </c>
      <c r="Q284" s="10" t="str">
        <f>VLOOKUP(D284,EQProd!$B$2:$F$297,5,)</f>
        <v>TRJurisdictionId asc</v>
      </c>
      <c r="R284" s="10" t="str">
        <f t="shared" si="41"/>
        <v>OK</v>
      </c>
      <c r="S284" s="10" t="str">
        <f t="shared" si="42"/>
        <v>TRUE</v>
      </c>
      <c r="T284" s="10" t="str">
        <f t="shared" si="43"/>
        <v>TRUE</v>
      </c>
      <c r="U284" s="10" t="str">
        <f t="shared" si="44"/>
        <v>Yes</v>
      </c>
    </row>
    <row r="285" spans="1:21">
      <c r="A285" s="10" t="s">
        <v>602</v>
      </c>
      <c r="B285" s="10" t="str">
        <f>IF(ISERROR(MATCH(A285, EQProd!$A$2:$A$297,0)),"",A285)</f>
        <v>srf_main.UTIMapping</v>
      </c>
      <c r="C285" s="10" t="str">
        <f t="shared" si="36"/>
        <v>OK</v>
      </c>
      <c r="D285" s="10" t="s">
        <v>603</v>
      </c>
      <c r="E285" s="10" t="str">
        <f>VLOOKUP(D285,EQProd!$B$2:$F$297,1,)</f>
        <v>PK_UTIMapping</v>
      </c>
      <c r="F285" s="10" t="str">
        <f t="shared" si="37"/>
        <v>OK</v>
      </c>
      <c r="G285" s="10" t="s">
        <v>8</v>
      </c>
      <c r="H285" s="10" t="str">
        <f>VLOOKUP(D285,EQProd!$B$2:$F$297,2,)</f>
        <v>unique</v>
      </c>
      <c r="I285" s="10" t="str">
        <f t="shared" si="38"/>
        <v>OK</v>
      </c>
      <c r="J285" s="10" t="s">
        <v>9</v>
      </c>
      <c r="K285" s="10" t="str">
        <f>VLOOKUP(D285,EQProd!$B$2:$F$297,3,)</f>
        <v xml:space="preserve"> clustered </v>
      </c>
      <c r="L285" s="10" t="str">
        <f t="shared" si="39"/>
        <v>OK</v>
      </c>
      <c r="M285" s="10">
        <v>2</v>
      </c>
      <c r="N285" s="10">
        <f>VLOOKUP(D285,EQProd!$B$2:$F$297,4,)</f>
        <v>2</v>
      </c>
      <c r="O285" s="10" t="str">
        <f t="shared" si="40"/>
        <v>OK</v>
      </c>
      <c r="P285" s="10" t="s">
        <v>397</v>
      </c>
      <c r="Q285" s="10" t="str">
        <f>VLOOKUP(D285,EQProd!$B$2:$F$297,5,)</f>
        <v>PublisherTradeId asc,TradeIdType asc</v>
      </c>
      <c r="R285" s="10" t="str">
        <f t="shared" si="41"/>
        <v>OK</v>
      </c>
      <c r="S285" s="10" t="str">
        <f t="shared" si="42"/>
        <v>TRUE</v>
      </c>
      <c r="T285" s="10" t="str">
        <f t="shared" si="43"/>
        <v>TRUE</v>
      </c>
      <c r="U285" s="10" t="str">
        <f t="shared" si="44"/>
        <v>Yes</v>
      </c>
    </row>
    <row r="286" spans="1:21">
      <c r="A286" s="10" t="s">
        <v>609</v>
      </c>
      <c r="B286" s="10" t="str">
        <f>IF(ISERROR(MATCH(A286, EQProd!$A$2:$A$297,0)),"",A286)</f>
        <v>srf_main.ValuationOverrideTradeStage</v>
      </c>
      <c r="C286" s="10" t="str">
        <f t="shared" si="36"/>
        <v>OK</v>
      </c>
      <c r="D286" s="10" t="s">
        <v>616</v>
      </c>
      <c r="E286" s="10" t="str">
        <f>VLOOKUP(D286,EQProd!$B$2:$F$297,1,)</f>
        <v>PK_ValuationOverrideTradeStage</v>
      </c>
      <c r="F286" s="10" t="str">
        <f t="shared" si="37"/>
        <v>OK</v>
      </c>
      <c r="G286" s="10" t="s">
        <v>8</v>
      </c>
      <c r="H286" s="10" t="str">
        <f>VLOOKUP(D286,EQProd!$B$2:$F$297,2,)</f>
        <v>unique</v>
      </c>
      <c r="I286" s="10" t="str">
        <f t="shared" si="38"/>
        <v>OK</v>
      </c>
      <c r="J286" s="10" t="s">
        <v>9</v>
      </c>
      <c r="K286" s="10" t="str">
        <f>VLOOKUP(D286,EQProd!$B$2:$F$297,3,)</f>
        <v xml:space="preserve"> clustered </v>
      </c>
      <c r="L286" s="10" t="str">
        <f t="shared" si="39"/>
        <v>OK</v>
      </c>
      <c r="M286" s="10">
        <v>2</v>
      </c>
      <c r="N286" s="10">
        <f>VLOOKUP(D286,EQProd!$B$2:$F$297,4,)</f>
        <v>2</v>
      </c>
      <c r="O286" s="10" t="str">
        <f t="shared" si="40"/>
        <v>OK</v>
      </c>
      <c r="P286" s="10" t="s">
        <v>617</v>
      </c>
      <c r="Q286" s="10" t="str">
        <f>VLOOKUP(D286,EQProd!$B$2:$F$297,5,)</f>
        <v>ValuationOverrideTradeStageId asc,FeedFileFragmentId asc</v>
      </c>
      <c r="R286" s="10" t="str">
        <f t="shared" si="41"/>
        <v>OK</v>
      </c>
      <c r="S286" s="10" t="str">
        <f t="shared" si="42"/>
        <v>TRUE</v>
      </c>
      <c r="T286" s="10" t="str">
        <f t="shared" si="43"/>
        <v>TRUE</v>
      </c>
      <c r="U286" s="10" t="str">
        <f t="shared" si="44"/>
        <v>Yes</v>
      </c>
    </row>
    <row r="287" spans="1:21">
      <c r="A287" s="10" t="s">
        <v>432</v>
      </c>
      <c r="B287" s="10" t="str">
        <f>IF(ISERROR(MATCH(A287, EQProd!$A$2:$A$297,0)),"",A287)</f>
        <v>srf_main.Product</v>
      </c>
      <c r="C287" s="10" t="str">
        <f t="shared" si="36"/>
        <v>OK</v>
      </c>
      <c r="D287" s="10" t="s">
        <v>433</v>
      </c>
      <c r="E287" s="10" t="e">
        <f>VLOOKUP(D287,EQProd!$B$2:$F$297,1,)</f>
        <v>#N/A</v>
      </c>
      <c r="F287" s="10" t="e">
        <f t="shared" si="37"/>
        <v>#N/A</v>
      </c>
      <c r="G287" s="10" t="s">
        <v>8</v>
      </c>
      <c r="H287" s="10" t="e">
        <f>VLOOKUP(D287,EQProd!$B$2:$F$297,2,)</f>
        <v>#N/A</v>
      </c>
      <c r="I287" s="10" t="e">
        <f t="shared" si="38"/>
        <v>#N/A</v>
      </c>
      <c r="J287" s="10" t="s">
        <v>9</v>
      </c>
      <c r="K287" s="10" t="e">
        <f>VLOOKUP(D287,EQProd!$B$2:$F$297,3,)</f>
        <v>#N/A</v>
      </c>
      <c r="L287" s="10" t="e">
        <f t="shared" si="39"/>
        <v>#N/A</v>
      </c>
      <c r="M287" s="10">
        <v>1</v>
      </c>
      <c r="N287" s="10" t="e">
        <f>VLOOKUP(D287,EQProd!$B$2:$F$297,4,)</f>
        <v>#N/A</v>
      </c>
      <c r="O287" s="10" t="e">
        <f t="shared" si="40"/>
        <v>#N/A</v>
      </c>
      <c r="P287" s="10" t="s">
        <v>17</v>
      </c>
      <c r="Q287" s="10" t="e">
        <f>VLOOKUP(D287,EQProd!$B$2:$F$297,5,)</f>
        <v>#N/A</v>
      </c>
      <c r="R287" s="10" t="e">
        <f t="shared" si="41"/>
        <v>#N/A</v>
      </c>
      <c r="S287" s="10" t="e">
        <f t="shared" si="42"/>
        <v>#N/A</v>
      </c>
      <c r="T287" s="10" t="e">
        <f t="shared" si="43"/>
        <v>#N/A</v>
      </c>
      <c r="U287" s="10" t="e">
        <f t="shared" si="44"/>
        <v>#N/A</v>
      </c>
    </row>
    <row r="288" spans="1:21">
      <c r="A288" s="10" t="s">
        <v>432</v>
      </c>
      <c r="B288" s="10" t="str">
        <f>IF(ISERROR(MATCH(A288, EQProd!$A$2:$A$297,0)),"",A288)</f>
        <v>srf_main.Product</v>
      </c>
      <c r="C288" s="10" t="str">
        <f t="shared" si="36"/>
        <v>OK</v>
      </c>
      <c r="D288" s="10" t="s">
        <v>434</v>
      </c>
      <c r="E288" s="10" t="str">
        <f>VLOOKUP(D288,EQProd!$B$2:$F$297,1,)</f>
        <v>ProductUniqueKey</v>
      </c>
      <c r="F288" s="10" t="str">
        <f t="shared" si="37"/>
        <v>OK</v>
      </c>
      <c r="G288" s="10" t="s">
        <v>8</v>
      </c>
      <c r="H288" s="10" t="str">
        <f>VLOOKUP(D288,EQProd!$B$2:$F$297,2,)</f>
        <v>unique</v>
      </c>
      <c r="I288" s="10" t="str">
        <f t="shared" si="38"/>
        <v>OK</v>
      </c>
      <c r="J288" s="10" t="s">
        <v>14</v>
      </c>
      <c r="K288" s="10" t="str">
        <f>VLOOKUP(D288,EQProd!$B$2:$F$297,3,)</f>
        <v xml:space="preserve"> nonclustered </v>
      </c>
      <c r="L288" s="10" t="str">
        <f t="shared" si="39"/>
        <v>OK</v>
      </c>
      <c r="M288" s="10">
        <v>2</v>
      </c>
      <c r="N288" s="10">
        <f>VLOOKUP(D288,EQProd!$B$2:$F$297,4,)</f>
        <v>2</v>
      </c>
      <c r="O288" s="10" t="str">
        <f t="shared" si="40"/>
        <v>OK</v>
      </c>
      <c r="P288" s="10" t="s">
        <v>435</v>
      </c>
      <c r="Q288" s="10" t="str">
        <f>VLOOKUP(D288,EQProd!$B$2:$F$297,5,)</f>
        <v>ProductSubType asc,ProductType asc</v>
      </c>
      <c r="R288" s="10" t="str">
        <f t="shared" si="41"/>
        <v>NOTOK</v>
      </c>
      <c r="S288" s="10" t="str">
        <f t="shared" si="42"/>
        <v>TRUE</v>
      </c>
      <c r="T288" s="10" t="str">
        <f t="shared" si="43"/>
        <v>FALSE</v>
      </c>
      <c r="U288" s="10" t="str">
        <f t="shared" si="44"/>
        <v>No</v>
      </c>
    </row>
    <row r="289" spans="1:21">
      <c r="A289" s="10" t="s">
        <v>436</v>
      </c>
      <c r="B289" s="10" t="str">
        <f>IF(ISERROR(MATCH(A289, EQProd!$A$2:$A$297,0)),"",A289)</f>
        <v>srf_main.ReportingAgent</v>
      </c>
      <c r="C289" s="10" t="str">
        <f t="shared" si="36"/>
        <v>OK</v>
      </c>
      <c r="D289" s="10" t="s">
        <v>437</v>
      </c>
      <c r="E289" s="10" t="e">
        <f>VLOOKUP(D289,EQProd!$B$2:$F$297,1,)</f>
        <v>#N/A</v>
      </c>
      <c r="F289" s="10" t="e">
        <f t="shared" si="37"/>
        <v>#N/A</v>
      </c>
      <c r="G289" s="10" t="s">
        <v>8</v>
      </c>
      <c r="H289" s="10" t="e">
        <f>VLOOKUP(D289,EQProd!$B$2:$F$297,2,)</f>
        <v>#N/A</v>
      </c>
      <c r="I289" s="10" t="e">
        <f t="shared" si="38"/>
        <v>#N/A</v>
      </c>
      <c r="J289" s="10" t="s">
        <v>9</v>
      </c>
      <c r="K289" s="10" t="e">
        <f>VLOOKUP(D289,EQProd!$B$2:$F$297,3,)</f>
        <v>#N/A</v>
      </c>
      <c r="L289" s="10" t="e">
        <f t="shared" si="39"/>
        <v>#N/A</v>
      </c>
      <c r="M289" s="10">
        <v>1</v>
      </c>
      <c r="N289" s="10" t="e">
        <f>VLOOKUP(D289,EQProd!$B$2:$F$297,4,)</f>
        <v>#N/A</v>
      </c>
      <c r="O289" s="10" t="e">
        <f t="shared" si="40"/>
        <v>#N/A</v>
      </c>
      <c r="P289" s="10" t="s">
        <v>17</v>
      </c>
      <c r="Q289" s="10" t="e">
        <f>VLOOKUP(D289,EQProd!$B$2:$F$297,5,)</f>
        <v>#N/A</v>
      </c>
      <c r="R289" s="10" t="e">
        <f t="shared" si="41"/>
        <v>#N/A</v>
      </c>
      <c r="S289" s="10" t="e">
        <f t="shared" si="42"/>
        <v>#N/A</v>
      </c>
      <c r="T289" s="10" t="e">
        <f t="shared" si="43"/>
        <v>#N/A</v>
      </c>
      <c r="U289" s="10" t="e">
        <f t="shared" si="44"/>
        <v>#N/A</v>
      </c>
    </row>
    <row r="290" spans="1:21">
      <c r="A290" s="10" t="s">
        <v>482</v>
      </c>
      <c r="B290" s="10" t="str">
        <f>IF(ISERROR(MATCH(A290, EQProd!$A$2:$A$297,0)),"",A290)</f>
        <v>srf_main.SRFSystemParam</v>
      </c>
      <c r="C290" s="10" t="str">
        <f t="shared" si="36"/>
        <v>OK</v>
      </c>
      <c r="D290" s="10" t="s">
        <v>489</v>
      </c>
      <c r="E290" s="10" t="e">
        <f>VLOOKUP(D290,EQProd!$B$2:$F$297,1,)</f>
        <v>#N/A</v>
      </c>
      <c r="F290" s="10" t="e">
        <f t="shared" si="37"/>
        <v>#N/A</v>
      </c>
      <c r="G290" s="10" t="s">
        <v>8</v>
      </c>
      <c r="H290" s="10" t="e">
        <f>VLOOKUP(D290,EQProd!$B$2:$F$297,2,)</f>
        <v>#N/A</v>
      </c>
      <c r="I290" s="10" t="e">
        <f t="shared" si="38"/>
        <v>#N/A</v>
      </c>
      <c r="J290" s="10" t="s">
        <v>9</v>
      </c>
      <c r="K290" s="10" t="e">
        <f>VLOOKUP(D290,EQProd!$B$2:$F$297,3,)</f>
        <v>#N/A</v>
      </c>
      <c r="L290" s="10" t="e">
        <f t="shared" si="39"/>
        <v>#N/A</v>
      </c>
      <c r="M290" s="10">
        <v>1</v>
      </c>
      <c r="N290" s="10" t="e">
        <f>VLOOKUP(D290,EQProd!$B$2:$F$297,4,)</f>
        <v>#N/A</v>
      </c>
      <c r="O290" s="10" t="e">
        <f t="shared" si="40"/>
        <v>#N/A</v>
      </c>
      <c r="P290" s="10" t="s">
        <v>490</v>
      </c>
      <c r="Q290" s="10" t="e">
        <f>VLOOKUP(D290,EQProd!$B$2:$F$297,5,)</f>
        <v>#N/A</v>
      </c>
      <c r="R290" s="10" t="e">
        <f t="shared" si="41"/>
        <v>#N/A</v>
      </c>
      <c r="S290" s="10" t="e">
        <f t="shared" si="42"/>
        <v>#N/A</v>
      </c>
      <c r="T290" s="10" t="e">
        <f t="shared" si="43"/>
        <v>#N/A</v>
      </c>
      <c r="U290" s="10" t="e">
        <f t="shared" si="44"/>
        <v>#N/A</v>
      </c>
    </row>
    <row r="291" spans="1:21">
      <c r="A291" s="10" t="s">
        <v>482</v>
      </c>
      <c r="B291" s="10" t="str">
        <f>IF(ISERROR(MATCH(A291, EQProd!$A$2:$A$297,0)),"",A291)</f>
        <v>srf_main.SRFSystemParam</v>
      </c>
      <c r="C291" s="10" t="str">
        <f t="shared" si="36"/>
        <v>OK</v>
      </c>
      <c r="D291" s="10" t="s">
        <v>483</v>
      </c>
      <c r="E291" s="10" t="str">
        <f>VLOOKUP(D291,EQProd!$B$2:$F$297,1,)</f>
        <v>SRFSystemParamUniqueKey</v>
      </c>
      <c r="F291" s="10" t="str">
        <f t="shared" si="37"/>
        <v>OK</v>
      </c>
      <c r="G291" s="10" t="s">
        <v>8</v>
      </c>
      <c r="H291" s="10" t="str">
        <f>VLOOKUP(D291,EQProd!$B$2:$F$297,2,)</f>
        <v>unique</v>
      </c>
      <c r="I291" s="10" t="str">
        <f t="shared" si="38"/>
        <v>OK</v>
      </c>
      <c r="J291" s="10" t="s">
        <v>14</v>
      </c>
      <c r="K291" s="10" t="str">
        <f>VLOOKUP(D291,EQProd!$B$2:$F$297,3,)</f>
        <v xml:space="preserve"> nonclustered </v>
      </c>
      <c r="L291" s="10" t="str">
        <f t="shared" si="39"/>
        <v>OK</v>
      </c>
      <c r="M291" s="10">
        <v>4</v>
      </c>
      <c r="N291" s="10">
        <f>VLOOKUP(D291,EQProd!$B$2:$F$297,4,)</f>
        <v>4</v>
      </c>
      <c r="O291" s="10" t="str">
        <f t="shared" si="40"/>
        <v>OK</v>
      </c>
      <c r="P291" s="10" t="s">
        <v>484</v>
      </c>
      <c r="Q291" s="10" t="str">
        <f>VLOOKUP(D291,EQProd!$B$2:$F$297,5,)</f>
        <v>GroupId asc,GroupLevel asc,ParamId asc,SystemId asc</v>
      </c>
      <c r="R291" s="10" t="str">
        <f t="shared" si="41"/>
        <v>NOTOK</v>
      </c>
      <c r="S291" s="10" t="str">
        <f t="shared" si="42"/>
        <v>TRUE</v>
      </c>
      <c r="T291" s="10" t="str">
        <f t="shared" si="43"/>
        <v>FALSE</v>
      </c>
      <c r="U291" s="10" t="str">
        <f t="shared" si="44"/>
        <v>No</v>
      </c>
    </row>
    <row r="292" spans="1:21">
      <c r="A292" s="10" t="s">
        <v>500</v>
      </c>
      <c r="B292" s="10" t="str">
        <f>IF(ISERROR(MATCH(A292, EQProd!$A$2:$A$297,0)),"",A292)</f>
        <v>srf_main.TempEODLog</v>
      </c>
      <c r="C292" s="10" t="str">
        <f t="shared" si="36"/>
        <v>OK</v>
      </c>
      <c r="D292" s="10" t="s">
        <v>504</v>
      </c>
      <c r="E292" s="10" t="str">
        <f>VLOOKUP(D292,EQProd!$B$2:$F$297,1,)</f>
        <v>TempEODLogID</v>
      </c>
      <c r="F292" s="10" t="str">
        <f t="shared" si="37"/>
        <v>OK</v>
      </c>
      <c r="G292" s="10" t="s">
        <v>13</v>
      </c>
      <c r="H292" s="10" t="str">
        <f>VLOOKUP(D292,EQProd!$B$2:$F$297,2,)</f>
        <v>nonunique</v>
      </c>
      <c r="I292" s="10" t="str">
        <f t="shared" si="38"/>
        <v>OK</v>
      </c>
      <c r="J292" s="10" t="s">
        <v>14</v>
      </c>
      <c r="K292" s="10" t="str">
        <f>VLOOKUP(D292,EQProd!$B$2:$F$297,3,)</f>
        <v xml:space="preserve"> nonclustered </v>
      </c>
      <c r="L292" s="10" t="str">
        <f t="shared" si="39"/>
        <v>OK</v>
      </c>
      <c r="M292" s="10">
        <v>1</v>
      </c>
      <c r="N292" s="10">
        <f>VLOOKUP(D292,EQProd!$B$2:$F$297,4,)</f>
        <v>1</v>
      </c>
      <c r="O292" s="10" t="str">
        <f t="shared" si="40"/>
        <v>OK</v>
      </c>
      <c r="P292" s="10" t="s">
        <v>164</v>
      </c>
      <c r="Q292" s="10" t="str">
        <f>VLOOKUP(D292,EQProd!$B$2:$F$297,5,)</f>
        <v>id asc</v>
      </c>
      <c r="R292" s="10" t="str">
        <f t="shared" si="41"/>
        <v>OK</v>
      </c>
      <c r="S292" s="10" t="str">
        <f t="shared" si="42"/>
        <v>TRUE</v>
      </c>
      <c r="T292" s="10" t="str">
        <f t="shared" si="43"/>
        <v>TRUE</v>
      </c>
      <c r="U292" s="10" t="str">
        <f t="shared" si="44"/>
        <v>Yes</v>
      </c>
    </row>
    <row r="293" spans="1:21">
      <c r="A293" s="10" t="s">
        <v>500</v>
      </c>
      <c r="B293" s="10" t="str">
        <f>IF(ISERROR(MATCH(A293, EQProd!$A$2:$A$297,0)),"",A293)</f>
        <v>srf_main.TempEODLog</v>
      </c>
      <c r="C293" s="10" t="str">
        <f t="shared" si="36"/>
        <v>OK</v>
      </c>
      <c r="D293" s="10" t="s">
        <v>501</v>
      </c>
      <c r="E293" s="10" t="str">
        <f>VLOOKUP(D293,EQProd!$B$2:$F$297,1,)</f>
        <v>TempEODLogIndex</v>
      </c>
      <c r="F293" s="10" t="str">
        <f t="shared" si="37"/>
        <v>OK</v>
      </c>
      <c r="G293" s="10" t="s">
        <v>13</v>
      </c>
      <c r="H293" s="10" t="str">
        <f>VLOOKUP(D293,EQProd!$B$2:$F$297,2,)</f>
        <v>nonunique</v>
      </c>
      <c r="I293" s="10" t="str">
        <f t="shared" si="38"/>
        <v>OK</v>
      </c>
      <c r="J293" s="10" t="s">
        <v>14</v>
      </c>
      <c r="K293" s="10" t="str">
        <f>VLOOKUP(D293,EQProd!$B$2:$F$297,3,)</f>
        <v xml:space="preserve"> nonclustered </v>
      </c>
      <c r="L293" s="10" t="str">
        <f t="shared" si="39"/>
        <v>OK</v>
      </c>
      <c r="M293" s="10">
        <v>9</v>
      </c>
      <c r="N293" s="10">
        <f>VLOOKUP(D293,EQProd!$B$2:$F$297,4,)</f>
        <v>9</v>
      </c>
      <c r="O293" s="10" t="str">
        <f t="shared" si="40"/>
        <v>OK</v>
      </c>
      <c r="P293" s="10" t="s">
        <v>502</v>
      </c>
      <c r="Q293" s="10" t="str">
        <f>VLOOKUP(D293,EQProd!$B$2:$F$297,5,)</f>
        <v>SPName asc,COBDate asc,PublisherSystem asc,FeedType asc,FeedId asc,FeedIdVersion asc,FeedIdType asc,feedfilefragmentid asc,AssetClass asc</v>
      </c>
      <c r="R293" s="10" t="str">
        <f t="shared" si="41"/>
        <v>OK</v>
      </c>
      <c r="S293" s="10" t="str">
        <f t="shared" si="42"/>
        <v>TRUE</v>
      </c>
      <c r="T293" s="10" t="str">
        <f t="shared" si="43"/>
        <v>TRUE</v>
      </c>
      <c r="U293" s="10" t="str">
        <f t="shared" si="44"/>
        <v>Yes</v>
      </c>
    </row>
    <row r="294" spans="1:21">
      <c r="A294" s="10" t="s">
        <v>222</v>
      </c>
      <c r="B294" s="10" t="str">
        <f>IF(ISERROR(MATCH(A294, EQProd!$A$2:$A$297,0)),"",A294)</f>
        <v>srf_main.EODTrade</v>
      </c>
      <c r="C294" s="10" t="str">
        <f t="shared" si="36"/>
        <v>OK</v>
      </c>
      <c r="D294" s="10" t="s">
        <v>223</v>
      </c>
      <c r="E294" s="10" t="str">
        <f>VLOOKUP(D294,EQProd!$B$2:$F$297,1,)</f>
        <v>TradeId_TradeVersionIndex</v>
      </c>
      <c r="F294" s="10" t="str">
        <f t="shared" si="37"/>
        <v>OK</v>
      </c>
      <c r="G294" s="10" t="s">
        <v>13</v>
      </c>
      <c r="H294" s="10" t="str">
        <f>VLOOKUP(D294,EQProd!$B$2:$F$297,2,)</f>
        <v>nonunique</v>
      </c>
      <c r="I294" s="10" t="str">
        <f t="shared" si="38"/>
        <v>OK</v>
      </c>
      <c r="J294" s="10" t="s">
        <v>14</v>
      </c>
      <c r="K294" s="10" t="str">
        <f>VLOOKUP(D294,EQProd!$B$2:$F$297,3,)</f>
        <v xml:space="preserve"> nonclustered </v>
      </c>
      <c r="L294" s="10" t="str">
        <f t="shared" si="39"/>
        <v>OK</v>
      </c>
      <c r="M294" s="10">
        <v>3</v>
      </c>
      <c r="N294" s="10">
        <f>VLOOKUP(D294,EQProd!$B$2:$F$297,4,)</f>
        <v>3</v>
      </c>
      <c r="O294" s="10" t="str">
        <f t="shared" si="40"/>
        <v>OK</v>
      </c>
      <c r="P294" s="10" t="s">
        <v>224</v>
      </c>
      <c r="Q294" s="10" t="str">
        <f>VLOOKUP(D294,EQProd!$B$2:$F$297,5,)</f>
        <v>COBDate asc,TradeId asc,TradeVersion asc</v>
      </c>
      <c r="R294" s="10" t="str">
        <f t="shared" si="41"/>
        <v>OK</v>
      </c>
      <c r="S294" s="10" t="str">
        <f t="shared" si="42"/>
        <v>TRUE</v>
      </c>
      <c r="T294" s="10" t="str">
        <f t="shared" si="43"/>
        <v>TRUE</v>
      </c>
      <c r="U294" s="10" t="str">
        <f t="shared" si="44"/>
        <v>Yes</v>
      </c>
    </row>
    <row r="295" spans="1:21">
      <c r="A295" s="10" t="s">
        <v>505</v>
      </c>
      <c r="B295" s="10" t="str">
        <f>IF(ISERROR(MATCH(A295, EQProd!$A$2:$A$297,0)),"",A295)</f>
        <v>srf_main.Trade</v>
      </c>
      <c r="C295" s="10" t="str">
        <f t="shared" si="36"/>
        <v>OK</v>
      </c>
      <c r="D295" s="10" t="s">
        <v>518</v>
      </c>
      <c r="E295" s="10" t="str">
        <f>VLOOKUP(D295,EQProd!$B$2:$F$297,1,)</f>
        <v>TradeIndex</v>
      </c>
      <c r="F295" s="10" t="str">
        <f t="shared" si="37"/>
        <v>OK</v>
      </c>
      <c r="G295" s="10" t="s">
        <v>13</v>
      </c>
      <c r="H295" s="10" t="str">
        <f>VLOOKUP(D295,EQProd!$B$2:$F$297,2,)</f>
        <v>nonunique</v>
      </c>
      <c r="I295" s="10" t="str">
        <f t="shared" si="38"/>
        <v>OK</v>
      </c>
      <c r="J295" s="10" t="s">
        <v>14</v>
      </c>
      <c r="K295" s="10" t="str">
        <f>VLOOKUP(D295,EQProd!$B$2:$F$297,3,)</f>
        <v xml:space="preserve"> nonclustered </v>
      </c>
      <c r="L295" s="10" t="str">
        <f t="shared" si="39"/>
        <v>OK</v>
      </c>
      <c r="M295" s="10">
        <v>3</v>
      </c>
      <c r="N295" s="10">
        <f>VLOOKUP(D295,EQProd!$B$2:$F$297,4,)</f>
        <v>3</v>
      </c>
      <c r="O295" s="10" t="str">
        <f t="shared" si="40"/>
        <v>OK</v>
      </c>
      <c r="P295" s="10" t="s">
        <v>519</v>
      </c>
      <c r="Q295" s="10" t="str">
        <f>VLOOKUP(D295,EQProd!$B$2:$F$297,5,)</f>
        <v>PublisherTradeId asc,PublisherTradeVersion asc,TradeIdType asc</v>
      </c>
      <c r="R295" s="10" t="str">
        <f t="shared" si="41"/>
        <v>OK</v>
      </c>
      <c r="S295" s="10" t="str">
        <f t="shared" si="42"/>
        <v>TRUE</v>
      </c>
      <c r="T295" s="10" t="str">
        <f t="shared" si="43"/>
        <v>TRUE</v>
      </c>
      <c r="U295" s="10" t="str">
        <f t="shared" si="44"/>
        <v>Yes</v>
      </c>
    </row>
    <row r="296" spans="1:21">
      <c r="A296" s="10" t="s">
        <v>528</v>
      </c>
      <c r="B296" s="10" t="str">
        <f>IF(ISERROR(MATCH(A296, EQProd!$A$2:$A$297,0)),"",A296)</f>
        <v>srf_main.TradeMessage</v>
      </c>
      <c r="C296" s="10" t="str">
        <f t="shared" si="36"/>
        <v>OK</v>
      </c>
      <c r="D296" s="10" t="s">
        <v>539</v>
      </c>
      <c r="E296" s="10" t="str">
        <f>VLOOKUP(D296,EQProd!$B$2:$F$297,1,)</f>
        <v>TradeMessageCombinedIndex</v>
      </c>
      <c r="F296" s="10" t="str">
        <f t="shared" si="37"/>
        <v>OK</v>
      </c>
      <c r="G296" s="10" t="s">
        <v>13</v>
      </c>
      <c r="H296" s="10" t="str">
        <f>VLOOKUP(D296,EQProd!$B$2:$F$297,2,)</f>
        <v>nonunique</v>
      </c>
      <c r="I296" s="10" t="str">
        <f t="shared" si="38"/>
        <v>OK</v>
      </c>
      <c r="J296" s="10" t="s">
        <v>14</v>
      </c>
      <c r="K296" s="10" t="str">
        <f>VLOOKUP(D296,EQProd!$B$2:$F$297,3,)</f>
        <v xml:space="preserve"> nonclustered </v>
      </c>
      <c r="L296" s="10" t="str">
        <f t="shared" si="39"/>
        <v>OK</v>
      </c>
      <c r="M296" s="10">
        <v>3</v>
      </c>
      <c r="N296" s="10">
        <f>VLOOKUP(D296,EQProd!$B$2:$F$297,4,)</f>
        <v>3</v>
      </c>
      <c r="O296" s="10" t="str">
        <f t="shared" si="40"/>
        <v>OK</v>
      </c>
      <c r="P296" s="10" t="s">
        <v>540</v>
      </c>
      <c r="Q296" s="10" t="str">
        <f>VLOOKUP(D296,EQProd!$B$2:$F$297,5,)</f>
        <v>TradeId asc,MsgType asc,GTRMsgStatus asc INCLUDE (TradeMessageId)</v>
      </c>
      <c r="R296" s="10" t="str">
        <f t="shared" si="41"/>
        <v>OK</v>
      </c>
      <c r="S296" s="10" t="str">
        <f t="shared" si="42"/>
        <v>TRUE</v>
      </c>
      <c r="T296" s="10" t="str">
        <f t="shared" si="43"/>
        <v>TRUE</v>
      </c>
      <c r="U296" s="10" t="str">
        <f t="shared" si="44"/>
        <v>Yes</v>
      </c>
    </row>
    <row r="297" spans="1:21">
      <c r="A297" s="10" t="s">
        <v>528</v>
      </c>
      <c r="B297" s="10" t="str">
        <f>IF(ISERROR(MATCH(A297, EQProd!$A$2:$A$297,0)),"",A297)</f>
        <v>srf_main.TradeMessage</v>
      </c>
      <c r="C297" s="10" t="str">
        <f t="shared" si="36"/>
        <v>OK</v>
      </c>
      <c r="D297" s="10" t="s">
        <v>537</v>
      </c>
      <c r="E297" s="10" t="str">
        <f>VLOOKUP(D297,EQProd!$B$2:$F$297,1,)</f>
        <v>TradeMessageIndex</v>
      </c>
      <c r="F297" s="10" t="str">
        <f t="shared" si="37"/>
        <v>OK</v>
      </c>
      <c r="G297" s="10" t="s">
        <v>13</v>
      </c>
      <c r="H297" s="10" t="str">
        <f>VLOOKUP(D297,EQProd!$B$2:$F$297,2,)</f>
        <v>nonunique</v>
      </c>
      <c r="I297" s="10" t="str">
        <f t="shared" si="38"/>
        <v>OK</v>
      </c>
      <c r="J297" s="10" t="s">
        <v>14</v>
      </c>
      <c r="K297" s="10" t="str">
        <f>VLOOKUP(D297,EQProd!$B$2:$F$297,3,)</f>
        <v xml:space="preserve"> nonclustered </v>
      </c>
      <c r="L297" s="10" t="str">
        <f t="shared" si="39"/>
        <v>OK</v>
      </c>
      <c r="M297" s="10">
        <v>1</v>
      </c>
      <c r="N297" s="10">
        <f>VLOOKUP(D297,EQProd!$B$2:$F$297,4,)</f>
        <v>1</v>
      </c>
      <c r="O297" s="10" t="str">
        <f t="shared" si="40"/>
        <v>OK</v>
      </c>
      <c r="P297" s="10" t="s">
        <v>538</v>
      </c>
      <c r="Q297" s="10" t="str">
        <f>VLOOKUP(D297,EQProd!$B$2:$F$297,5,)</f>
        <v>ArrivalDateTime asc INCLUDE (TradeMessageId,TradeId,MsgType,GTRMsgStatus,AssetClass)</v>
      </c>
      <c r="R297" s="10" t="str">
        <f t="shared" si="41"/>
        <v>OK</v>
      </c>
      <c r="S297" s="10" t="str">
        <f t="shared" si="42"/>
        <v>TRUE</v>
      </c>
      <c r="T297" s="10" t="str">
        <f t="shared" si="43"/>
        <v>TRUE</v>
      </c>
      <c r="U297" s="10" t="str">
        <f t="shared" si="44"/>
        <v>Yes</v>
      </c>
    </row>
    <row r="298" spans="1:21">
      <c r="A298" s="10" t="s">
        <v>528</v>
      </c>
      <c r="B298" s="10" t="str">
        <f>IF(ISERROR(MATCH(A298, EQProd!$A$2:$A$297,0)),"",A298)</f>
        <v>srf_main.TradeMessage</v>
      </c>
      <c r="C298" s="10" t="str">
        <f t="shared" si="36"/>
        <v>OK</v>
      </c>
      <c r="D298" s="10" t="s">
        <v>531</v>
      </c>
      <c r="E298" s="10" t="str">
        <f>VLOOKUP(D298,EQProd!$B$2:$F$297,1,)</f>
        <v>TradeMessageMsgType</v>
      </c>
      <c r="F298" s="10" t="str">
        <f t="shared" si="37"/>
        <v>OK</v>
      </c>
      <c r="G298" s="10" t="s">
        <v>13</v>
      </c>
      <c r="H298" s="10" t="str">
        <f>VLOOKUP(D298,EQProd!$B$2:$F$297,2,)</f>
        <v>nonunique</v>
      </c>
      <c r="I298" s="10" t="str">
        <f t="shared" si="38"/>
        <v>OK</v>
      </c>
      <c r="J298" s="10" t="s">
        <v>14</v>
      </c>
      <c r="K298" s="10" t="str">
        <f>VLOOKUP(D298,EQProd!$B$2:$F$297,3,)</f>
        <v xml:space="preserve"> nonclustered </v>
      </c>
      <c r="L298" s="10" t="str">
        <f t="shared" si="39"/>
        <v>OK</v>
      </c>
      <c r="M298" s="10">
        <v>1</v>
      </c>
      <c r="N298" s="10">
        <f>VLOOKUP(D298,EQProd!$B$2:$F$297,4,)</f>
        <v>1</v>
      </c>
      <c r="O298" s="10" t="str">
        <f t="shared" si="40"/>
        <v>OK</v>
      </c>
      <c r="P298" s="10" t="s">
        <v>532</v>
      </c>
      <c r="Q298" s="10" t="str">
        <f>VLOOKUP(D298,EQProd!$B$2:$F$297,5,)</f>
        <v>MsgType asc INCLUDE (TradeMessageId,TradeId,ArrivalDateTime)</v>
      </c>
      <c r="R298" s="10" t="str">
        <f t="shared" si="41"/>
        <v>OK</v>
      </c>
      <c r="S298" s="10" t="str">
        <f t="shared" si="42"/>
        <v>TRUE</v>
      </c>
      <c r="T298" s="10" t="str">
        <f t="shared" si="43"/>
        <v>TRUE</v>
      </c>
      <c r="U298" s="10" t="str">
        <f t="shared" si="44"/>
        <v>Yes</v>
      </c>
    </row>
    <row r="299" spans="1:21">
      <c r="A299" s="10" t="s">
        <v>552</v>
      </c>
      <c r="B299" s="10" t="str">
        <f>IF(ISERROR(MATCH(A299, EQProd!$A$2:$A$297,0)),"",A299)</f>
        <v>srf_main.TradeMessagePayload</v>
      </c>
      <c r="C299" s="10" t="str">
        <f t="shared" si="36"/>
        <v>OK</v>
      </c>
      <c r="D299" s="10" t="s">
        <v>554</v>
      </c>
      <c r="E299" s="10" t="str">
        <f>VLOOKUP(D299,EQProd!$B$2:$F$297,1,)</f>
        <v>TradeMessagePayloadTradeMessageId</v>
      </c>
      <c r="F299" s="10" t="str">
        <f t="shared" si="37"/>
        <v>OK</v>
      </c>
      <c r="G299" s="10" t="s">
        <v>13</v>
      </c>
      <c r="H299" s="10" t="str">
        <f>VLOOKUP(D299,EQProd!$B$2:$F$297,2,)</f>
        <v>nonunique</v>
      </c>
      <c r="I299" s="10" t="str">
        <f t="shared" si="38"/>
        <v>OK</v>
      </c>
      <c r="J299" s="10" t="s">
        <v>9</v>
      </c>
      <c r="K299" s="10" t="str">
        <f>VLOOKUP(D299,EQProd!$B$2:$F$297,3,)</f>
        <v xml:space="preserve"> clustered </v>
      </c>
      <c r="L299" s="10" t="str">
        <f t="shared" si="39"/>
        <v>OK</v>
      </c>
      <c r="M299" s="10">
        <v>1</v>
      </c>
      <c r="N299" s="10">
        <f>VLOOKUP(D299,EQProd!$B$2:$F$297,4,)</f>
        <v>1</v>
      </c>
      <c r="O299" s="10" t="str">
        <f t="shared" si="40"/>
        <v>OK</v>
      </c>
      <c r="P299" s="10" t="s">
        <v>198</v>
      </c>
      <c r="Q299" s="10" t="str">
        <f>VLOOKUP(D299,EQProd!$B$2:$F$297,5,)</f>
        <v>TradeMessageId asc</v>
      </c>
      <c r="R299" s="10" t="str">
        <f t="shared" si="41"/>
        <v>OK</v>
      </c>
      <c r="S299" s="10" t="str">
        <f t="shared" si="42"/>
        <v>TRUE</v>
      </c>
      <c r="T299" s="10" t="str">
        <f t="shared" si="43"/>
        <v>TRUE</v>
      </c>
      <c r="U299" s="10" t="str">
        <f t="shared" si="44"/>
        <v>Yes</v>
      </c>
    </row>
    <row r="300" spans="1:21">
      <c r="A300" s="10" t="s">
        <v>40</v>
      </c>
      <c r="B300" s="10" t="str">
        <f>IF(ISERROR(MATCH(A300, EQProd!$A$2:$A$297,0)),"",A300)</f>
        <v>srf_main.AssetClassMapping</v>
      </c>
      <c r="C300" s="10" t="str">
        <f t="shared" si="36"/>
        <v>OK</v>
      </c>
      <c r="D300" s="10" t="s">
        <v>41</v>
      </c>
      <c r="E300" s="10" t="str">
        <f>VLOOKUP(D300,EQProd!$B$2:$F$297,1,)</f>
        <v>UC_AssetClassMapping</v>
      </c>
      <c r="F300" s="10" t="str">
        <f t="shared" si="37"/>
        <v>OK</v>
      </c>
      <c r="G300" s="10" t="s">
        <v>8</v>
      </c>
      <c r="H300" s="10" t="str">
        <f>VLOOKUP(D300,EQProd!$B$2:$F$297,2,)</f>
        <v>unique</v>
      </c>
      <c r="I300" s="10" t="str">
        <f t="shared" si="38"/>
        <v>OK</v>
      </c>
      <c r="J300" s="10" t="s">
        <v>14</v>
      </c>
      <c r="K300" s="10" t="str">
        <f>VLOOKUP(D300,EQProd!$B$2:$F$297,3,)</f>
        <v xml:space="preserve"> nonclustered </v>
      </c>
      <c r="L300" s="10" t="str">
        <f t="shared" si="39"/>
        <v>OK</v>
      </c>
      <c r="M300" s="10">
        <v>2</v>
      </c>
      <c r="N300" s="10">
        <f>VLOOKUP(D300,EQProd!$B$2:$F$297,4,)</f>
        <v>2</v>
      </c>
      <c r="O300" s="10" t="str">
        <f t="shared" si="40"/>
        <v>OK</v>
      </c>
      <c r="P300" s="10" t="s">
        <v>42</v>
      </c>
      <c r="Q300" s="10" t="str">
        <f>VLOOKUP(D300,EQProd!$B$2:$F$297,5,)</f>
        <v>Publisher asc,MappedAssetClass asc</v>
      </c>
      <c r="R300" s="10" t="str">
        <f t="shared" si="41"/>
        <v>OK</v>
      </c>
      <c r="S300" s="10" t="str">
        <f t="shared" si="42"/>
        <v>TRUE</v>
      </c>
      <c r="T300" s="10" t="str">
        <f t="shared" si="43"/>
        <v>TRUE</v>
      </c>
      <c r="U300" s="10" t="str">
        <f t="shared" si="44"/>
        <v>Yes</v>
      </c>
    </row>
    <row r="301" spans="1:21">
      <c r="A301" s="10" t="s">
        <v>597</v>
      </c>
      <c r="B301" s="10" t="str">
        <f>IF(ISERROR(MATCH(A301, EQProd!$A$2:$A$297,0)),"",A301)</f>
        <v>srf_main.UnevaluatedCollateralData</v>
      </c>
      <c r="C301" s="10" t="str">
        <f t="shared" si="36"/>
        <v>OK</v>
      </c>
      <c r="D301" s="10" t="s">
        <v>658</v>
      </c>
      <c r="E301" s="10" t="str">
        <f>VLOOKUP(D301,EQProd!$B$2:$F$297,1,)</f>
        <v>UnevaluatedCollateralDataIDIndex</v>
      </c>
      <c r="F301" s="10" t="str">
        <f t="shared" si="37"/>
        <v>OK</v>
      </c>
      <c r="G301" s="10" t="s">
        <v>13</v>
      </c>
      <c r="H301" s="10" t="str">
        <f>VLOOKUP(D301,EQProd!$B$2:$F$297,2,)</f>
        <v>nonunique</v>
      </c>
      <c r="I301" s="10" t="str">
        <f t="shared" si="38"/>
        <v>OK</v>
      </c>
      <c r="J301" s="10" t="s">
        <v>9</v>
      </c>
      <c r="K301" s="10" t="str">
        <f>VLOOKUP(D301,EQProd!$B$2:$F$297,3,)</f>
        <v xml:space="preserve"> clustered </v>
      </c>
      <c r="L301" s="10" t="str">
        <f t="shared" si="39"/>
        <v>OK</v>
      </c>
      <c r="M301" s="10">
        <v>1</v>
      </c>
      <c r="N301" s="10">
        <f>VLOOKUP(D301,EQProd!$B$2:$F$297,4,)</f>
        <v>1</v>
      </c>
      <c r="O301" s="10" t="str">
        <f t="shared" si="40"/>
        <v>OK</v>
      </c>
      <c r="P301" s="10" t="s">
        <v>17</v>
      </c>
      <c r="Q301" s="10" t="str">
        <f>VLOOKUP(D301,EQProd!$B$2:$F$297,5,)</f>
        <v>Id asc</v>
      </c>
      <c r="R301" s="10" t="str">
        <f t="shared" si="41"/>
        <v>OK</v>
      </c>
      <c r="S301" s="10" t="str">
        <f t="shared" si="42"/>
        <v>TRUE</v>
      </c>
      <c r="T301" s="10" t="str">
        <f t="shared" si="43"/>
        <v>TRUE</v>
      </c>
      <c r="U301" s="10" t="str">
        <f t="shared" si="44"/>
        <v>Yes</v>
      </c>
    </row>
    <row r="302" spans="1:21">
      <c r="A302" s="10" t="s">
        <v>618</v>
      </c>
      <c r="B302" s="10" t="str">
        <f>IF(ISERROR(MATCH(A302, EQProd!$A$2:$A$297,0)),"",A302)</f>
        <v>srf_main.WebServiceRegistry</v>
      </c>
      <c r="C302" s="10" t="str">
        <f t="shared" si="36"/>
        <v>OK</v>
      </c>
      <c r="D302" s="10" t="s">
        <v>619</v>
      </c>
      <c r="E302" s="10" t="e">
        <f>VLOOKUP(D302,EQProd!$B$2:$F$297,1,)</f>
        <v>#N/A</v>
      </c>
      <c r="F302" s="10" t="e">
        <f t="shared" si="37"/>
        <v>#N/A</v>
      </c>
      <c r="G302" s="10" t="s">
        <v>8</v>
      </c>
      <c r="H302" s="10" t="e">
        <f>VLOOKUP(D302,EQProd!$B$2:$F$297,2,)</f>
        <v>#N/A</v>
      </c>
      <c r="I302" s="10" t="e">
        <f t="shared" si="38"/>
        <v>#N/A</v>
      </c>
      <c r="J302" s="10" t="s">
        <v>9</v>
      </c>
      <c r="K302" s="10" t="e">
        <f>VLOOKUP(D302,EQProd!$B$2:$F$297,3,)</f>
        <v>#N/A</v>
      </c>
      <c r="L302" s="10" t="e">
        <f t="shared" si="39"/>
        <v>#N/A</v>
      </c>
      <c r="M302" s="10">
        <v>1</v>
      </c>
      <c r="N302" s="10" t="e">
        <f>VLOOKUP(D302,EQProd!$B$2:$F$297,4,)</f>
        <v>#N/A</v>
      </c>
      <c r="O302" s="10" t="e">
        <f t="shared" si="40"/>
        <v>#N/A</v>
      </c>
      <c r="P302" s="10" t="s">
        <v>17</v>
      </c>
      <c r="Q302" s="10" t="e">
        <f>VLOOKUP(D302,EQProd!$B$2:$F$297,5,)</f>
        <v>#N/A</v>
      </c>
      <c r="R302" s="10" t="e">
        <f t="shared" si="41"/>
        <v>#N/A</v>
      </c>
      <c r="S302" s="10" t="e">
        <f t="shared" si="42"/>
        <v>#N/A</v>
      </c>
      <c r="T302" s="10" t="e">
        <f t="shared" si="43"/>
        <v>#N/A</v>
      </c>
      <c r="U302" s="10" t="e">
        <f t="shared" si="44"/>
        <v>#N/A</v>
      </c>
    </row>
  </sheetData>
  <conditionalFormatting sqref="A1:XFD1048576">
    <cfRule type="containsText" dxfId="12" priority="3" operator="containsText" text="NOTOK">
      <formula>NOT(ISERROR(SEARCH("NOTOK",A1)))</formula>
    </cfRule>
    <cfRule type="containsErrors" dxfId="15" priority="4">
      <formula>ISERROR(A1)</formula>
    </cfRule>
  </conditionalFormatting>
  <conditionalFormatting sqref="B2:B302">
    <cfRule type="containsBlanks" dxfId="14" priority="2">
      <formula>LEN(TRIM(B2))=0</formula>
    </cfRule>
  </conditionalFormatting>
  <conditionalFormatting sqref="U2:U302">
    <cfRule type="containsText" dxfId="13" priority="1" operator="containsText" text="No">
      <formula>NOT(ISERROR(SEARCH("No",U2)))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10"/>
  <sheetViews>
    <sheetView tabSelected="1" topLeftCell="D1" zoomScale="80" zoomScaleNormal="80" workbookViewId="0">
      <selection activeCell="U1" sqref="U1"/>
    </sheetView>
  </sheetViews>
  <sheetFormatPr defaultRowHeight="15"/>
  <cols>
    <col min="1" max="1" width="32.42578125" hidden="1" customWidth="1"/>
    <col min="2" max="2" width="55.5703125" style="10" hidden="1" customWidth="1"/>
    <col min="3" max="3" width="0" style="10" hidden="1" customWidth="1"/>
    <col min="4" max="4" width="37.5703125" customWidth="1"/>
    <col min="5" max="5" width="17.7109375" style="10" customWidth="1"/>
    <col min="6" max="6" width="8.140625" style="10" bestFit="1" customWidth="1"/>
    <col min="8" max="8" width="9.140625" style="10"/>
    <col min="9" max="9" width="8.140625" style="10" bestFit="1" customWidth="1"/>
    <col min="10" max="10" width="14.85546875" customWidth="1"/>
    <col min="11" max="12" width="9.140625" style="10"/>
    <col min="14" max="15" width="9.140625" style="10"/>
    <col min="16" max="16" width="76.5703125" customWidth="1"/>
    <col min="17" max="17" width="91.5703125" customWidth="1"/>
    <col min="19" max="20" width="9.140625" style="10"/>
  </cols>
  <sheetData>
    <row r="1" spans="1:21">
      <c r="A1" s="12" t="s">
        <v>799</v>
      </c>
      <c r="B1" s="12" t="s">
        <v>798</v>
      </c>
      <c r="C1" s="12"/>
      <c r="D1" s="12" t="s">
        <v>800</v>
      </c>
      <c r="E1" s="12" t="s">
        <v>796</v>
      </c>
      <c r="F1" s="12"/>
      <c r="G1" s="12" t="s">
        <v>801</v>
      </c>
      <c r="H1" s="12" t="s">
        <v>802</v>
      </c>
      <c r="I1" s="12"/>
      <c r="J1" s="12" t="s">
        <v>803</v>
      </c>
      <c r="K1" s="12" t="s">
        <v>804</v>
      </c>
      <c r="L1" s="12"/>
      <c r="M1" s="12" t="s">
        <v>805</v>
      </c>
      <c r="N1" s="12" t="s">
        <v>806</v>
      </c>
      <c r="O1" s="12"/>
      <c r="P1" s="12" t="s">
        <v>807</v>
      </c>
      <c r="Q1" s="12" t="s">
        <v>808</v>
      </c>
      <c r="U1" s="12" t="s">
        <v>795</v>
      </c>
    </row>
    <row r="2" spans="1:21">
      <c r="A2" s="10" t="s">
        <v>6</v>
      </c>
      <c r="B2" s="10" t="str">
        <f>IF(ISERROR(MATCH(A2, EQProd!$A$2:$A$297,0)),"",A2)</f>
        <v>srf_main.ADSBookList</v>
      </c>
      <c r="C2" s="10" t="str">
        <f>IF(A2=B2,"OK","NOTOK")</f>
        <v>OK</v>
      </c>
      <c r="D2" s="10" t="s">
        <v>7</v>
      </c>
      <c r="E2" s="10" t="str">
        <f>VLOOKUP(D2,EQProd!$B$2:$F$297,1,)</f>
        <v>PK_ADSBookList</v>
      </c>
      <c r="F2" s="10" t="str">
        <f>IF(D2=E2,"OK","NOTOK")</f>
        <v>OK</v>
      </c>
      <c r="G2" s="10" t="s">
        <v>8</v>
      </c>
      <c r="H2" s="10" t="str">
        <f>VLOOKUP(D2,EQProd!$B$2:$F$297,2,)</f>
        <v>unique</v>
      </c>
      <c r="I2" s="10" t="str">
        <f>IF(G2=H2,"OK","NOTOK")</f>
        <v>OK</v>
      </c>
      <c r="J2" s="10" t="s">
        <v>9</v>
      </c>
      <c r="K2" s="10" t="str">
        <f>VLOOKUP(D2,EQProd!$B$2:$F$297,3,)</f>
        <v xml:space="preserve"> clustered </v>
      </c>
      <c r="L2" s="10" t="str">
        <f>IF(J2=K2,"OK","NOTOK")</f>
        <v>OK</v>
      </c>
      <c r="M2" s="10">
        <v>1</v>
      </c>
      <c r="N2" s="10">
        <f>VLOOKUP(D2,EQProd!$B$2:$F$297,4,)</f>
        <v>1</v>
      </c>
      <c r="O2" s="10" t="str">
        <f>IF(M2=N2,"OK","NOTOK")</f>
        <v>OK</v>
      </c>
      <c r="P2" s="10" t="s">
        <v>10</v>
      </c>
      <c r="Q2" s="10" t="str">
        <f>VLOOKUP(D2,EQProd!$B$2:$F$297,5,)</f>
        <v>BookId asc</v>
      </c>
      <c r="R2" s="10" t="str">
        <f>IF(P2=Q2,"OK","NOTOK")</f>
        <v>OK</v>
      </c>
      <c r="S2" s="10" t="str">
        <f>IF(AND(C2="OK", F2="OK",I2="OK"),"TRUE", "FALSE" )</f>
        <v>TRUE</v>
      </c>
      <c r="T2" s="10" t="str">
        <f>IF(AND(L2="OK", O2="OK",R2="OK"),"TRUE", "FALSE" )</f>
        <v>TRUE</v>
      </c>
      <c r="U2" s="10" t="str">
        <f>IF(OR(S2="False", T2="False"),"No", "Yes")</f>
        <v>Yes</v>
      </c>
    </row>
    <row r="3" spans="1:21">
      <c r="A3" s="10" t="s">
        <v>11</v>
      </c>
      <c r="B3" s="10" t="str">
        <f>IF(ISERROR(MATCH(A3, EQProd!$A$2:$A$297,0)),"",A3)</f>
        <v>srf_main.AllegeTrade</v>
      </c>
      <c r="C3" s="10" t="str">
        <f t="shared" ref="C3:C66" si="0">IF(A3=B3,"OK","NOTOK")</f>
        <v>OK</v>
      </c>
      <c r="D3" s="10" t="s">
        <v>12</v>
      </c>
      <c r="E3" s="10" t="str">
        <f>VLOOKUP(D3,EQProd!$B$2:$F$297,1,)</f>
        <v>idx1_AllegeTrade</v>
      </c>
      <c r="F3" s="10" t="str">
        <f t="shared" ref="F3:F66" si="1">IF(D3=E3,"OK","NOTOK")</f>
        <v>OK</v>
      </c>
      <c r="G3" s="10" t="s">
        <v>13</v>
      </c>
      <c r="H3" s="10" t="str">
        <f>VLOOKUP(D3,EQProd!$B$2:$F$297,2,)</f>
        <v>nonunique</v>
      </c>
      <c r="I3" s="10" t="str">
        <f t="shared" ref="I3:I66" si="2">IF(G3=H3,"OK","NOTOK")</f>
        <v>OK</v>
      </c>
      <c r="J3" s="10" t="s">
        <v>14</v>
      </c>
      <c r="K3" s="10" t="str">
        <f>VLOOKUP(D3,EQProd!$B$2:$F$297,3,)</f>
        <v xml:space="preserve"> nonclustered </v>
      </c>
      <c r="L3" s="10" t="str">
        <f t="shared" ref="L3:L66" si="3">IF(J3=K3,"OK","NOTOK")</f>
        <v>OK</v>
      </c>
      <c r="M3" s="10">
        <v>4</v>
      </c>
      <c r="N3" s="10">
        <f>VLOOKUP(D3,EQProd!$B$2:$F$297,4,)</f>
        <v>4</v>
      </c>
      <c r="O3" s="10" t="str">
        <f t="shared" ref="O3:O66" si="4">IF(M3=N3,"OK","NOTOK")</f>
        <v>OK</v>
      </c>
      <c r="P3" s="10" t="s">
        <v>15</v>
      </c>
      <c r="Q3" s="10" t="str">
        <f>VLOOKUP(D3,EQProd!$B$2:$F$297,5,)</f>
        <v>TradeIdentifier asc,EventName asc,sentBy asc,isCorrection asc</v>
      </c>
      <c r="R3" s="10" t="str">
        <f t="shared" ref="R3:R66" si="5">IF(P3=Q3,"OK","NOTOK")</f>
        <v>OK</v>
      </c>
      <c r="S3" s="10" t="str">
        <f t="shared" ref="S3:S66" si="6">IF(AND(C3="OK", F3="OK",I3="OK"),"TRUE", "FALSE" )</f>
        <v>TRUE</v>
      </c>
      <c r="T3" s="10" t="str">
        <f t="shared" ref="T3:T66" si="7">IF(AND(L3="OK", O3="OK",R3="OK"),"TRUE", "FALSE" )</f>
        <v>TRUE</v>
      </c>
      <c r="U3" s="10" t="str">
        <f t="shared" ref="U3:U66" si="8">IF(OR(S3="False", T3="False"),"No", "Yes")</f>
        <v>Yes</v>
      </c>
    </row>
    <row r="4" spans="1:21">
      <c r="A4" s="10" t="s">
        <v>11</v>
      </c>
      <c r="B4" s="10" t="str">
        <f>IF(ISERROR(MATCH(A4, EQProd!$A$2:$A$297,0)),"",A4)</f>
        <v>srf_main.AllegeTrade</v>
      </c>
      <c r="C4" s="10" t="str">
        <f t="shared" si="0"/>
        <v>OK</v>
      </c>
      <c r="D4" s="10" t="s">
        <v>16</v>
      </c>
      <c r="E4" s="10" t="str">
        <f>VLOOKUP(D4,EQProd!$B$2:$F$297,1,)</f>
        <v>PK_AllegeTrade</v>
      </c>
      <c r="F4" s="10" t="str">
        <f t="shared" si="1"/>
        <v>OK</v>
      </c>
      <c r="G4" s="10" t="s">
        <v>8</v>
      </c>
      <c r="H4" s="10" t="str">
        <f>VLOOKUP(D4,EQProd!$B$2:$F$297,2,)</f>
        <v>unique</v>
      </c>
      <c r="I4" s="10" t="str">
        <f t="shared" si="2"/>
        <v>OK</v>
      </c>
      <c r="J4" s="10" t="s">
        <v>9</v>
      </c>
      <c r="K4" s="10" t="str">
        <f>VLOOKUP(D4,EQProd!$B$2:$F$297,3,)</f>
        <v xml:space="preserve"> clustered </v>
      </c>
      <c r="L4" s="10" t="str">
        <f t="shared" si="3"/>
        <v>OK</v>
      </c>
      <c r="M4" s="10">
        <v>1</v>
      </c>
      <c r="N4" s="10">
        <f>VLOOKUP(D4,EQProd!$B$2:$F$297,4,)</f>
        <v>1</v>
      </c>
      <c r="O4" s="10" t="str">
        <f t="shared" si="4"/>
        <v>OK</v>
      </c>
      <c r="P4" s="10" t="s">
        <v>17</v>
      </c>
      <c r="Q4" s="10" t="str">
        <f>VLOOKUP(D4,EQProd!$B$2:$F$297,5,)</f>
        <v>Id asc</v>
      </c>
      <c r="R4" s="10" t="str">
        <f t="shared" si="5"/>
        <v>OK</v>
      </c>
      <c r="S4" s="10" t="str">
        <f t="shared" si="6"/>
        <v>TRUE</v>
      </c>
      <c r="T4" s="10" t="str">
        <f t="shared" si="7"/>
        <v>TRUE</v>
      </c>
      <c r="U4" s="10" t="str">
        <f t="shared" si="8"/>
        <v>Yes</v>
      </c>
    </row>
    <row r="5" spans="1:21">
      <c r="A5" s="10" t="s">
        <v>18</v>
      </c>
      <c r="B5" s="10" t="str">
        <f>IF(ISERROR(MATCH(A5, EQProd!$A$2:$A$297,0)),"",A5)</f>
        <v>srf_main.AllegeTradeDetails</v>
      </c>
      <c r="C5" s="10" t="str">
        <f t="shared" si="0"/>
        <v>OK</v>
      </c>
      <c r="D5" s="10" t="s">
        <v>19</v>
      </c>
      <c r="E5" s="10" t="str">
        <f>VLOOKUP(D5,EQProd!$B$2:$F$297,1,)</f>
        <v>idx1_AllegeTradeDetails</v>
      </c>
      <c r="F5" s="10" t="str">
        <f t="shared" si="1"/>
        <v>OK</v>
      </c>
      <c r="G5" s="10" t="s">
        <v>8</v>
      </c>
      <c r="H5" s="10" t="str">
        <f>VLOOKUP(D5,EQProd!$B$2:$F$297,2,)</f>
        <v>unique</v>
      </c>
      <c r="I5" s="10" t="str">
        <f t="shared" si="2"/>
        <v>OK</v>
      </c>
      <c r="J5" s="10" t="s">
        <v>9</v>
      </c>
      <c r="K5" s="10" t="str">
        <f>VLOOKUP(D5,EQProd!$B$2:$F$297,3,)</f>
        <v xml:space="preserve"> clustered </v>
      </c>
      <c r="L5" s="10" t="str">
        <f t="shared" si="3"/>
        <v>OK</v>
      </c>
      <c r="M5" s="10">
        <v>2</v>
      </c>
      <c r="N5" s="10">
        <f>VLOOKUP(D5,EQProd!$B$2:$F$297,4,)</f>
        <v>2</v>
      </c>
      <c r="O5" s="10" t="str">
        <f t="shared" si="4"/>
        <v>OK</v>
      </c>
      <c r="P5" s="10" t="s">
        <v>20</v>
      </c>
      <c r="Q5" s="10" t="str">
        <f>VLOOKUP(D5,EQProd!$B$2:$F$297,5,)</f>
        <v>Id asc,AllegeTradeId asc</v>
      </c>
      <c r="R5" s="10" t="str">
        <f t="shared" si="5"/>
        <v>OK</v>
      </c>
      <c r="S5" s="10" t="str">
        <f t="shared" si="6"/>
        <v>TRUE</v>
      </c>
      <c r="T5" s="10" t="str">
        <f t="shared" si="7"/>
        <v>TRUE</v>
      </c>
      <c r="U5" s="10" t="str">
        <f t="shared" si="8"/>
        <v>Yes</v>
      </c>
    </row>
    <row r="6" spans="1:21">
      <c r="A6" s="10" t="s">
        <v>18</v>
      </c>
      <c r="B6" s="10" t="str">
        <f>IF(ISERROR(MATCH(A6, EQProd!$A$2:$A$297,0)),"",A6)</f>
        <v>srf_main.AllegeTradeDetails</v>
      </c>
      <c r="C6" s="10" t="str">
        <f t="shared" si="0"/>
        <v>OK</v>
      </c>
      <c r="D6" s="10" t="s">
        <v>21</v>
      </c>
      <c r="E6" s="10" t="str">
        <f>VLOOKUP(D6,EQProd!$B$2:$F$297,1,)</f>
        <v>PK_AllegeTradeDetails</v>
      </c>
      <c r="F6" s="10" t="str">
        <f t="shared" si="1"/>
        <v>OK</v>
      </c>
      <c r="G6" s="10" t="s">
        <v>8</v>
      </c>
      <c r="H6" s="10" t="str">
        <f>VLOOKUP(D6,EQProd!$B$2:$F$297,2,)</f>
        <v>unique</v>
      </c>
      <c r="I6" s="10" t="str">
        <f t="shared" si="2"/>
        <v>OK</v>
      </c>
      <c r="J6" s="10" t="s">
        <v>14</v>
      </c>
      <c r="K6" s="10" t="str">
        <f>VLOOKUP(D6,EQProd!$B$2:$F$297,3,)</f>
        <v xml:space="preserve"> nonclustered </v>
      </c>
      <c r="L6" s="10" t="str">
        <f t="shared" si="3"/>
        <v>OK</v>
      </c>
      <c r="M6" s="10">
        <v>1</v>
      </c>
      <c r="N6" s="10">
        <f>VLOOKUP(D6,EQProd!$B$2:$F$297,4,)</f>
        <v>1</v>
      </c>
      <c r="O6" s="10" t="str">
        <f t="shared" si="4"/>
        <v>OK</v>
      </c>
      <c r="P6" s="10" t="s">
        <v>17</v>
      </c>
      <c r="Q6" s="10" t="str">
        <f>VLOOKUP(D6,EQProd!$B$2:$F$297,5,)</f>
        <v>Id asc</v>
      </c>
      <c r="R6" s="10" t="str">
        <f t="shared" si="5"/>
        <v>OK</v>
      </c>
      <c r="S6" s="10" t="str">
        <f t="shared" si="6"/>
        <v>TRUE</v>
      </c>
      <c r="T6" s="10" t="str">
        <f t="shared" si="7"/>
        <v>TRUE</v>
      </c>
      <c r="U6" s="10" t="str">
        <f t="shared" si="8"/>
        <v>Yes</v>
      </c>
    </row>
    <row r="7" spans="1:21">
      <c r="A7" s="10" t="s">
        <v>22</v>
      </c>
      <c r="B7" s="10" t="str">
        <f>IF(ISERROR(MATCH(A7, EQProd!$A$2:$A$297,0)),"",A7)</f>
        <v>srf_main.AllegeTradePayload</v>
      </c>
      <c r="C7" s="10" t="str">
        <f t="shared" si="0"/>
        <v>OK</v>
      </c>
      <c r="D7" s="10" t="s">
        <v>23</v>
      </c>
      <c r="E7" s="10" t="str">
        <f>VLOOKUP(D7,EQProd!$B$2:$F$297,1,)</f>
        <v>idx1_AllegeTradePayload</v>
      </c>
      <c r="F7" s="10" t="str">
        <f t="shared" si="1"/>
        <v>OK</v>
      </c>
      <c r="G7" s="10" t="s">
        <v>8</v>
      </c>
      <c r="H7" s="10" t="str">
        <f>VLOOKUP(D7,EQProd!$B$2:$F$297,2,)</f>
        <v>unique</v>
      </c>
      <c r="I7" s="10" t="str">
        <f t="shared" si="2"/>
        <v>OK</v>
      </c>
      <c r="J7" s="10" t="s">
        <v>9</v>
      </c>
      <c r="K7" s="10" t="str">
        <f>VLOOKUP(D7,EQProd!$B$2:$F$297,3,)</f>
        <v xml:space="preserve"> clustered </v>
      </c>
      <c r="L7" s="10" t="str">
        <f t="shared" si="3"/>
        <v>OK</v>
      </c>
      <c r="M7" s="10">
        <v>2</v>
      </c>
      <c r="N7" s="10">
        <f>VLOOKUP(D7,EQProd!$B$2:$F$297,4,)</f>
        <v>2</v>
      </c>
      <c r="O7" s="10" t="str">
        <f t="shared" si="4"/>
        <v>OK</v>
      </c>
      <c r="P7" s="10" t="s">
        <v>24</v>
      </c>
      <c r="Q7" s="10" t="str">
        <f>VLOOKUP(D7,EQProd!$B$2:$F$297,5,)</f>
        <v>PayloadId asc,AllegeTradeId asc</v>
      </c>
      <c r="R7" s="10" t="str">
        <f t="shared" si="5"/>
        <v>OK</v>
      </c>
      <c r="S7" s="10" t="str">
        <f t="shared" si="6"/>
        <v>TRUE</v>
      </c>
      <c r="T7" s="10" t="str">
        <f t="shared" si="7"/>
        <v>TRUE</v>
      </c>
      <c r="U7" s="10" t="str">
        <f t="shared" si="8"/>
        <v>Yes</v>
      </c>
    </row>
    <row r="8" spans="1:21">
      <c r="A8" s="10" t="s">
        <v>22</v>
      </c>
      <c r="B8" s="10" t="str">
        <f>IF(ISERROR(MATCH(A8, EQProd!$A$2:$A$297,0)),"",A8)</f>
        <v>srf_main.AllegeTradePayload</v>
      </c>
      <c r="C8" s="10" t="str">
        <f t="shared" si="0"/>
        <v>OK</v>
      </c>
      <c r="D8" s="10" t="s">
        <v>25</v>
      </c>
      <c r="E8" s="10" t="str">
        <f>VLOOKUP(D8,EQProd!$B$2:$F$297,1,)</f>
        <v>PK_AllegeTradePayload</v>
      </c>
      <c r="F8" s="10" t="str">
        <f t="shared" si="1"/>
        <v>OK</v>
      </c>
      <c r="G8" s="10" t="s">
        <v>8</v>
      </c>
      <c r="H8" s="10" t="str">
        <f>VLOOKUP(D8,EQProd!$B$2:$F$297,2,)</f>
        <v>unique</v>
      </c>
      <c r="I8" s="10" t="str">
        <f t="shared" si="2"/>
        <v>OK</v>
      </c>
      <c r="J8" s="10" t="s">
        <v>14</v>
      </c>
      <c r="K8" s="10" t="str">
        <f>VLOOKUP(D8,EQProd!$B$2:$F$297,3,)</f>
        <v xml:space="preserve"> nonclustered </v>
      </c>
      <c r="L8" s="10" t="str">
        <f t="shared" si="3"/>
        <v>OK</v>
      </c>
      <c r="M8" s="10">
        <v>1</v>
      </c>
      <c r="N8" s="10">
        <f>VLOOKUP(D8,EQProd!$B$2:$F$297,4,)</f>
        <v>1</v>
      </c>
      <c r="O8" s="10" t="str">
        <f t="shared" si="4"/>
        <v>OK</v>
      </c>
      <c r="P8" s="10" t="s">
        <v>26</v>
      </c>
      <c r="Q8" s="10" t="str">
        <f>VLOOKUP(D8,EQProd!$B$2:$F$297,5,)</f>
        <v>PayloadId asc</v>
      </c>
      <c r="R8" s="10" t="str">
        <f t="shared" si="5"/>
        <v>OK</v>
      </c>
      <c r="S8" s="10" t="str">
        <f t="shared" si="6"/>
        <v>TRUE</v>
      </c>
      <c r="T8" s="10" t="str">
        <f t="shared" si="7"/>
        <v>TRUE</v>
      </c>
      <c r="U8" s="10" t="str">
        <f t="shared" si="8"/>
        <v>Yes</v>
      </c>
    </row>
    <row r="9" spans="1:21">
      <c r="A9" s="10" t="s">
        <v>27</v>
      </c>
      <c r="B9" s="10" t="str">
        <f>IF(ISERROR(MATCH(A9, EQProd!$A$2:$A$297,0)),"",A9)</f>
        <v>srf_main.AlternateAllegeTrade</v>
      </c>
      <c r="C9" s="10" t="str">
        <f t="shared" si="0"/>
        <v>OK</v>
      </c>
      <c r="D9" s="10" t="s">
        <v>28</v>
      </c>
      <c r="E9" s="10" t="str">
        <f>VLOOKUP(D9,EQProd!$B$2:$F$297,1,)</f>
        <v>idx1_AlternateAllegeTrade</v>
      </c>
      <c r="F9" s="10" t="str">
        <f t="shared" si="1"/>
        <v>OK</v>
      </c>
      <c r="G9" s="10" t="s">
        <v>8</v>
      </c>
      <c r="H9" s="10" t="str">
        <f>VLOOKUP(D9,EQProd!$B$2:$F$297,2,)</f>
        <v>unique</v>
      </c>
      <c r="I9" s="10" t="str">
        <f t="shared" si="2"/>
        <v>OK</v>
      </c>
      <c r="J9" s="10" t="s">
        <v>9</v>
      </c>
      <c r="K9" s="10" t="str">
        <f>VLOOKUP(D9,EQProd!$B$2:$F$297,3,)</f>
        <v xml:space="preserve"> clustered </v>
      </c>
      <c r="L9" s="10" t="str">
        <f t="shared" si="3"/>
        <v>OK</v>
      </c>
      <c r="M9" s="10">
        <v>2</v>
      </c>
      <c r="N9" s="10">
        <f>VLOOKUP(D9,EQProd!$B$2:$F$297,4,)</f>
        <v>2</v>
      </c>
      <c r="O9" s="10" t="str">
        <f t="shared" si="4"/>
        <v>OK</v>
      </c>
      <c r="P9" s="10" t="s">
        <v>20</v>
      </c>
      <c r="Q9" s="10" t="str">
        <f>VLOOKUP(D9,EQProd!$B$2:$F$297,5,)</f>
        <v>Id asc,AllegeTradeId asc</v>
      </c>
      <c r="R9" s="10" t="str">
        <f t="shared" si="5"/>
        <v>OK</v>
      </c>
      <c r="S9" s="10" t="str">
        <f t="shared" si="6"/>
        <v>TRUE</v>
      </c>
      <c r="T9" s="10" t="str">
        <f t="shared" si="7"/>
        <v>TRUE</v>
      </c>
      <c r="U9" s="10" t="str">
        <f t="shared" si="8"/>
        <v>Yes</v>
      </c>
    </row>
    <row r="10" spans="1:21">
      <c r="A10" s="10" t="s">
        <v>27</v>
      </c>
      <c r="B10" s="10" t="str">
        <f>IF(ISERROR(MATCH(A10, EQProd!$A$2:$A$297,0)),"",A10)</f>
        <v>srf_main.AlternateAllegeTrade</v>
      </c>
      <c r="C10" s="10" t="str">
        <f t="shared" si="0"/>
        <v>OK</v>
      </c>
      <c r="D10" s="10" t="s">
        <v>29</v>
      </c>
      <c r="E10" s="10" t="str">
        <f>VLOOKUP(D10,EQProd!$B$2:$F$297,1,)</f>
        <v>PK_AlternateAllegeTrade</v>
      </c>
      <c r="F10" s="10" t="str">
        <f t="shared" si="1"/>
        <v>OK</v>
      </c>
      <c r="G10" s="10" t="s">
        <v>8</v>
      </c>
      <c r="H10" s="10" t="str">
        <f>VLOOKUP(D10,EQProd!$B$2:$F$297,2,)</f>
        <v>unique</v>
      </c>
      <c r="I10" s="10" t="str">
        <f t="shared" si="2"/>
        <v>OK</v>
      </c>
      <c r="J10" s="10" t="s">
        <v>14</v>
      </c>
      <c r="K10" s="10" t="str">
        <f>VLOOKUP(D10,EQProd!$B$2:$F$297,3,)</f>
        <v xml:space="preserve"> nonclustered </v>
      </c>
      <c r="L10" s="10" t="str">
        <f t="shared" si="3"/>
        <v>OK</v>
      </c>
      <c r="M10" s="10">
        <v>1</v>
      </c>
      <c r="N10" s="10">
        <f>VLOOKUP(D10,EQProd!$B$2:$F$297,4,)</f>
        <v>1</v>
      </c>
      <c r="O10" s="10" t="str">
        <f t="shared" si="4"/>
        <v>OK</v>
      </c>
      <c r="P10" s="10" t="s">
        <v>17</v>
      </c>
      <c r="Q10" s="10" t="str">
        <f>VLOOKUP(D10,EQProd!$B$2:$F$297,5,)</f>
        <v>Id asc</v>
      </c>
      <c r="R10" s="10" t="str">
        <f t="shared" si="5"/>
        <v>OK</v>
      </c>
      <c r="S10" s="10" t="str">
        <f t="shared" si="6"/>
        <v>TRUE</v>
      </c>
      <c r="T10" s="10" t="str">
        <f t="shared" si="7"/>
        <v>TRUE</v>
      </c>
      <c r="U10" s="10" t="str">
        <f t="shared" si="8"/>
        <v>Yes</v>
      </c>
    </row>
    <row r="11" spans="1:21">
      <c r="A11" s="10" t="s">
        <v>30</v>
      </c>
      <c r="B11" s="10" t="str">
        <f>IF(ISERROR(MATCH(A11, EQProd!$A$2:$A$297,0)),"",A11)</f>
        <v>srf_main.AlternateTrade</v>
      </c>
      <c r="C11" s="10" t="str">
        <f t="shared" si="0"/>
        <v>OK</v>
      </c>
      <c r="D11" s="10" t="s">
        <v>659</v>
      </c>
      <c r="E11" s="10" t="str">
        <f>VLOOKUP(D11,EQProd!$B$2:$F$297,1,)</f>
        <v>PK_AlternateTrade</v>
      </c>
      <c r="F11" s="10" t="str">
        <f t="shared" si="1"/>
        <v>OK</v>
      </c>
      <c r="G11" s="10" t="s">
        <v>8</v>
      </c>
      <c r="H11" s="10" t="str">
        <f>VLOOKUP(D11,EQProd!$B$2:$F$297,2,)</f>
        <v>unique</v>
      </c>
      <c r="I11" s="10" t="str">
        <f t="shared" si="2"/>
        <v>OK</v>
      </c>
      <c r="J11" s="10" t="s">
        <v>14</v>
      </c>
      <c r="K11" s="10" t="str">
        <f>VLOOKUP(D11,EQProd!$B$2:$F$297,3,)</f>
        <v xml:space="preserve"> nonclustered </v>
      </c>
      <c r="L11" s="10" t="str">
        <f t="shared" si="3"/>
        <v>OK</v>
      </c>
      <c r="M11" s="10">
        <v>1</v>
      </c>
      <c r="N11" s="10">
        <f>VLOOKUP(D11,EQProd!$B$2:$F$297,4,)</f>
        <v>1</v>
      </c>
      <c r="O11" s="10" t="str">
        <f t="shared" si="4"/>
        <v>OK</v>
      </c>
      <c r="P11" s="10" t="s">
        <v>32</v>
      </c>
      <c r="Q11" s="10" t="str">
        <f>VLOOKUP(D11,EQProd!$B$2:$F$297,5,)</f>
        <v>ID asc</v>
      </c>
      <c r="R11" s="10" t="str">
        <f t="shared" si="5"/>
        <v>OK</v>
      </c>
      <c r="S11" s="10" t="str">
        <f t="shared" si="6"/>
        <v>TRUE</v>
      </c>
      <c r="T11" s="10" t="str">
        <f t="shared" si="7"/>
        <v>TRUE</v>
      </c>
      <c r="U11" s="10" t="str">
        <f t="shared" si="8"/>
        <v>Yes</v>
      </c>
    </row>
    <row r="12" spans="1:21">
      <c r="A12" s="10" t="s">
        <v>30</v>
      </c>
      <c r="B12" s="10" t="str">
        <f>IF(ISERROR(MATCH(A12, EQProd!$A$2:$A$297,0)),"",A12)</f>
        <v>srf_main.AlternateTrade</v>
      </c>
      <c r="C12" s="10" t="str">
        <f t="shared" si="0"/>
        <v>OK</v>
      </c>
      <c r="D12" s="10" t="s">
        <v>33</v>
      </c>
      <c r="E12" s="10" t="str">
        <f>VLOOKUP(D12,EQProd!$B$2:$F$297,1,)</f>
        <v>AlternateTradeIndex</v>
      </c>
      <c r="F12" s="10" t="str">
        <f t="shared" si="1"/>
        <v>OK</v>
      </c>
      <c r="G12" s="10" t="s">
        <v>13</v>
      </c>
      <c r="H12" s="10" t="str">
        <f>VLOOKUP(D12,EQProd!$B$2:$F$297,2,)</f>
        <v>nonunique</v>
      </c>
      <c r="I12" s="10" t="str">
        <f t="shared" si="2"/>
        <v>OK</v>
      </c>
      <c r="J12" s="10" t="s">
        <v>14</v>
      </c>
      <c r="K12" s="10" t="str">
        <f>VLOOKUP(D12,EQProd!$B$2:$F$297,3,)</f>
        <v xml:space="preserve"> nonclustered </v>
      </c>
      <c r="L12" s="10" t="str">
        <f t="shared" si="3"/>
        <v>OK</v>
      </c>
      <c r="M12" s="10">
        <v>3</v>
      </c>
      <c r="N12" s="10">
        <f>VLOOKUP(D12,EQProd!$B$2:$F$297,4,)</f>
        <v>3</v>
      </c>
      <c r="O12" s="10" t="str">
        <f t="shared" si="4"/>
        <v>OK</v>
      </c>
      <c r="P12" s="10" t="s">
        <v>34</v>
      </c>
      <c r="Q12" s="10" t="str">
        <f>VLOOKUP(D12,EQProd!$B$2:$F$297,5,)</f>
        <v>AlternatePublisherTradeId asc,AlternatePublisherTradeVersion asc,AlternateTradeIdType asc</v>
      </c>
      <c r="R12" s="10" t="str">
        <f t="shared" si="5"/>
        <v>OK</v>
      </c>
      <c r="S12" s="10" t="str">
        <f t="shared" si="6"/>
        <v>TRUE</v>
      </c>
      <c r="T12" s="10" t="str">
        <f t="shared" si="7"/>
        <v>TRUE</v>
      </c>
      <c r="U12" s="10" t="str">
        <f t="shared" si="8"/>
        <v>Yes</v>
      </c>
    </row>
    <row r="13" spans="1:21">
      <c r="A13" s="10" t="s">
        <v>30</v>
      </c>
      <c r="B13" s="10" t="str">
        <f>IF(ISERROR(MATCH(A13, EQProd!$A$2:$A$297,0)),"",A13)</f>
        <v>srf_main.AlternateTrade</v>
      </c>
      <c r="C13" s="10" t="str">
        <f t="shared" si="0"/>
        <v>OK</v>
      </c>
      <c r="D13" s="10" t="s">
        <v>35</v>
      </c>
      <c r="E13" s="10" t="str">
        <f>VLOOKUP(D13,EQProd!$B$2:$F$297,1,)</f>
        <v>AlternateTrade_TradeId</v>
      </c>
      <c r="F13" s="10" t="str">
        <f t="shared" si="1"/>
        <v>OK</v>
      </c>
      <c r="G13" s="10" t="s">
        <v>13</v>
      </c>
      <c r="H13" s="10" t="str">
        <f>VLOOKUP(D13,EQProd!$B$2:$F$297,2,)</f>
        <v>nonunique</v>
      </c>
      <c r="I13" s="10" t="str">
        <f t="shared" si="2"/>
        <v>OK</v>
      </c>
      <c r="J13" s="10" t="s">
        <v>9</v>
      </c>
      <c r="K13" s="10" t="str">
        <f>VLOOKUP(D13,EQProd!$B$2:$F$297,3,)</f>
        <v xml:space="preserve"> clustered </v>
      </c>
      <c r="L13" s="10" t="str">
        <f t="shared" si="3"/>
        <v>OK</v>
      </c>
      <c r="M13" s="10">
        <v>1</v>
      </c>
      <c r="N13" s="10">
        <f>VLOOKUP(D13,EQProd!$B$2:$F$297,4,)</f>
        <v>1</v>
      </c>
      <c r="O13" s="10" t="str">
        <f t="shared" si="4"/>
        <v>OK</v>
      </c>
      <c r="P13" s="10" t="s">
        <v>36</v>
      </c>
      <c r="Q13" s="10" t="str">
        <f>VLOOKUP(D13,EQProd!$B$2:$F$297,5,)</f>
        <v>TradeId asc</v>
      </c>
      <c r="R13" s="10" t="str">
        <f t="shared" si="5"/>
        <v>OK</v>
      </c>
      <c r="S13" s="10" t="str">
        <f t="shared" si="6"/>
        <v>TRUE</v>
      </c>
      <c r="T13" s="10" t="str">
        <f t="shared" si="7"/>
        <v>TRUE</v>
      </c>
      <c r="U13" s="10" t="str">
        <f t="shared" si="8"/>
        <v>Yes</v>
      </c>
    </row>
    <row r="14" spans="1:21">
      <c r="A14" s="10" t="s">
        <v>37</v>
      </c>
      <c r="B14" s="10" t="str">
        <f>IF(ISERROR(MATCH(A14, EQProd!$A$2:$A$297,0)),"",A14)</f>
        <v>srf_main.AlternateTradeRole</v>
      </c>
      <c r="C14" s="10" t="str">
        <f t="shared" si="0"/>
        <v>OK</v>
      </c>
      <c r="D14" s="10" t="s">
        <v>38</v>
      </c>
      <c r="E14" s="10" t="str">
        <f>VLOOKUP(D14,EQProd!$B$2:$F$297,1,)</f>
        <v>idx1_AlternateTradeRole</v>
      </c>
      <c r="F14" s="10" t="str">
        <f t="shared" si="1"/>
        <v>OK</v>
      </c>
      <c r="G14" s="10" t="s">
        <v>8</v>
      </c>
      <c r="H14" s="10" t="str">
        <f>VLOOKUP(D14,EQProd!$B$2:$F$297,2,)</f>
        <v>unique</v>
      </c>
      <c r="I14" s="10" t="str">
        <f t="shared" si="2"/>
        <v>OK</v>
      </c>
      <c r="J14" s="10" t="s">
        <v>9</v>
      </c>
      <c r="K14" s="10" t="str">
        <f>VLOOKUP(D14,EQProd!$B$2:$F$297,3,)</f>
        <v xml:space="preserve"> clustered </v>
      </c>
      <c r="L14" s="10" t="str">
        <f t="shared" si="3"/>
        <v>OK</v>
      </c>
      <c r="M14" s="10">
        <v>2</v>
      </c>
      <c r="N14" s="10">
        <f>VLOOKUP(D14,EQProd!$B$2:$F$297,4,)</f>
        <v>2</v>
      </c>
      <c r="O14" s="10" t="str">
        <f t="shared" si="4"/>
        <v>OK</v>
      </c>
      <c r="P14" s="10" t="s">
        <v>20</v>
      </c>
      <c r="Q14" s="10" t="str">
        <f>VLOOKUP(D14,EQProd!$B$2:$F$297,5,)</f>
        <v>Id asc,AllegeTradeId asc</v>
      </c>
      <c r="R14" s="10" t="str">
        <f t="shared" si="5"/>
        <v>OK</v>
      </c>
      <c r="S14" s="10" t="str">
        <f t="shared" si="6"/>
        <v>TRUE</v>
      </c>
      <c r="T14" s="10" t="str">
        <f t="shared" si="7"/>
        <v>TRUE</v>
      </c>
      <c r="U14" s="10" t="str">
        <f t="shared" si="8"/>
        <v>Yes</v>
      </c>
    </row>
    <row r="15" spans="1:21">
      <c r="A15" s="10" t="s">
        <v>37</v>
      </c>
      <c r="B15" s="10" t="str">
        <f>IF(ISERROR(MATCH(A15, EQProd!$A$2:$A$297,0)),"",A15)</f>
        <v>srf_main.AlternateTradeRole</v>
      </c>
      <c r="C15" s="10" t="str">
        <f t="shared" si="0"/>
        <v>OK</v>
      </c>
      <c r="D15" s="10" t="s">
        <v>39</v>
      </c>
      <c r="E15" s="10" t="str">
        <f>VLOOKUP(D15,EQProd!$B$2:$F$297,1,)</f>
        <v>PK_AlternateTradeRole</v>
      </c>
      <c r="F15" s="10" t="str">
        <f t="shared" si="1"/>
        <v>OK</v>
      </c>
      <c r="G15" s="10" t="s">
        <v>8</v>
      </c>
      <c r="H15" s="10" t="str">
        <f>VLOOKUP(D15,EQProd!$B$2:$F$297,2,)</f>
        <v>unique</v>
      </c>
      <c r="I15" s="10" t="str">
        <f t="shared" si="2"/>
        <v>OK</v>
      </c>
      <c r="J15" s="10" t="s">
        <v>14</v>
      </c>
      <c r="K15" s="10" t="str">
        <f>VLOOKUP(D15,EQProd!$B$2:$F$297,3,)</f>
        <v xml:space="preserve"> nonclustered </v>
      </c>
      <c r="L15" s="10" t="str">
        <f t="shared" si="3"/>
        <v>OK</v>
      </c>
      <c r="M15" s="10">
        <v>1</v>
      </c>
      <c r="N15" s="10">
        <f>VLOOKUP(D15,EQProd!$B$2:$F$297,4,)</f>
        <v>1</v>
      </c>
      <c r="O15" s="10" t="str">
        <f t="shared" si="4"/>
        <v>OK</v>
      </c>
      <c r="P15" s="10" t="s">
        <v>17</v>
      </c>
      <c r="Q15" s="10" t="str">
        <f>VLOOKUP(D15,EQProd!$B$2:$F$297,5,)</f>
        <v>Id asc</v>
      </c>
      <c r="R15" s="10" t="str">
        <f t="shared" si="5"/>
        <v>OK</v>
      </c>
      <c r="S15" s="10" t="str">
        <f t="shared" si="6"/>
        <v>TRUE</v>
      </c>
      <c r="T15" s="10" t="str">
        <f t="shared" si="7"/>
        <v>TRUE</v>
      </c>
      <c r="U15" s="10" t="str">
        <f t="shared" si="8"/>
        <v>Yes</v>
      </c>
    </row>
    <row r="16" spans="1:21">
      <c r="A16" s="10" t="s">
        <v>40</v>
      </c>
      <c r="B16" s="10" t="str">
        <f>IF(ISERROR(MATCH(A16, EQProd!$A$2:$A$297,0)),"",A16)</f>
        <v>srf_main.AssetClassMapping</v>
      </c>
      <c r="C16" s="10" t="str">
        <f t="shared" si="0"/>
        <v>OK</v>
      </c>
      <c r="D16" s="10" t="s">
        <v>41</v>
      </c>
      <c r="E16" s="10" t="str">
        <f>VLOOKUP(D16,EQProd!$B$2:$F$297,1,)</f>
        <v>UC_AssetClassMapping</v>
      </c>
      <c r="F16" s="10" t="str">
        <f t="shared" si="1"/>
        <v>OK</v>
      </c>
      <c r="G16" s="10" t="s">
        <v>8</v>
      </c>
      <c r="H16" s="10" t="str">
        <f>VLOOKUP(D16,EQProd!$B$2:$F$297,2,)</f>
        <v>unique</v>
      </c>
      <c r="I16" s="10" t="str">
        <f t="shared" si="2"/>
        <v>OK</v>
      </c>
      <c r="J16" s="10" t="s">
        <v>14</v>
      </c>
      <c r="K16" s="10" t="str">
        <f>VLOOKUP(D16,EQProd!$B$2:$F$297,3,)</f>
        <v xml:space="preserve"> nonclustered </v>
      </c>
      <c r="L16" s="10" t="str">
        <f t="shared" si="3"/>
        <v>OK</v>
      </c>
      <c r="M16" s="10">
        <v>2</v>
      </c>
      <c r="N16" s="10">
        <f>VLOOKUP(D16,EQProd!$B$2:$F$297,4,)</f>
        <v>2</v>
      </c>
      <c r="O16" s="10" t="str">
        <f t="shared" si="4"/>
        <v>OK</v>
      </c>
      <c r="P16" s="10" t="s">
        <v>42</v>
      </c>
      <c r="Q16" s="10" t="str">
        <f>VLOOKUP(D16,EQProd!$B$2:$F$297,5,)</f>
        <v>Publisher asc,MappedAssetClass asc</v>
      </c>
      <c r="R16" s="10" t="str">
        <f t="shared" si="5"/>
        <v>OK</v>
      </c>
      <c r="S16" s="10" t="str">
        <f t="shared" si="6"/>
        <v>TRUE</v>
      </c>
      <c r="T16" s="10" t="str">
        <f t="shared" si="7"/>
        <v>TRUE</v>
      </c>
      <c r="U16" s="10" t="str">
        <f t="shared" si="8"/>
        <v>Yes</v>
      </c>
    </row>
    <row r="17" spans="1:21">
      <c r="A17" s="10" t="s">
        <v>43</v>
      </c>
      <c r="B17" s="10" t="str">
        <f>IF(ISERROR(MATCH(A17, EQProd!$A$2:$A$297,0)),"",A17)</f>
        <v>srf_main.BATCH_JOB_EXECUTION</v>
      </c>
      <c r="C17" s="10" t="str">
        <f t="shared" si="0"/>
        <v>OK</v>
      </c>
      <c r="D17" s="10" t="s">
        <v>725</v>
      </c>
      <c r="E17" s="10" t="e">
        <f>VLOOKUP(D17,EQProd!$B$2:$F$297,1,)</f>
        <v>#N/A</v>
      </c>
      <c r="F17" s="10" t="e">
        <f t="shared" si="1"/>
        <v>#N/A</v>
      </c>
      <c r="G17" s="10" t="s">
        <v>8</v>
      </c>
      <c r="H17" s="10" t="e">
        <f>VLOOKUP(D17,EQProd!$B$2:$F$297,2,)</f>
        <v>#N/A</v>
      </c>
      <c r="I17" s="10" t="e">
        <f t="shared" si="2"/>
        <v>#N/A</v>
      </c>
      <c r="J17" s="10" t="s">
        <v>9</v>
      </c>
      <c r="K17" s="10" t="e">
        <f>VLOOKUP(D17,EQProd!$B$2:$F$297,3,)</f>
        <v>#N/A</v>
      </c>
      <c r="L17" s="10" t="e">
        <f t="shared" si="3"/>
        <v>#N/A</v>
      </c>
      <c r="M17" s="10">
        <v>1</v>
      </c>
      <c r="N17" s="10" t="e">
        <f>VLOOKUP(D17,EQProd!$B$2:$F$297,4,)</f>
        <v>#N/A</v>
      </c>
      <c r="O17" s="10" t="e">
        <f t="shared" si="4"/>
        <v>#N/A</v>
      </c>
      <c r="P17" s="10" t="s">
        <v>45</v>
      </c>
      <c r="Q17" s="10" t="e">
        <f>VLOOKUP(D17,EQProd!$B$2:$F$297,5,)</f>
        <v>#N/A</v>
      </c>
      <c r="R17" s="10" t="e">
        <f t="shared" si="5"/>
        <v>#N/A</v>
      </c>
      <c r="S17" s="10" t="e">
        <f t="shared" si="6"/>
        <v>#N/A</v>
      </c>
      <c r="T17" s="10" t="e">
        <f t="shared" si="7"/>
        <v>#N/A</v>
      </c>
      <c r="U17" s="10" t="e">
        <f t="shared" si="8"/>
        <v>#N/A</v>
      </c>
    </row>
    <row r="18" spans="1:21">
      <c r="A18" s="10" t="s">
        <v>46</v>
      </c>
      <c r="B18" s="10" t="str">
        <f>IF(ISERROR(MATCH(A18, EQProd!$A$2:$A$297,0)),"",A18)</f>
        <v>srf_main.BATCH_JOB_EXECUTION_CONTEXT</v>
      </c>
      <c r="C18" s="10" t="str">
        <f t="shared" si="0"/>
        <v>OK</v>
      </c>
      <c r="D18" s="10" t="s">
        <v>726</v>
      </c>
      <c r="E18" s="10" t="e">
        <f>VLOOKUP(D18,EQProd!$B$2:$F$297,1,)</f>
        <v>#N/A</v>
      </c>
      <c r="F18" s="10" t="e">
        <f t="shared" si="1"/>
        <v>#N/A</v>
      </c>
      <c r="G18" s="10" t="s">
        <v>8</v>
      </c>
      <c r="H18" s="10" t="e">
        <f>VLOOKUP(D18,EQProd!$B$2:$F$297,2,)</f>
        <v>#N/A</v>
      </c>
      <c r="I18" s="10" t="e">
        <f t="shared" si="2"/>
        <v>#N/A</v>
      </c>
      <c r="J18" s="10" t="s">
        <v>9</v>
      </c>
      <c r="K18" s="10" t="e">
        <f>VLOOKUP(D18,EQProd!$B$2:$F$297,3,)</f>
        <v>#N/A</v>
      </c>
      <c r="L18" s="10" t="e">
        <f t="shared" si="3"/>
        <v>#N/A</v>
      </c>
      <c r="M18" s="10">
        <v>1</v>
      </c>
      <c r="N18" s="10" t="e">
        <f>VLOOKUP(D18,EQProd!$B$2:$F$297,4,)</f>
        <v>#N/A</v>
      </c>
      <c r="O18" s="10" t="e">
        <f t="shared" si="4"/>
        <v>#N/A</v>
      </c>
      <c r="P18" s="10" t="s">
        <v>45</v>
      </c>
      <c r="Q18" s="10" t="e">
        <f>VLOOKUP(D18,EQProd!$B$2:$F$297,5,)</f>
        <v>#N/A</v>
      </c>
      <c r="R18" s="10" t="e">
        <f t="shared" si="5"/>
        <v>#N/A</v>
      </c>
      <c r="S18" s="10" t="e">
        <f t="shared" si="6"/>
        <v>#N/A</v>
      </c>
      <c r="T18" s="10" t="e">
        <f t="shared" si="7"/>
        <v>#N/A</v>
      </c>
      <c r="U18" s="10" t="e">
        <f t="shared" si="8"/>
        <v>#N/A</v>
      </c>
    </row>
    <row r="19" spans="1:21">
      <c r="A19" s="10" t="s">
        <v>48</v>
      </c>
      <c r="B19" s="10" t="str">
        <f>IF(ISERROR(MATCH(A19, EQProd!$A$2:$A$297,0)),"",A19)</f>
        <v>srf_main.BATCH_JOB_INSTANCE</v>
      </c>
      <c r="C19" s="10" t="str">
        <f t="shared" si="0"/>
        <v>OK</v>
      </c>
      <c r="D19" s="10" t="s">
        <v>727</v>
      </c>
      <c r="E19" s="10" t="e">
        <f>VLOOKUP(D19,EQProd!$B$2:$F$297,1,)</f>
        <v>#N/A</v>
      </c>
      <c r="F19" s="10" t="e">
        <f t="shared" si="1"/>
        <v>#N/A</v>
      </c>
      <c r="G19" s="10" t="s">
        <v>8</v>
      </c>
      <c r="H19" s="10" t="e">
        <f>VLOOKUP(D19,EQProd!$B$2:$F$297,2,)</f>
        <v>#N/A</v>
      </c>
      <c r="I19" s="10" t="e">
        <f t="shared" si="2"/>
        <v>#N/A</v>
      </c>
      <c r="J19" s="10" t="s">
        <v>9</v>
      </c>
      <c r="K19" s="10" t="e">
        <f>VLOOKUP(D19,EQProd!$B$2:$F$297,3,)</f>
        <v>#N/A</v>
      </c>
      <c r="L19" s="10" t="e">
        <f t="shared" si="3"/>
        <v>#N/A</v>
      </c>
      <c r="M19" s="10">
        <v>1</v>
      </c>
      <c r="N19" s="10" t="e">
        <f>VLOOKUP(D19,EQProd!$B$2:$F$297,4,)</f>
        <v>#N/A</v>
      </c>
      <c r="O19" s="10" t="e">
        <f t="shared" si="4"/>
        <v>#N/A</v>
      </c>
      <c r="P19" s="10" t="s">
        <v>50</v>
      </c>
      <c r="Q19" s="10" t="e">
        <f>VLOOKUP(D19,EQProd!$B$2:$F$297,5,)</f>
        <v>#N/A</v>
      </c>
      <c r="R19" s="10" t="e">
        <f t="shared" si="5"/>
        <v>#N/A</v>
      </c>
      <c r="S19" s="10" t="e">
        <f t="shared" si="6"/>
        <v>#N/A</v>
      </c>
      <c r="T19" s="10" t="e">
        <f t="shared" si="7"/>
        <v>#N/A</v>
      </c>
      <c r="U19" s="10" t="e">
        <f t="shared" si="8"/>
        <v>#N/A</v>
      </c>
    </row>
    <row r="20" spans="1:21">
      <c r="A20" s="10" t="s">
        <v>48</v>
      </c>
      <c r="B20" s="10" t="str">
        <f>IF(ISERROR(MATCH(A20, EQProd!$A$2:$A$297,0)),"",A20)</f>
        <v>srf_main.BATCH_JOB_INSTANCE</v>
      </c>
      <c r="C20" s="10" t="str">
        <f t="shared" si="0"/>
        <v>OK</v>
      </c>
      <c r="D20" s="10" t="s">
        <v>51</v>
      </c>
      <c r="E20" s="10" t="str">
        <f>VLOOKUP(D20,EQProd!$B$2:$F$297,1,)</f>
        <v>JOB_INST_UN</v>
      </c>
      <c r="F20" s="10" t="str">
        <f t="shared" si="1"/>
        <v>OK</v>
      </c>
      <c r="G20" s="10" t="s">
        <v>8</v>
      </c>
      <c r="H20" s="10" t="str">
        <f>VLOOKUP(D20,EQProd!$B$2:$F$297,2,)</f>
        <v>unique</v>
      </c>
      <c r="I20" s="10" t="str">
        <f t="shared" si="2"/>
        <v>OK</v>
      </c>
      <c r="J20" s="10" t="s">
        <v>14</v>
      </c>
      <c r="K20" s="10" t="str">
        <f>VLOOKUP(D20,EQProd!$B$2:$F$297,3,)</f>
        <v xml:space="preserve"> nonclustered </v>
      </c>
      <c r="L20" s="10" t="str">
        <f t="shared" si="3"/>
        <v>OK</v>
      </c>
      <c r="M20" s="10">
        <v>2</v>
      </c>
      <c r="N20" s="10">
        <f>VLOOKUP(D20,EQProd!$B$2:$F$297,4,)</f>
        <v>2</v>
      </c>
      <c r="O20" s="10" t="str">
        <f t="shared" si="4"/>
        <v>OK</v>
      </c>
      <c r="P20" s="10" t="s">
        <v>52</v>
      </c>
      <c r="Q20" s="10" t="str">
        <f>VLOOKUP(D20,EQProd!$B$2:$F$297,5,)</f>
        <v>JOB_NAME asc,JOB_KEY asc</v>
      </c>
      <c r="R20" s="10" t="str">
        <f t="shared" si="5"/>
        <v>OK</v>
      </c>
      <c r="S20" s="10" t="str">
        <f t="shared" si="6"/>
        <v>TRUE</v>
      </c>
      <c r="T20" s="10" t="str">
        <f t="shared" si="7"/>
        <v>TRUE</v>
      </c>
      <c r="U20" s="10" t="str">
        <f t="shared" si="8"/>
        <v>Yes</v>
      </c>
    </row>
    <row r="21" spans="1:21">
      <c r="A21" s="10" t="s">
        <v>53</v>
      </c>
      <c r="B21" s="10" t="str">
        <f>IF(ISERROR(MATCH(A21, EQProd!$A$2:$A$297,0)),"",A21)</f>
        <v>srf_main.BATCH_STEP_EXECUTION</v>
      </c>
      <c r="C21" s="10" t="str">
        <f t="shared" si="0"/>
        <v>OK</v>
      </c>
      <c r="D21" s="10" t="s">
        <v>728</v>
      </c>
      <c r="E21" s="10" t="e">
        <f>VLOOKUP(D21,EQProd!$B$2:$F$297,1,)</f>
        <v>#N/A</v>
      </c>
      <c r="F21" s="10" t="e">
        <f t="shared" si="1"/>
        <v>#N/A</v>
      </c>
      <c r="G21" s="10" t="s">
        <v>8</v>
      </c>
      <c r="H21" s="10" t="e">
        <f>VLOOKUP(D21,EQProd!$B$2:$F$297,2,)</f>
        <v>#N/A</v>
      </c>
      <c r="I21" s="10" t="e">
        <f t="shared" si="2"/>
        <v>#N/A</v>
      </c>
      <c r="J21" s="10" t="s">
        <v>9</v>
      </c>
      <c r="K21" s="10" t="e">
        <f>VLOOKUP(D21,EQProd!$B$2:$F$297,3,)</f>
        <v>#N/A</v>
      </c>
      <c r="L21" s="10" t="e">
        <f t="shared" si="3"/>
        <v>#N/A</v>
      </c>
      <c r="M21" s="10">
        <v>1</v>
      </c>
      <c r="N21" s="10" t="e">
        <f>VLOOKUP(D21,EQProd!$B$2:$F$297,4,)</f>
        <v>#N/A</v>
      </c>
      <c r="O21" s="10" t="e">
        <f t="shared" si="4"/>
        <v>#N/A</v>
      </c>
      <c r="P21" s="10" t="s">
        <v>55</v>
      </c>
      <c r="Q21" s="10" t="e">
        <f>VLOOKUP(D21,EQProd!$B$2:$F$297,5,)</f>
        <v>#N/A</v>
      </c>
      <c r="R21" s="10" t="e">
        <f t="shared" si="5"/>
        <v>#N/A</v>
      </c>
      <c r="S21" s="10" t="e">
        <f t="shared" si="6"/>
        <v>#N/A</v>
      </c>
      <c r="T21" s="10" t="e">
        <f t="shared" si="7"/>
        <v>#N/A</v>
      </c>
      <c r="U21" s="10" t="e">
        <f t="shared" si="8"/>
        <v>#N/A</v>
      </c>
    </row>
    <row r="22" spans="1:21">
      <c r="A22" s="10" t="s">
        <v>56</v>
      </c>
      <c r="B22" s="10" t="str">
        <f>IF(ISERROR(MATCH(A22, EQProd!$A$2:$A$297,0)),"",A22)</f>
        <v>srf_main.BATCH_STEP_EXECUTION_CONTEXT</v>
      </c>
      <c r="C22" s="10" t="str">
        <f t="shared" si="0"/>
        <v>OK</v>
      </c>
      <c r="D22" s="10" t="s">
        <v>729</v>
      </c>
      <c r="E22" s="10" t="e">
        <f>VLOOKUP(D22,EQProd!$B$2:$F$297,1,)</f>
        <v>#N/A</v>
      </c>
      <c r="F22" s="10" t="e">
        <f t="shared" si="1"/>
        <v>#N/A</v>
      </c>
      <c r="G22" s="10" t="s">
        <v>8</v>
      </c>
      <c r="H22" s="10" t="e">
        <f>VLOOKUP(D22,EQProd!$B$2:$F$297,2,)</f>
        <v>#N/A</v>
      </c>
      <c r="I22" s="10" t="e">
        <f t="shared" si="2"/>
        <v>#N/A</v>
      </c>
      <c r="J22" s="10" t="s">
        <v>9</v>
      </c>
      <c r="K22" s="10" t="e">
        <f>VLOOKUP(D22,EQProd!$B$2:$F$297,3,)</f>
        <v>#N/A</v>
      </c>
      <c r="L22" s="10" t="e">
        <f t="shared" si="3"/>
        <v>#N/A</v>
      </c>
      <c r="M22" s="10">
        <v>1</v>
      </c>
      <c r="N22" s="10" t="e">
        <f>VLOOKUP(D22,EQProd!$B$2:$F$297,4,)</f>
        <v>#N/A</v>
      </c>
      <c r="O22" s="10" t="e">
        <f t="shared" si="4"/>
        <v>#N/A</v>
      </c>
      <c r="P22" s="10" t="s">
        <v>55</v>
      </c>
      <c r="Q22" s="10" t="e">
        <f>VLOOKUP(D22,EQProd!$B$2:$F$297,5,)</f>
        <v>#N/A</v>
      </c>
      <c r="R22" s="10" t="e">
        <f t="shared" si="5"/>
        <v>#N/A</v>
      </c>
      <c r="S22" s="10" t="e">
        <f t="shared" si="6"/>
        <v>#N/A</v>
      </c>
      <c r="T22" s="10" t="e">
        <f t="shared" si="7"/>
        <v>#N/A</v>
      </c>
      <c r="U22" s="10" t="e">
        <f t="shared" si="8"/>
        <v>#N/A</v>
      </c>
    </row>
    <row r="23" spans="1:21">
      <c r="A23" s="10" t="s">
        <v>58</v>
      </c>
      <c r="B23" s="10" t="str">
        <f>IF(ISERROR(MATCH(A23, EQProd!$A$2:$A$297,0)),"",A23)</f>
        <v/>
      </c>
      <c r="C23" s="10" t="str">
        <f t="shared" si="0"/>
        <v>NOTOK</v>
      </c>
      <c r="D23" s="10" t="s">
        <v>730</v>
      </c>
      <c r="E23" s="10" t="e">
        <f>VLOOKUP(D23,EQProd!$B$2:$F$297,1,)</f>
        <v>#N/A</v>
      </c>
      <c r="F23" s="10" t="e">
        <f t="shared" si="1"/>
        <v>#N/A</v>
      </c>
      <c r="G23" s="10" t="s">
        <v>8</v>
      </c>
      <c r="H23" s="10" t="e">
        <f>VLOOKUP(D23,EQProd!$B$2:$F$297,2,)</f>
        <v>#N/A</v>
      </c>
      <c r="I23" s="10" t="e">
        <f t="shared" si="2"/>
        <v>#N/A</v>
      </c>
      <c r="J23" s="10" t="s">
        <v>14</v>
      </c>
      <c r="K23" s="10" t="e">
        <f>VLOOKUP(D23,EQProd!$B$2:$F$297,3,)</f>
        <v>#N/A</v>
      </c>
      <c r="L23" s="10" t="e">
        <f t="shared" si="3"/>
        <v>#N/A</v>
      </c>
      <c r="M23" s="10">
        <v>1</v>
      </c>
      <c r="N23" s="10" t="e">
        <f>VLOOKUP(D23,EQProd!$B$2:$F$297,4,)</f>
        <v>#N/A</v>
      </c>
      <c r="O23" s="10" t="e">
        <f t="shared" si="4"/>
        <v>#N/A</v>
      </c>
      <c r="P23" s="10" t="s">
        <v>17</v>
      </c>
      <c r="Q23" s="10" t="e">
        <f>VLOOKUP(D23,EQProd!$B$2:$F$297,5,)</f>
        <v>#N/A</v>
      </c>
      <c r="R23" s="10" t="e">
        <f t="shared" si="5"/>
        <v>#N/A</v>
      </c>
      <c r="S23" s="10" t="e">
        <f t="shared" si="6"/>
        <v>#N/A</v>
      </c>
      <c r="T23" s="10" t="e">
        <f t="shared" si="7"/>
        <v>#N/A</v>
      </c>
      <c r="U23" s="10" t="e">
        <f t="shared" si="8"/>
        <v>#N/A</v>
      </c>
    </row>
    <row r="24" spans="1:21">
      <c r="A24" s="10" t="s">
        <v>60</v>
      </c>
      <c r="B24" s="10" t="str">
        <f>IF(ISERROR(MATCH(A24, EQProd!$A$2:$A$297,0)),"",A24)</f>
        <v>srf_main.BCPValAgg</v>
      </c>
      <c r="C24" s="10" t="str">
        <f t="shared" si="0"/>
        <v>OK</v>
      </c>
      <c r="D24" s="10" t="s">
        <v>66</v>
      </c>
      <c r="E24" s="10" t="str">
        <f>VLOOKUP(D24,EQProd!$B$2:$F$297,1,)</f>
        <v>BCPValAgg_FFFid</v>
      </c>
      <c r="F24" s="10" t="str">
        <f t="shared" si="1"/>
        <v>OK</v>
      </c>
      <c r="G24" s="10" t="s">
        <v>13</v>
      </c>
      <c r="H24" s="10" t="str">
        <f>VLOOKUP(D24,EQProd!$B$2:$F$297,2,)</f>
        <v>unique</v>
      </c>
      <c r="I24" s="10" t="str">
        <f t="shared" si="2"/>
        <v>NOTOK</v>
      </c>
      <c r="J24" s="10" t="s">
        <v>9</v>
      </c>
      <c r="K24" s="10" t="str">
        <f>VLOOKUP(D24,EQProd!$B$2:$F$297,3,)</f>
        <v xml:space="preserve"> clustered </v>
      </c>
      <c r="L24" s="10" t="str">
        <f t="shared" si="3"/>
        <v>OK</v>
      </c>
      <c r="M24" s="10">
        <v>3</v>
      </c>
      <c r="N24" s="10">
        <f>VLOOKUP(D24,EQProd!$B$2:$F$297,4,)</f>
        <v>2</v>
      </c>
      <c r="O24" s="10" t="str">
        <f t="shared" si="4"/>
        <v>NOTOK</v>
      </c>
      <c r="P24" s="10" t="s">
        <v>731</v>
      </c>
      <c r="Q24" s="10" t="str">
        <f>VLOOKUP(D24,EQProd!$B$2:$F$297,5,)</f>
        <v>Id asc,FeedFileFragmentId asc</v>
      </c>
      <c r="R24" s="10" t="str">
        <f t="shared" si="5"/>
        <v>NOTOK</v>
      </c>
      <c r="S24" s="10" t="str">
        <f t="shared" si="6"/>
        <v>FALSE</v>
      </c>
      <c r="T24" s="10" t="str">
        <f t="shared" si="7"/>
        <v>FALSE</v>
      </c>
      <c r="U24" s="10" t="str">
        <f t="shared" si="8"/>
        <v>No</v>
      </c>
    </row>
    <row r="25" spans="1:21">
      <c r="A25" s="10" t="s">
        <v>60</v>
      </c>
      <c r="B25" s="10" t="str">
        <f>IF(ISERROR(MATCH(A25, EQProd!$A$2:$A$297,0)),"",A25)</f>
        <v>srf_main.BCPValAgg</v>
      </c>
      <c r="C25" s="10" t="str">
        <f t="shared" si="0"/>
        <v>OK</v>
      </c>
      <c r="D25" s="10" t="s">
        <v>61</v>
      </c>
      <c r="E25" s="10" t="str">
        <f>VLOOKUP(D25,EQProd!$B$2:$F$297,1,)</f>
        <v>BCPValAgg_NC</v>
      </c>
      <c r="F25" s="10" t="str">
        <f t="shared" si="1"/>
        <v>OK</v>
      </c>
      <c r="G25" s="10" t="s">
        <v>13</v>
      </c>
      <c r="H25" s="10" t="str">
        <f>VLOOKUP(D25,EQProd!$B$2:$F$297,2,)</f>
        <v>nonunique</v>
      </c>
      <c r="I25" s="10" t="str">
        <f t="shared" si="2"/>
        <v>OK</v>
      </c>
      <c r="J25" s="10" t="s">
        <v>14</v>
      </c>
      <c r="K25" s="10" t="str">
        <f>VLOOKUP(D25,EQProd!$B$2:$F$297,3,)</f>
        <v xml:space="preserve"> nonclustered </v>
      </c>
      <c r="L25" s="10" t="str">
        <f t="shared" si="3"/>
        <v>OK</v>
      </c>
      <c r="M25" s="10">
        <v>4</v>
      </c>
      <c r="N25" s="10">
        <f>VLOOKUP(D25,EQProd!$B$2:$F$297,4,)</f>
        <v>2</v>
      </c>
      <c r="O25" s="10" t="str">
        <f t="shared" si="4"/>
        <v>NOTOK</v>
      </c>
      <c r="P25" s="10" t="s">
        <v>732</v>
      </c>
      <c r="Q25" s="10" t="str">
        <f>VLOOKUP(D25,EQProd!$B$2:$F$297,5,)</f>
        <v>TradeId asc,TradeVersion asc</v>
      </c>
      <c r="R25" s="10" t="str">
        <f t="shared" si="5"/>
        <v>NOTOK</v>
      </c>
      <c r="S25" s="10" t="str">
        <f t="shared" si="6"/>
        <v>TRUE</v>
      </c>
      <c r="T25" s="10" t="str">
        <f t="shared" si="7"/>
        <v>FALSE</v>
      </c>
      <c r="U25" s="10" t="str">
        <f t="shared" si="8"/>
        <v>No</v>
      </c>
    </row>
    <row r="26" spans="1:21">
      <c r="A26" s="10" t="s">
        <v>60</v>
      </c>
      <c r="B26" s="10" t="str">
        <f>IF(ISERROR(MATCH(A26, EQProd!$A$2:$A$297,0)),"",A26)</f>
        <v>srf_main.BCPValAgg</v>
      </c>
      <c r="C26" s="10" t="str">
        <f t="shared" si="0"/>
        <v>OK</v>
      </c>
      <c r="D26" s="10" t="s">
        <v>65</v>
      </c>
      <c r="E26" s="10" t="str">
        <f>VLOOKUP(D26,EQProd!$B$2:$F$297,1,)</f>
        <v>BCPValAgg_NC1</v>
      </c>
      <c r="F26" s="10" t="str">
        <f t="shared" si="1"/>
        <v>OK</v>
      </c>
      <c r="G26" s="10" t="s">
        <v>13</v>
      </c>
      <c r="H26" s="10" t="str">
        <f>VLOOKUP(D26,EQProd!$B$2:$F$297,2,)</f>
        <v>nonunique</v>
      </c>
      <c r="I26" s="10" t="str">
        <f t="shared" si="2"/>
        <v>OK</v>
      </c>
      <c r="J26" s="10" t="s">
        <v>14</v>
      </c>
      <c r="K26" s="10" t="str">
        <f>VLOOKUP(D26,EQProd!$B$2:$F$297,3,)</f>
        <v xml:space="preserve"> nonclustered </v>
      </c>
      <c r="L26" s="10" t="str">
        <f t="shared" si="3"/>
        <v>OK</v>
      </c>
      <c r="M26" s="10">
        <v>1</v>
      </c>
      <c r="N26" s="10">
        <f>VLOOKUP(D26,EQProd!$B$2:$F$297,4,)</f>
        <v>1</v>
      </c>
      <c r="O26" s="10" t="str">
        <f t="shared" si="4"/>
        <v>OK</v>
      </c>
      <c r="P26" s="10" t="s">
        <v>17</v>
      </c>
      <c r="Q26" s="10" t="str">
        <f>VLOOKUP(D26,EQProd!$B$2:$F$297,5,)</f>
        <v>Id asc</v>
      </c>
      <c r="R26" s="10" t="str">
        <f t="shared" si="5"/>
        <v>OK</v>
      </c>
      <c r="S26" s="10" t="str">
        <f t="shared" si="6"/>
        <v>TRUE</v>
      </c>
      <c r="T26" s="10" t="str">
        <f t="shared" si="7"/>
        <v>TRUE</v>
      </c>
      <c r="U26" s="10" t="str">
        <f t="shared" si="8"/>
        <v>Yes</v>
      </c>
    </row>
    <row r="27" spans="1:21">
      <c r="A27" s="10" t="s">
        <v>68</v>
      </c>
      <c r="B27" s="10" t="str">
        <f>IF(ISERROR(MATCH(A27, EQProd!$A$2:$A$297,0)),"",A27)</f>
        <v>srf_main.Book_Mapping_to_Region_Business</v>
      </c>
      <c r="C27" s="10" t="str">
        <f t="shared" si="0"/>
        <v>OK</v>
      </c>
      <c r="D27" s="10" t="s">
        <v>69</v>
      </c>
      <c r="E27" s="10" t="str">
        <f>VLOOKUP(D27,EQProd!$B$2:$F$297,1,)</f>
        <v>idx_Book</v>
      </c>
      <c r="F27" s="10" t="str">
        <f t="shared" si="1"/>
        <v>OK</v>
      </c>
      <c r="G27" s="10" t="s">
        <v>8</v>
      </c>
      <c r="H27" s="10" t="str">
        <f>VLOOKUP(D27,EQProd!$B$2:$F$297,2,)</f>
        <v>unique</v>
      </c>
      <c r="I27" s="10" t="str">
        <f t="shared" si="2"/>
        <v>OK</v>
      </c>
      <c r="J27" s="10" t="s">
        <v>14</v>
      </c>
      <c r="K27" s="10" t="str">
        <f>VLOOKUP(D27,EQProd!$B$2:$F$297,3,)</f>
        <v xml:space="preserve"> nonclustered </v>
      </c>
      <c r="L27" s="10" t="str">
        <f t="shared" si="3"/>
        <v>OK</v>
      </c>
      <c r="M27" s="10">
        <v>1</v>
      </c>
      <c r="N27" s="10">
        <f>VLOOKUP(D27,EQProd!$B$2:$F$297,4,)</f>
        <v>1</v>
      </c>
      <c r="O27" s="10" t="str">
        <f t="shared" si="4"/>
        <v>OK</v>
      </c>
      <c r="P27" s="10" t="s">
        <v>70</v>
      </c>
      <c r="Q27" s="10" t="str">
        <f>VLOOKUP(D27,EQProd!$B$2:$F$297,5,)</f>
        <v>Book asc</v>
      </c>
      <c r="R27" s="10" t="str">
        <f t="shared" si="5"/>
        <v>OK</v>
      </c>
      <c r="S27" s="10" t="str">
        <f t="shared" si="6"/>
        <v>TRUE</v>
      </c>
      <c r="T27" s="10" t="str">
        <f t="shared" si="7"/>
        <v>TRUE</v>
      </c>
      <c r="U27" s="10" t="str">
        <f t="shared" si="8"/>
        <v>Yes</v>
      </c>
    </row>
    <row r="28" spans="1:21">
      <c r="A28" s="10" t="s">
        <v>71</v>
      </c>
      <c r="B28" s="10" t="str">
        <f>IF(ISERROR(MATCH(A28, EQProd!$A$2:$A$297,0)),"",A28)</f>
        <v>srf_main.BookBasedFiltering</v>
      </c>
      <c r="C28" s="10" t="str">
        <f t="shared" si="0"/>
        <v>OK</v>
      </c>
      <c r="D28" s="10" t="s">
        <v>72</v>
      </c>
      <c r="E28" s="10" t="str">
        <f>VLOOKUP(D28,EQProd!$B$2:$F$297,1,)</f>
        <v>PK_BookBasedFiltering</v>
      </c>
      <c r="F28" s="10" t="str">
        <f t="shared" si="1"/>
        <v>OK</v>
      </c>
      <c r="G28" s="10" t="s">
        <v>8</v>
      </c>
      <c r="H28" s="10" t="str">
        <f>VLOOKUP(D28,EQProd!$B$2:$F$297,2,)</f>
        <v>unique</v>
      </c>
      <c r="I28" s="10" t="str">
        <f t="shared" si="2"/>
        <v>OK</v>
      </c>
      <c r="J28" s="10" t="s">
        <v>9</v>
      </c>
      <c r="K28" s="10" t="str">
        <f>VLOOKUP(D28,EQProd!$B$2:$F$297,3,)</f>
        <v xml:space="preserve"> clustered </v>
      </c>
      <c r="L28" s="10" t="str">
        <f t="shared" si="3"/>
        <v>OK</v>
      </c>
      <c r="M28" s="10">
        <v>4</v>
      </c>
      <c r="N28" s="10">
        <f>VLOOKUP(D28,EQProd!$B$2:$F$297,4,)</f>
        <v>4</v>
      </c>
      <c r="O28" s="10" t="str">
        <f t="shared" si="4"/>
        <v>OK</v>
      </c>
      <c r="P28" s="10" t="s">
        <v>73</v>
      </c>
      <c r="Q28" s="10" t="str">
        <f>VLOOKUP(D28,EQProd!$B$2:$F$297,5,)</f>
        <v>BookId asc,AssetClass asc,Publisher asc,Jurisdiction asc</v>
      </c>
      <c r="R28" s="10" t="str">
        <f t="shared" si="5"/>
        <v>OK</v>
      </c>
      <c r="S28" s="10" t="str">
        <f t="shared" si="6"/>
        <v>TRUE</v>
      </c>
      <c r="T28" s="10" t="str">
        <f t="shared" si="7"/>
        <v>TRUE</v>
      </c>
      <c r="U28" s="10" t="str">
        <f t="shared" si="8"/>
        <v>Yes</v>
      </c>
    </row>
    <row r="29" spans="1:21">
      <c r="A29" s="10" t="s">
        <v>74</v>
      </c>
      <c r="B29" s="10" t="str">
        <f>IF(ISERROR(MATCH(A29, EQProd!$A$2:$A$297,0)),"",A29)</f>
        <v>srf_main.CCPValuationStage</v>
      </c>
      <c r="C29" s="10" t="str">
        <f t="shared" si="0"/>
        <v>OK</v>
      </c>
      <c r="D29" s="10" t="s">
        <v>75</v>
      </c>
      <c r="E29" s="10" t="str">
        <f>VLOOKUP(D29,EQProd!$B$2:$F$297,1,)</f>
        <v>idx1_CCPValuationStage</v>
      </c>
      <c r="F29" s="10" t="str">
        <f t="shared" si="1"/>
        <v>OK</v>
      </c>
      <c r="G29" s="10" t="s">
        <v>13</v>
      </c>
      <c r="H29" s="10" t="str">
        <f>VLOOKUP(D29,EQProd!$B$2:$F$297,2,)</f>
        <v>nonunique</v>
      </c>
      <c r="I29" s="10" t="str">
        <f t="shared" si="2"/>
        <v>OK</v>
      </c>
      <c r="J29" s="10" t="s">
        <v>14</v>
      </c>
      <c r="K29" s="10" t="str">
        <f>VLOOKUP(D29,EQProd!$B$2:$F$297,3,)</f>
        <v xml:space="preserve"> nonclustered </v>
      </c>
      <c r="L29" s="10" t="str">
        <f t="shared" si="3"/>
        <v>OK</v>
      </c>
      <c r="M29" s="10">
        <v>2</v>
      </c>
      <c r="N29" s="10">
        <f>VLOOKUP(D29,EQProd!$B$2:$F$297,4,)</f>
        <v>2</v>
      </c>
      <c r="O29" s="10" t="str">
        <f t="shared" si="4"/>
        <v>OK</v>
      </c>
      <c r="P29" s="10" t="s">
        <v>76</v>
      </c>
      <c r="Q29" s="10" t="str">
        <f>VLOOKUP(D29,EQProd!$B$2:$F$297,5,)</f>
        <v>COBDate asc,CcpTradeRef asc</v>
      </c>
      <c r="R29" s="10" t="str">
        <f t="shared" si="5"/>
        <v>OK</v>
      </c>
      <c r="S29" s="10" t="str">
        <f t="shared" si="6"/>
        <v>TRUE</v>
      </c>
      <c r="T29" s="10" t="str">
        <f t="shared" si="7"/>
        <v>TRUE</v>
      </c>
      <c r="U29" s="10" t="str">
        <f t="shared" si="8"/>
        <v>Yes</v>
      </c>
    </row>
    <row r="30" spans="1:21">
      <c r="A30" s="10" t="s">
        <v>74</v>
      </c>
      <c r="B30" s="10" t="str">
        <f>IF(ISERROR(MATCH(A30, EQProd!$A$2:$A$297,0)),"",A30)</f>
        <v>srf_main.CCPValuationStage</v>
      </c>
      <c r="C30" s="10" t="str">
        <f t="shared" si="0"/>
        <v>OK</v>
      </c>
      <c r="D30" s="10" t="s">
        <v>77</v>
      </c>
      <c r="E30" s="10" t="str">
        <f>VLOOKUP(D30,EQProd!$B$2:$F$297,1,)</f>
        <v>PK_CCPValuationStage</v>
      </c>
      <c r="F30" s="10" t="str">
        <f t="shared" si="1"/>
        <v>OK</v>
      </c>
      <c r="G30" s="10" t="s">
        <v>8</v>
      </c>
      <c r="H30" s="10" t="str">
        <f>VLOOKUP(D30,EQProd!$B$2:$F$297,2,)</f>
        <v>unique</v>
      </c>
      <c r="I30" s="10" t="str">
        <f t="shared" si="2"/>
        <v>OK</v>
      </c>
      <c r="J30" s="10" t="s">
        <v>9</v>
      </c>
      <c r="K30" s="10" t="str">
        <f>VLOOKUP(D30,EQProd!$B$2:$F$297,3,)</f>
        <v xml:space="preserve"> clustered </v>
      </c>
      <c r="L30" s="10" t="str">
        <f t="shared" si="3"/>
        <v>OK</v>
      </c>
      <c r="M30" s="10">
        <v>1</v>
      </c>
      <c r="N30" s="10">
        <f>VLOOKUP(D30,EQProd!$B$2:$F$297,4,)</f>
        <v>1</v>
      </c>
      <c r="O30" s="10" t="str">
        <f t="shared" si="4"/>
        <v>OK</v>
      </c>
      <c r="P30" s="10" t="s">
        <v>17</v>
      </c>
      <c r="Q30" s="10" t="str">
        <f>VLOOKUP(D30,EQProd!$B$2:$F$297,5,)</f>
        <v>Id asc</v>
      </c>
      <c r="R30" s="10" t="str">
        <f t="shared" si="5"/>
        <v>OK</v>
      </c>
      <c r="S30" s="10" t="str">
        <f t="shared" si="6"/>
        <v>TRUE</v>
      </c>
      <c r="T30" s="10" t="str">
        <f t="shared" si="7"/>
        <v>TRUE</v>
      </c>
      <c r="U30" s="10" t="str">
        <f t="shared" si="8"/>
        <v>Yes</v>
      </c>
    </row>
    <row r="31" spans="1:21">
      <c r="A31" s="10" t="s">
        <v>78</v>
      </c>
      <c r="B31" s="10" t="str">
        <f>IF(ISERROR(MATCH(A31, EQProd!$A$2:$A$297,0)),"",A31)</f>
        <v>srf_main.COBDate</v>
      </c>
      <c r="C31" s="10" t="str">
        <f t="shared" si="0"/>
        <v>OK</v>
      </c>
      <c r="D31" s="10" t="s">
        <v>665</v>
      </c>
      <c r="E31" s="10" t="str">
        <f>VLOOKUP(D31,EQProd!$B$2:$F$297,1,)</f>
        <v>PK_COBDate</v>
      </c>
      <c r="F31" s="10" t="str">
        <f t="shared" si="1"/>
        <v>OK</v>
      </c>
      <c r="G31" s="10" t="s">
        <v>8</v>
      </c>
      <c r="H31" s="10" t="str">
        <f>VLOOKUP(D31,EQProd!$B$2:$F$297,2,)</f>
        <v>unique</v>
      </c>
      <c r="I31" s="10" t="str">
        <f t="shared" si="2"/>
        <v>OK</v>
      </c>
      <c r="J31" s="10" t="s">
        <v>9</v>
      </c>
      <c r="K31" s="10" t="str">
        <f>VLOOKUP(D31,EQProd!$B$2:$F$297,3,)</f>
        <v xml:space="preserve"> clustered </v>
      </c>
      <c r="L31" s="10" t="str">
        <f t="shared" si="3"/>
        <v>OK</v>
      </c>
      <c r="M31" s="10">
        <v>1</v>
      </c>
      <c r="N31" s="10">
        <f>VLOOKUP(D31,EQProd!$B$2:$F$297,4,)</f>
        <v>1</v>
      </c>
      <c r="O31" s="10" t="str">
        <f t="shared" si="4"/>
        <v>OK</v>
      </c>
      <c r="P31" s="10" t="s">
        <v>80</v>
      </c>
      <c r="Q31" s="10" t="str">
        <f>VLOOKUP(D31,EQProd!$B$2:$F$297,5,)</f>
        <v>COBDate asc</v>
      </c>
      <c r="R31" s="10" t="str">
        <f t="shared" si="5"/>
        <v>OK</v>
      </c>
      <c r="S31" s="10" t="str">
        <f t="shared" si="6"/>
        <v>TRUE</v>
      </c>
      <c r="T31" s="10" t="str">
        <f t="shared" si="7"/>
        <v>TRUE</v>
      </c>
      <c r="U31" s="10" t="str">
        <f t="shared" si="8"/>
        <v>Yes</v>
      </c>
    </row>
    <row r="32" spans="1:21">
      <c r="A32" s="10" t="s">
        <v>81</v>
      </c>
      <c r="B32" s="10" t="str">
        <f>IF(ISERROR(MATCH(A32, EQProd!$A$2:$A$297,0)),"",A32)</f>
        <v>srf_main.CollateralLinkStage</v>
      </c>
      <c r="C32" s="10" t="str">
        <f t="shared" si="0"/>
        <v>OK</v>
      </c>
      <c r="D32" s="10" t="s">
        <v>82</v>
      </c>
      <c r="E32" s="10" t="str">
        <f>VLOOKUP(D32,EQProd!$B$2:$F$297,1,)</f>
        <v>IDX2_CollateralLinkStage</v>
      </c>
      <c r="F32" s="10" t="str">
        <f t="shared" si="1"/>
        <v>OK</v>
      </c>
      <c r="G32" s="10" t="s">
        <v>13</v>
      </c>
      <c r="H32" s="10" t="str">
        <f>VLOOKUP(D32,EQProd!$B$2:$F$297,2,)</f>
        <v>nonunique</v>
      </c>
      <c r="I32" s="10" t="str">
        <f t="shared" si="2"/>
        <v>OK</v>
      </c>
      <c r="J32" s="10" t="s">
        <v>14</v>
      </c>
      <c r="K32" s="10" t="str">
        <f>VLOOKUP(D32,EQProd!$B$2:$F$297,3,)</f>
        <v xml:space="preserve"> nonclustered </v>
      </c>
      <c r="L32" s="10" t="str">
        <f t="shared" si="3"/>
        <v>OK</v>
      </c>
      <c r="M32" s="10">
        <v>3</v>
      </c>
      <c r="N32" s="10">
        <f>VLOOKUP(D32,EQProd!$B$2:$F$297,4,)</f>
        <v>3</v>
      </c>
      <c r="O32" s="10" t="str">
        <f t="shared" si="4"/>
        <v>OK</v>
      </c>
      <c r="P32" s="10" t="s">
        <v>83</v>
      </c>
      <c r="Q32" s="10" t="str">
        <f>VLOOKUP(D32,EQProd!$B$2:$F$297,5,)</f>
        <v>IsNewTrade asc,PortfolioCode asc,COBDate asc</v>
      </c>
      <c r="R32" s="10" t="str">
        <f t="shared" si="5"/>
        <v>OK</v>
      </c>
      <c r="S32" s="10" t="str">
        <f t="shared" si="6"/>
        <v>TRUE</v>
      </c>
      <c r="T32" s="10" t="str">
        <f t="shared" si="7"/>
        <v>TRUE</v>
      </c>
      <c r="U32" s="10" t="str">
        <f t="shared" si="8"/>
        <v>Yes</v>
      </c>
    </row>
    <row r="33" spans="1:21">
      <c r="A33" s="10" t="s">
        <v>81</v>
      </c>
      <c r="B33" s="10" t="str">
        <f>IF(ISERROR(MATCH(A33, EQProd!$A$2:$A$297,0)),"",A33)</f>
        <v>srf_main.CollateralLinkStage</v>
      </c>
      <c r="C33" s="10" t="str">
        <f t="shared" si="0"/>
        <v>OK</v>
      </c>
      <c r="D33" s="10" t="s">
        <v>84</v>
      </c>
      <c r="E33" s="10" t="str">
        <f>VLOOKUP(D33,EQProd!$B$2:$F$297,1,)</f>
        <v>IDX5_CS_InternalTradeReference</v>
      </c>
      <c r="F33" s="10" t="str">
        <f t="shared" si="1"/>
        <v>OK</v>
      </c>
      <c r="G33" s="10" t="s">
        <v>13</v>
      </c>
      <c r="H33" s="10" t="str">
        <f>VLOOKUP(D33,EQProd!$B$2:$F$297,2,)</f>
        <v>nonunique</v>
      </c>
      <c r="I33" s="10" t="str">
        <f t="shared" si="2"/>
        <v>OK</v>
      </c>
      <c r="J33" s="10" t="s">
        <v>14</v>
      </c>
      <c r="K33" s="10" t="str">
        <f>VLOOKUP(D33,EQProd!$B$2:$F$297,3,)</f>
        <v xml:space="preserve"> nonclustered </v>
      </c>
      <c r="L33" s="10" t="str">
        <f t="shared" si="3"/>
        <v>OK</v>
      </c>
      <c r="M33" s="10">
        <v>1</v>
      </c>
      <c r="N33" s="10">
        <f>VLOOKUP(D33,EQProd!$B$2:$F$297,4,)</f>
        <v>1</v>
      </c>
      <c r="O33" s="10" t="str">
        <f t="shared" si="4"/>
        <v>OK</v>
      </c>
      <c r="P33" s="10" t="s">
        <v>85</v>
      </c>
      <c r="Q33" s="10" t="str">
        <f>VLOOKUP(D33,EQProd!$B$2:$F$297,5,)</f>
        <v>InternalTradeReference asc</v>
      </c>
      <c r="R33" s="10" t="str">
        <f t="shared" si="5"/>
        <v>OK</v>
      </c>
      <c r="S33" s="10" t="str">
        <f t="shared" si="6"/>
        <v>TRUE</v>
      </c>
      <c r="T33" s="10" t="str">
        <f t="shared" si="7"/>
        <v>TRUE</v>
      </c>
      <c r="U33" s="10" t="str">
        <f t="shared" si="8"/>
        <v>Yes</v>
      </c>
    </row>
    <row r="34" spans="1:21">
      <c r="A34" s="10" t="s">
        <v>81</v>
      </c>
      <c r="B34" s="10" t="str">
        <f>IF(ISERROR(MATCH(A34, EQProd!$A$2:$A$297,0)),"",A34)</f>
        <v>srf_main.CollateralLinkStage</v>
      </c>
      <c r="C34" s="10" t="str">
        <f t="shared" si="0"/>
        <v>OK</v>
      </c>
      <c r="D34" s="10" t="s">
        <v>86</v>
      </c>
      <c r="E34" s="10" t="str">
        <f>VLOOKUP(D34,EQProd!$B$2:$F$297,1,)</f>
        <v>IDX1_CollateralLinkStage</v>
      </c>
      <c r="F34" s="10" t="str">
        <f t="shared" si="1"/>
        <v>OK</v>
      </c>
      <c r="G34" s="10" t="s">
        <v>13</v>
      </c>
      <c r="H34" s="10" t="str">
        <f>VLOOKUP(D34,EQProd!$B$2:$F$297,2,)</f>
        <v>nonunique</v>
      </c>
      <c r="I34" s="10" t="str">
        <f t="shared" si="2"/>
        <v>OK</v>
      </c>
      <c r="J34" s="10" t="s">
        <v>14</v>
      </c>
      <c r="K34" s="10" t="str">
        <f>VLOOKUP(D34,EQProd!$B$2:$F$297,3,)</f>
        <v xml:space="preserve"> nonclustered </v>
      </c>
      <c r="L34" s="10" t="str">
        <f t="shared" si="3"/>
        <v>OK</v>
      </c>
      <c r="M34" s="10">
        <v>1</v>
      </c>
      <c r="N34" s="10">
        <f>VLOOKUP(D34,EQProd!$B$2:$F$297,4,)</f>
        <v>1</v>
      </c>
      <c r="O34" s="10" t="str">
        <f t="shared" si="4"/>
        <v>OK</v>
      </c>
      <c r="P34" s="10" t="s">
        <v>87</v>
      </c>
      <c r="Q34" s="10" t="str">
        <f>VLOOKUP(D34,EQProd!$B$2:$F$297,5,)</f>
        <v>COBDate asc INCLUDE (InternalTradeReference)</v>
      </c>
      <c r="R34" s="10" t="str">
        <f t="shared" si="5"/>
        <v>OK</v>
      </c>
      <c r="S34" s="10" t="str">
        <f t="shared" si="6"/>
        <v>TRUE</v>
      </c>
      <c r="T34" s="10" t="str">
        <f t="shared" si="7"/>
        <v>TRUE</v>
      </c>
      <c r="U34" s="10" t="str">
        <f t="shared" si="8"/>
        <v>Yes</v>
      </c>
    </row>
    <row r="35" spans="1:21">
      <c r="A35" s="10" t="s">
        <v>81</v>
      </c>
      <c r="B35" s="10" t="str">
        <f>IF(ISERROR(MATCH(A35, EQProd!$A$2:$A$297,0)),"",A35)</f>
        <v>srf_main.CollateralLinkStage</v>
      </c>
      <c r="C35" s="10" t="str">
        <f t="shared" si="0"/>
        <v>OK</v>
      </c>
      <c r="D35" s="10" t="s">
        <v>88</v>
      </c>
      <c r="E35" s="10" t="str">
        <f>VLOOKUP(D35,EQProd!$B$2:$F$297,1,)</f>
        <v>IDX_CollateralLinkStage1</v>
      </c>
      <c r="F35" s="10" t="str">
        <f t="shared" si="1"/>
        <v>OK</v>
      </c>
      <c r="G35" s="10" t="s">
        <v>13</v>
      </c>
      <c r="H35" s="10" t="str">
        <f>VLOOKUP(D35,EQProd!$B$2:$F$297,2,)</f>
        <v>nonunique</v>
      </c>
      <c r="I35" s="10" t="str">
        <f t="shared" si="2"/>
        <v>OK</v>
      </c>
      <c r="J35" s="10" t="s">
        <v>14</v>
      </c>
      <c r="K35" s="10" t="str">
        <f>VLOOKUP(D35,EQProd!$B$2:$F$297,3,)</f>
        <v xml:space="preserve"> nonclustered </v>
      </c>
      <c r="L35" s="10" t="str">
        <f t="shared" si="3"/>
        <v>OK</v>
      </c>
      <c r="M35" s="10">
        <v>1</v>
      </c>
      <c r="N35" s="10">
        <f>VLOOKUP(D35,EQProd!$B$2:$F$297,4,)</f>
        <v>1</v>
      </c>
      <c r="O35" s="10" t="str">
        <f t="shared" si="4"/>
        <v>OK</v>
      </c>
      <c r="P35" s="10" t="s">
        <v>89</v>
      </c>
      <c r="Q35" s="10" t="str">
        <f>VLOOKUP(D35,EQProd!$B$2:$F$297,5,)</f>
        <v>EODTradeStageID asc INCLUDE (TradePartyValue,AgentPartyValue,PortfolioCode,IsNewTrade,AgreementId)</v>
      </c>
      <c r="R35" s="10" t="str">
        <f t="shared" si="5"/>
        <v>OK</v>
      </c>
      <c r="S35" s="10" t="str">
        <f t="shared" si="6"/>
        <v>TRUE</v>
      </c>
      <c r="T35" s="10" t="str">
        <f t="shared" si="7"/>
        <v>TRUE</v>
      </c>
      <c r="U35" s="10" t="str">
        <f t="shared" si="8"/>
        <v>Yes</v>
      </c>
    </row>
    <row r="36" spans="1:21">
      <c r="A36" s="10" t="s">
        <v>81</v>
      </c>
      <c r="B36" s="10" t="str">
        <f>IF(ISERROR(MATCH(A36, EQProd!$A$2:$A$297,0)),"",A36)</f>
        <v>srf_main.CollateralLinkStage</v>
      </c>
      <c r="C36" s="10" t="str">
        <f t="shared" si="0"/>
        <v>OK</v>
      </c>
      <c r="D36" s="10" t="s">
        <v>90</v>
      </c>
      <c r="E36" s="10" t="str">
        <f>VLOOKUP(D36,EQProd!$B$2:$F$297,1,)</f>
        <v>PK_CollateralLinkStage</v>
      </c>
      <c r="F36" s="10" t="str">
        <f t="shared" si="1"/>
        <v>OK</v>
      </c>
      <c r="G36" s="10" t="s">
        <v>8</v>
      </c>
      <c r="H36" s="10" t="str">
        <f>VLOOKUP(D36,EQProd!$B$2:$F$297,2,)</f>
        <v>unique</v>
      </c>
      <c r="I36" s="10" t="str">
        <f t="shared" si="2"/>
        <v>OK</v>
      </c>
      <c r="J36" s="10" t="s">
        <v>14</v>
      </c>
      <c r="K36" s="10" t="str">
        <f>VLOOKUP(D36,EQProd!$B$2:$F$297,3,)</f>
        <v xml:space="preserve"> nonclustered </v>
      </c>
      <c r="L36" s="10" t="str">
        <f t="shared" si="3"/>
        <v>OK</v>
      </c>
      <c r="M36" s="10">
        <v>1</v>
      </c>
      <c r="N36" s="10">
        <f>VLOOKUP(D36,EQProd!$B$2:$F$297,4,)</f>
        <v>1</v>
      </c>
      <c r="O36" s="10" t="str">
        <f t="shared" si="4"/>
        <v>OK</v>
      </c>
      <c r="P36" s="10" t="s">
        <v>91</v>
      </c>
      <c r="Q36" s="10" t="str">
        <f>VLOOKUP(D36,EQProd!$B$2:$F$297,5,)</f>
        <v>CollateralLinkStageId asc</v>
      </c>
      <c r="R36" s="10" t="str">
        <f t="shared" si="5"/>
        <v>OK</v>
      </c>
      <c r="S36" s="10" t="str">
        <f t="shared" si="6"/>
        <v>TRUE</v>
      </c>
      <c r="T36" s="10" t="str">
        <f t="shared" si="7"/>
        <v>TRUE</v>
      </c>
      <c r="U36" s="10" t="str">
        <f t="shared" si="8"/>
        <v>Yes</v>
      </c>
    </row>
    <row r="37" spans="1:21">
      <c r="A37" s="10" t="s">
        <v>81</v>
      </c>
      <c r="B37" s="10" t="str">
        <f>IF(ISERROR(MATCH(A37, EQProd!$A$2:$A$297,0)),"",A37)</f>
        <v>srf_main.CollateralLinkStage</v>
      </c>
      <c r="C37" s="10" t="str">
        <f t="shared" si="0"/>
        <v>OK</v>
      </c>
      <c r="D37" s="10" t="s">
        <v>92</v>
      </c>
      <c r="E37" s="10" t="str">
        <f>VLOOKUP(D37,EQProd!$B$2:$F$297,1,)</f>
        <v>IDX4_CS_Cob_CLid</v>
      </c>
      <c r="F37" s="10" t="str">
        <f t="shared" si="1"/>
        <v>OK</v>
      </c>
      <c r="G37" s="10" t="s">
        <v>13</v>
      </c>
      <c r="H37" s="10" t="str">
        <f>VLOOKUP(D37,EQProd!$B$2:$F$297,2,)</f>
        <v>nonunique</v>
      </c>
      <c r="I37" s="10" t="str">
        <f t="shared" si="2"/>
        <v>OK</v>
      </c>
      <c r="J37" s="10" t="s">
        <v>9</v>
      </c>
      <c r="K37" s="10" t="str">
        <f>VLOOKUP(D37,EQProd!$B$2:$F$297,3,)</f>
        <v xml:space="preserve"> clustered </v>
      </c>
      <c r="L37" s="10" t="str">
        <f t="shared" si="3"/>
        <v>OK</v>
      </c>
      <c r="M37" s="10">
        <v>2</v>
      </c>
      <c r="N37" s="10">
        <f>VLOOKUP(D37,EQProd!$B$2:$F$297,4,)</f>
        <v>2</v>
      </c>
      <c r="O37" s="10" t="str">
        <f t="shared" si="4"/>
        <v>OK</v>
      </c>
      <c r="P37" s="10" t="s">
        <v>93</v>
      </c>
      <c r="Q37" s="10" t="str">
        <f>VLOOKUP(D37,EQProd!$B$2:$F$297,5,)</f>
        <v>CollateralLinkStageId asc,COBDate asc</v>
      </c>
      <c r="R37" s="10" t="str">
        <f t="shared" si="5"/>
        <v>OK</v>
      </c>
      <c r="S37" s="10" t="str">
        <f t="shared" si="6"/>
        <v>TRUE</v>
      </c>
      <c r="T37" s="10" t="str">
        <f t="shared" si="7"/>
        <v>TRUE</v>
      </c>
      <c r="U37" s="10" t="str">
        <f t="shared" si="8"/>
        <v>Yes</v>
      </c>
    </row>
    <row r="38" spans="1:21">
      <c r="A38" s="10" t="s">
        <v>94</v>
      </c>
      <c r="B38" s="10" t="str">
        <f>IF(ISERROR(MATCH(A38, EQProd!$A$2:$A$297,0)),"",A38)</f>
        <v>srf_main.CollateralValueStage</v>
      </c>
      <c r="C38" s="10" t="str">
        <f t="shared" si="0"/>
        <v>OK</v>
      </c>
      <c r="D38" s="10" t="s">
        <v>95</v>
      </c>
      <c r="E38" s="10" t="str">
        <f>VLOOKUP(D38,EQProd!$B$2:$F$297,1,)</f>
        <v>IDX1_CollateralValueStage</v>
      </c>
      <c r="F38" s="10" t="str">
        <f t="shared" si="1"/>
        <v>OK</v>
      </c>
      <c r="G38" s="10" t="s">
        <v>13</v>
      </c>
      <c r="H38" s="10" t="str">
        <f>VLOOKUP(D38,EQProd!$B$2:$F$297,2,)</f>
        <v>nonunique</v>
      </c>
      <c r="I38" s="10" t="str">
        <f t="shared" si="2"/>
        <v>OK</v>
      </c>
      <c r="J38" s="10" t="s">
        <v>14</v>
      </c>
      <c r="K38" s="10" t="str">
        <f>VLOOKUP(D38,EQProd!$B$2:$F$297,3,)</f>
        <v xml:space="preserve"> nonclustered </v>
      </c>
      <c r="L38" s="10" t="str">
        <f t="shared" si="3"/>
        <v>OK</v>
      </c>
      <c r="M38" s="10">
        <v>1</v>
      </c>
      <c r="N38" s="10">
        <f>VLOOKUP(D38,EQProd!$B$2:$F$297,4,)</f>
        <v>1</v>
      </c>
      <c r="O38" s="10" t="str">
        <f t="shared" si="4"/>
        <v>OK</v>
      </c>
      <c r="P38" s="10" t="s">
        <v>96</v>
      </c>
      <c r="Q38" s="10" t="str">
        <f>VLOOKUP(D38,EQProd!$B$2:$F$297,5,)</f>
        <v>PortfolioCode asc</v>
      </c>
      <c r="R38" s="10" t="str">
        <f t="shared" si="5"/>
        <v>OK</v>
      </c>
      <c r="S38" s="10" t="str">
        <f t="shared" si="6"/>
        <v>TRUE</v>
      </c>
      <c r="T38" s="10" t="str">
        <f t="shared" si="7"/>
        <v>TRUE</v>
      </c>
      <c r="U38" s="10" t="str">
        <f t="shared" si="8"/>
        <v>Yes</v>
      </c>
    </row>
    <row r="39" spans="1:21">
      <c r="A39" s="10" t="s">
        <v>94</v>
      </c>
      <c r="B39" s="10" t="str">
        <f>IF(ISERROR(MATCH(A39, EQProd!$A$2:$A$297,0)),"",A39)</f>
        <v>srf_main.CollateralValueStage</v>
      </c>
      <c r="C39" s="10" t="str">
        <f t="shared" si="0"/>
        <v>OK</v>
      </c>
      <c r="D39" s="10" t="s">
        <v>99</v>
      </c>
      <c r="E39" s="10" t="str">
        <f>VLOOKUP(D39,EQProd!$B$2:$F$297,1,)</f>
        <v>IDX2_CollateralValueStage</v>
      </c>
      <c r="F39" s="10" t="str">
        <f t="shared" si="1"/>
        <v>OK</v>
      </c>
      <c r="G39" s="10" t="s">
        <v>13</v>
      </c>
      <c r="H39" s="10" t="str">
        <f>VLOOKUP(D39,EQProd!$B$2:$F$297,2,)</f>
        <v>nonunique</v>
      </c>
      <c r="I39" s="10" t="str">
        <f t="shared" si="2"/>
        <v>OK</v>
      </c>
      <c r="J39" s="10" t="s">
        <v>14</v>
      </c>
      <c r="K39" s="10" t="str">
        <f>VLOOKUP(D39,EQProd!$B$2:$F$297,3,)</f>
        <v xml:space="preserve"> nonclustered </v>
      </c>
      <c r="L39" s="10" t="str">
        <f t="shared" si="3"/>
        <v>OK</v>
      </c>
      <c r="M39" s="10">
        <v>2</v>
      </c>
      <c r="N39" s="10">
        <f>VLOOKUP(D39,EQProd!$B$2:$F$297,4,)</f>
        <v>2</v>
      </c>
      <c r="O39" s="10" t="str">
        <f t="shared" si="4"/>
        <v>OK</v>
      </c>
      <c r="P39" s="10" t="s">
        <v>100</v>
      </c>
      <c r="Q39" s="10" t="str">
        <f>VLOOKUP(D39,EQProd!$B$2:$F$297,5,)</f>
        <v>PortfolioCode asc,COBDate asc</v>
      </c>
      <c r="R39" s="10" t="str">
        <f t="shared" si="5"/>
        <v>OK</v>
      </c>
      <c r="S39" s="10" t="str">
        <f t="shared" si="6"/>
        <v>TRUE</v>
      </c>
      <c r="T39" s="10" t="str">
        <f t="shared" si="7"/>
        <v>TRUE</v>
      </c>
      <c r="U39" s="10" t="str">
        <f t="shared" si="8"/>
        <v>Yes</v>
      </c>
    </row>
    <row r="40" spans="1:21">
      <c r="A40" s="10" t="s">
        <v>94</v>
      </c>
      <c r="B40" s="10" t="str">
        <f>IF(ISERROR(MATCH(A40, EQProd!$A$2:$A$297,0)),"",A40)</f>
        <v>srf_main.CollateralValueStage</v>
      </c>
      <c r="C40" s="10" t="str">
        <f t="shared" si="0"/>
        <v>OK</v>
      </c>
      <c r="D40" s="10" t="s">
        <v>97</v>
      </c>
      <c r="E40" s="10" t="str">
        <f>VLOOKUP(D40,EQProd!$B$2:$F$297,1,)</f>
        <v>PK_CollateralValueStage</v>
      </c>
      <c r="F40" s="10" t="str">
        <f t="shared" si="1"/>
        <v>OK</v>
      </c>
      <c r="G40" s="10" t="s">
        <v>8</v>
      </c>
      <c r="H40" s="10" t="str">
        <f>VLOOKUP(D40,EQProd!$B$2:$F$297,2,)</f>
        <v>unique</v>
      </c>
      <c r="I40" s="10" t="str">
        <f t="shared" si="2"/>
        <v>OK</v>
      </c>
      <c r="J40" s="10" t="s">
        <v>9</v>
      </c>
      <c r="K40" s="10" t="str">
        <f>VLOOKUP(D40,EQProd!$B$2:$F$297,3,)</f>
        <v xml:space="preserve"> clustered </v>
      </c>
      <c r="L40" s="10" t="str">
        <f t="shared" si="3"/>
        <v>OK</v>
      </c>
      <c r="M40" s="10">
        <v>1</v>
      </c>
      <c r="N40" s="10">
        <f>VLOOKUP(D40,EQProd!$B$2:$F$297,4,)</f>
        <v>1</v>
      </c>
      <c r="O40" s="10" t="str">
        <f t="shared" si="4"/>
        <v>OK</v>
      </c>
      <c r="P40" s="10" t="s">
        <v>98</v>
      </c>
      <c r="Q40" s="10" t="str">
        <f>VLOOKUP(D40,EQProd!$B$2:$F$297,5,)</f>
        <v>CollateralValueStageId asc</v>
      </c>
      <c r="R40" s="10" t="str">
        <f t="shared" si="5"/>
        <v>OK</v>
      </c>
      <c r="S40" s="10" t="str">
        <f t="shared" si="6"/>
        <v>TRUE</v>
      </c>
      <c r="T40" s="10" t="str">
        <f t="shared" si="7"/>
        <v>TRUE</v>
      </c>
      <c r="U40" s="10" t="str">
        <f t="shared" si="8"/>
        <v>Yes</v>
      </c>
    </row>
    <row r="41" spans="1:21">
      <c r="A41" s="10" t="s">
        <v>101</v>
      </c>
      <c r="B41" s="10" t="str">
        <f>IF(ISERROR(MATCH(A41, EQProd!$A$2:$A$297,0)),"",A41)</f>
        <v>srf_main.CollCtyPartyDetails</v>
      </c>
      <c r="C41" s="10" t="str">
        <f t="shared" si="0"/>
        <v>OK</v>
      </c>
      <c r="D41" s="10" t="s">
        <v>102</v>
      </c>
      <c r="E41" s="10" t="str">
        <f>VLOOKUP(D41,EQProd!$B$2:$F$297,1,)</f>
        <v>CollCtyPartyDetailsFeedUnitIndex</v>
      </c>
      <c r="F41" s="10" t="str">
        <f t="shared" si="1"/>
        <v>OK</v>
      </c>
      <c r="G41" s="10" t="s">
        <v>13</v>
      </c>
      <c r="H41" s="10" t="str">
        <f>VLOOKUP(D41,EQProd!$B$2:$F$297,2,)</f>
        <v>nonunique</v>
      </c>
      <c r="I41" s="10" t="str">
        <f t="shared" si="2"/>
        <v>OK</v>
      </c>
      <c r="J41" s="10" t="s">
        <v>9</v>
      </c>
      <c r="K41" s="10" t="str">
        <f>VLOOKUP(D41,EQProd!$B$2:$F$297,3,)</f>
        <v xml:space="preserve"> clustered </v>
      </c>
      <c r="L41" s="10" t="str">
        <f t="shared" si="3"/>
        <v>OK</v>
      </c>
      <c r="M41" s="10">
        <v>1</v>
      </c>
      <c r="N41" s="10">
        <f>VLOOKUP(D41,EQProd!$B$2:$F$297,4,)</f>
        <v>1</v>
      </c>
      <c r="O41" s="10" t="str">
        <f t="shared" si="4"/>
        <v>OK</v>
      </c>
      <c r="P41" s="10" t="s">
        <v>103</v>
      </c>
      <c r="Q41" s="10" t="str">
        <f>VLOOKUP(D41,EQProd!$B$2:$F$297,5,)</f>
        <v>FeedUnitId asc</v>
      </c>
      <c r="R41" s="10" t="str">
        <f t="shared" si="5"/>
        <v>OK</v>
      </c>
      <c r="S41" s="10" t="str">
        <f t="shared" si="6"/>
        <v>TRUE</v>
      </c>
      <c r="T41" s="10" t="str">
        <f t="shared" si="7"/>
        <v>TRUE</v>
      </c>
      <c r="U41" s="10" t="str">
        <f t="shared" si="8"/>
        <v>Yes</v>
      </c>
    </row>
    <row r="42" spans="1:21">
      <c r="A42" s="10" t="s">
        <v>101</v>
      </c>
      <c r="B42" s="10" t="str">
        <f>IF(ISERROR(MATCH(A42, EQProd!$A$2:$A$297,0)),"",A42)</f>
        <v>srf_main.CollCtyPartyDetails</v>
      </c>
      <c r="C42" s="10" t="str">
        <f t="shared" si="0"/>
        <v>OK</v>
      </c>
      <c r="D42" s="10" t="s">
        <v>666</v>
      </c>
      <c r="E42" s="10" t="str">
        <f>VLOOKUP(D42,EQProd!$B$2:$F$297,1,)</f>
        <v>PK_CollCtyPartyDetails</v>
      </c>
      <c r="F42" s="10" t="str">
        <f t="shared" si="1"/>
        <v>OK</v>
      </c>
      <c r="G42" s="10" t="s">
        <v>8</v>
      </c>
      <c r="H42" s="10" t="str">
        <f>VLOOKUP(D42,EQProd!$B$2:$F$297,2,)</f>
        <v>unique</v>
      </c>
      <c r="I42" s="10" t="str">
        <f t="shared" si="2"/>
        <v>OK</v>
      </c>
      <c r="J42" s="10" t="s">
        <v>14</v>
      </c>
      <c r="K42" s="10" t="str">
        <f>VLOOKUP(D42,EQProd!$B$2:$F$297,3,)</f>
        <v xml:space="preserve"> nonclustered </v>
      </c>
      <c r="L42" s="10" t="str">
        <f t="shared" si="3"/>
        <v>OK</v>
      </c>
      <c r="M42" s="10">
        <v>1</v>
      </c>
      <c r="N42" s="10">
        <f>VLOOKUP(D42,EQProd!$B$2:$F$297,4,)</f>
        <v>1</v>
      </c>
      <c r="O42" s="10" t="str">
        <f t="shared" si="4"/>
        <v>OK</v>
      </c>
      <c r="P42" s="10" t="s">
        <v>17</v>
      </c>
      <c r="Q42" s="10" t="str">
        <f>VLOOKUP(D42,EQProd!$B$2:$F$297,5,)</f>
        <v>Id asc</v>
      </c>
      <c r="R42" s="10" t="str">
        <f t="shared" si="5"/>
        <v>OK</v>
      </c>
      <c r="S42" s="10" t="str">
        <f t="shared" si="6"/>
        <v>TRUE</v>
      </c>
      <c r="T42" s="10" t="str">
        <f t="shared" si="7"/>
        <v>TRUE</v>
      </c>
      <c r="U42" s="10" t="str">
        <f t="shared" si="8"/>
        <v>Yes</v>
      </c>
    </row>
    <row r="43" spans="1:21">
      <c r="A43" s="10" t="s">
        <v>101</v>
      </c>
      <c r="B43" s="10" t="str">
        <f>IF(ISERROR(MATCH(A43, EQProd!$A$2:$A$297,0)),"",A43)</f>
        <v>srf_main.CollCtyPartyDetails</v>
      </c>
      <c r="C43" s="10" t="str">
        <f t="shared" si="0"/>
        <v>OK</v>
      </c>
      <c r="D43" s="10" t="s">
        <v>105</v>
      </c>
      <c r="E43" s="10" t="str">
        <f>VLOOKUP(D43,EQProd!$B$2:$F$297,1,)</f>
        <v>CollCtyPartyDetailsFeedUnitIndex_NC1</v>
      </c>
      <c r="F43" s="10" t="str">
        <f t="shared" si="1"/>
        <v>OK</v>
      </c>
      <c r="G43" s="10" t="s">
        <v>13</v>
      </c>
      <c r="H43" s="10" t="str">
        <f>VLOOKUP(D43,EQProd!$B$2:$F$297,2,)</f>
        <v>nonunique</v>
      </c>
      <c r="I43" s="10" t="str">
        <f t="shared" si="2"/>
        <v>OK</v>
      </c>
      <c r="J43" s="10" t="s">
        <v>14</v>
      </c>
      <c r="K43" s="10" t="str">
        <f>VLOOKUP(D43,EQProd!$B$2:$F$297,3,)</f>
        <v xml:space="preserve"> nonclustered </v>
      </c>
      <c r="L43" s="10" t="str">
        <f t="shared" si="3"/>
        <v>OK</v>
      </c>
      <c r="M43" s="10">
        <v>2</v>
      </c>
      <c r="N43" s="10">
        <f>VLOOKUP(D43,EQProd!$B$2:$F$297,4,)</f>
        <v>2</v>
      </c>
      <c r="O43" s="10" t="str">
        <f t="shared" si="4"/>
        <v>OK</v>
      </c>
      <c r="P43" s="10" t="s">
        <v>106</v>
      </c>
      <c r="Q43" s="10" t="str">
        <f>VLOOKUP(D43,EQProd!$B$2:$F$297,5,)</f>
        <v>FeedUnitId asc,SDSId asc INCLUDE (ArrangementId)</v>
      </c>
      <c r="R43" s="10" t="str">
        <f t="shared" si="5"/>
        <v>OK</v>
      </c>
      <c r="S43" s="10" t="str">
        <f t="shared" si="6"/>
        <v>TRUE</v>
      </c>
      <c r="T43" s="10" t="str">
        <f t="shared" si="7"/>
        <v>TRUE</v>
      </c>
      <c r="U43" s="10" t="str">
        <f t="shared" si="8"/>
        <v>Yes</v>
      </c>
    </row>
    <row r="44" spans="1:21">
      <c r="A44" s="10" t="s">
        <v>107</v>
      </c>
      <c r="B44" s="10" t="str">
        <f>IF(ISERROR(MATCH(A44, EQProd!$A$2:$A$297,0)),"",A44)</f>
        <v>srf_main.CollEagleDetails</v>
      </c>
      <c r="C44" s="10" t="str">
        <f t="shared" si="0"/>
        <v>OK</v>
      </c>
      <c r="D44" s="10" t="s">
        <v>667</v>
      </c>
      <c r="E44" s="10" t="str">
        <f>VLOOKUP(D44,EQProd!$B$2:$F$297,1,)</f>
        <v>PK_CollEagleDetails</v>
      </c>
      <c r="F44" s="10" t="str">
        <f t="shared" si="1"/>
        <v>OK</v>
      </c>
      <c r="G44" s="10" t="s">
        <v>8</v>
      </c>
      <c r="H44" s="10" t="str">
        <f>VLOOKUP(D44,EQProd!$B$2:$F$297,2,)</f>
        <v>unique</v>
      </c>
      <c r="I44" s="10" t="str">
        <f t="shared" si="2"/>
        <v>OK</v>
      </c>
      <c r="J44" s="10" t="s">
        <v>14</v>
      </c>
      <c r="K44" s="10" t="str">
        <f>VLOOKUP(D44,EQProd!$B$2:$F$297,3,)</f>
        <v xml:space="preserve"> nonclustered </v>
      </c>
      <c r="L44" s="10" t="str">
        <f t="shared" si="3"/>
        <v>OK</v>
      </c>
      <c r="M44" s="10">
        <v>1</v>
      </c>
      <c r="N44" s="10">
        <f>VLOOKUP(D44,EQProd!$B$2:$F$297,4,)</f>
        <v>1</v>
      </c>
      <c r="O44" s="10" t="str">
        <f t="shared" si="4"/>
        <v>OK</v>
      </c>
      <c r="P44" s="10" t="s">
        <v>17</v>
      </c>
      <c r="Q44" s="10" t="str">
        <f>VLOOKUP(D44,EQProd!$B$2:$F$297,5,)</f>
        <v>Id asc</v>
      </c>
      <c r="R44" s="10" t="str">
        <f t="shared" si="5"/>
        <v>OK</v>
      </c>
      <c r="S44" s="10" t="str">
        <f t="shared" si="6"/>
        <v>TRUE</v>
      </c>
      <c r="T44" s="10" t="str">
        <f t="shared" si="7"/>
        <v>TRUE</v>
      </c>
      <c r="U44" s="10" t="str">
        <f t="shared" si="8"/>
        <v>Yes</v>
      </c>
    </row>
    <row r="45" spans="1:21">
      <c r="A45" s="10" t="s">
        <v>107</v>
      </c>
      <c r="B45" s="10" t="str">
        <f>IF(ISERROR(MATCH(A45, EQProd!$A$2:$A$297,0)),"",A45)</f>
        <v>srf_main.CollEagleDetails</v>
      </c>
      <c r="C45" s="10" t="str">
        <f t="shared" si="0"/>
        <v>OK</v>
      </c>
      <c r="D45" s="10" t="s">
        <v>111</v>
      </c>
      <c r="E45" s="10" t="str">
        <f>VLOOKUP(D45,EQProd!$B$2:$F$297,1,)</f>
        <v>CollEagleDetailsIds</v>
      </c>
      <c r="F45" s="10" t="str">
        <f t="shared" si="1"/>
        <v>OK</v>
      </c>
      <c r="G45" s="10" t="s">
        <v>13</v>
      </c>
      <c r="H45" s="10" t="str">
        <f>VLOOKUP(D45,EQProd!$B$2:$F$297,2,)</f>
        <v>nonunique</v>
      </c>
      <c r="I45" s="10" t="str">
        <f t="shared" si="2"/>
        <v>OK</v>
      </c>
      <c r="J45" s="10" t="s">
        <v>14</v>
      </c>
      <c r="K45" s="10" t="str">
        <f>VLOOKUP(D45,EQProd!$B$2:$F$297,3,)</f>
        <v xml:space="preserve"> nonclustered </v>
      </c>
      <c r="L45" s="10" t="str">
        <f t="shared" si="3"/>
        <v>OK</v>
      </c>
      <c r="M45" s="10">
        <v>4</v>
      </c>
      <c r="N45" s="10">
        <f>VLOOKUP(D45,EQProd!$B$2:$F$297,4,)</f>
        <v>4</v>
      </c>
      <c r="O45" s="10" t="str">
        <f t="shared" si="4"/>
        <v>OK</v>
      </c>
      <c r="P45" s="10" t="s">
        <v>112</v>
      </c>
      <c r="Q45" s="10" t="str">
        <f>VLOOKUP(D45,EQProd!$B$2:$F$297,5,)</f>
        <v>FeedUnitId asc,PrincipalSDSId asc,CtySDSId asc,FeedCode asc INCLUDE (SecuredPartyFlag)</v>
      </c>
      <c r="R45" s="10" t="str">
        <f t="shared" si="5"/>
        <v>OK</v>
      </c>
      <c r="S45" s="10" t="str">
        <f t="shared" si="6"/>
        <v>TRUE</v>
      </c>
      <c r="T45" s="10" t="str">
        <f t="shared" si="7"/>
        <v>TRUE</v>
      </c>
      <c r="U45" s="10" t="str">
        <f t="shared" si="8"/>
        <v>Yes</v>
      </c>
    </row>
    <row r="46" spans="1:21">
      <c r="A46" s="10" t="s">
        <v>107</v>
      </c>
      <c r="B46" s="10" t="str">
        <f>IF(ISERROR(MATCH(A46, EQProd!$A$2:$A$297,0)),"",A46)</f>
        <v>srf_main.CollEagleDetails</v>
      </c>
      <c r="C46" s="10" t="str">
        <f t="shared" si="0"/>
        <v>OK</v>
      </c>
      <c r="D46" s="10" t="s">
        <v>668</v>
      </c>
      <c r="E46" s="10" t="str">
        <f>VLOOKUP(D46,EQProd!$B$2:$F$297,1,)</f>
        <v>CollEagleDetailsIdCode</v>
      </c>
      <c r="F46" s="10" t="str">
        <f t="shared" si="1"/>
        <v>OK</v>
      </c>
      <c r="G46" s="10" t="s">
        <v>13</v>
      </c>
      <c r="H46" s="10" t="str">
        <f>VLOOKUP(D46,EQProd!$B$2:$F$297,2,)</f>
        <v>nonunique</v>
      </c>
      <c r="I46" s="10" t="str">
        <f t="shared" si="2"/>
        <v>OK</v>
      </c>
      <c r="J46" s="10" t="s">
        <v>14</v>
      </c>
      <c r="K46" s="10" t="str">
        <f>VLOOKUP(D46,EQProd!$B$2:$F$297,3,)</f>
        <v xml:space="preserve"> nonclustered </v>
      </c>
      <c r="L46" s="10" t="str">
        <f t="shared" si="3"/>
        <v>OK</v>
      </c>
      <c r="M46" s="10">
        <v>3</v>
      </c>
      <c r="N46" s="10">
        <f>VLOOKUP(D46,EQProd!$B$2:$F$297,4,)</f>
        <v>3</v>
      </c>
      <c r="O46" s="10" t="str">
        <f t="shared" si="4"/>
        <v>OK</v>
      </c>
      <c r="P46" s="10" t="s">
        <v>114</v>
      </c>
      <c r="Q46" s="10" t="str">
        <f>VLOOKUP(D46,EQProd!$B$2:$F$297,5,)</f>
        <v>FeedUnitId asc,PrincipalSDSId asc,FeedCode asc INCLUDE (ArrangementId,SecuredPartyFlag)</v>
      </c>
      <c r="R46" s="10" t="str">
        <f t="shared" si="5"/>
        <v>OK</v>
      </c>
      <c r="S46" s="10" t="str">
        <f t="shared" si="6"/>
        <v>TRUE</v>
      </c>
      <c r="T46" s="10" t="str">
        <f t="shared" si="7"/>
        <v>TRUE</v>
      </c>
      <c r="U46" s="10" t="str">
        <f t="shared" si="8"/>
        <v>Yes</v>
      </c>
    </row>
    <row r="47" spans="1:21">
      <c r="A47" s="10" t="s">
        <v>107</v>
      </c>
      <c r="B47" s="10" t="str">
        <f>IF(ISERROR(MATCH(A47, EQProd!$A$2:$A$297,0)),"",A47)</f>
        <v>srf_main.CollEagleDetails</v>
      </c>
      <c r="C47" s="10" t="str">
        <f t="shared" si="0"/>
        <v>OK</v>
      </c>
      <c r="D47" s="10" t="s">
        <v>117</v>
      </c>
      <c r="E47" s="10" t="str">
        <f>VLOOKUP(D47,EQProd!$B$2:$F$297,1,)</f>
        <v>CollEagleDetailsFeedIdCode</v>
      </c>
      <c r="F47" s="10" t="str">
        <f t="shared" si="1"/>
        <v>OK</v>
      </c>
      <c r="G47" s="10" t="s">
        <v>13</v>
      </c>
      <c r="H47" s="10" t="str">
        <f>VLOOKUP(D47,EQProd!$B$2:$F$297,2,)</f>
        <v>nonunique</v>
      </c>
      <c r="I47" s="10" t="str">
        <f t="shared" si="2"/>
        <v>OK</v>
      </c>
      <c r="J47" s="10" t="s">
        <v>14</v>
      </c>
      <c r="K47" s="10" t="str">
        <f>VLOOKUP(D47,EQProd!$B$2:$F$297,3,)</f>
        <v xml:space="preserve"> nonclustered </v>
      </c>
      <c r="L47" s="10" t="str">
        <f t="shared" si="3"/>
        <v>OK</v>
      </c>
      <c r="M47" s="10">
        <v>2</v>
      </c>
      <c r="N47" s="10">
        <f>VLOOKUP(D47,EQProd!$B$2:$F$297,4,)</f>
        <v>2</v>
      </c>
      <c r="O47" s="10" t="str">
        <f t="shared" si="4"/>
        <v>OK</v>
      </c>
      <c r="P47" s="10" t="s">
        <v>118</v>
      </c>
      <c r="Q47" s="10" t="str">
        <f>VLOOKUP(D47,EQProd!$B$2:$F$297,5,)</f>
        <v>FeedUnitId asc,FeedCode asc INCLUDE (ArrangementId,SecuredPartyFlag)</v>
      </c>
      <c r="R47" s="10" t="str">
        <f t="shared" si="5"/>
        <v>OK</v>
      </c>
      <c r="S47" s="10" t="str">
        <f t="shared" si="6"/>
        <v>TRUE</v>
      </c>
      <c r="T47" s="10" t="str">
        <f t="shared" si="7"/>
        <v>TRUE</v>
      </c>
      <c r="U47" s="10" t="str">
        <f t="shared" si="8"/>
        <v>Yes</v>
      </c>
    </row>
    <row r="48" spans="1:21">
      <c r="A48" s="10" t="s">
        <v>107</v>
      </c>
      <c r="B48" s="10" t="str">
        <f>IF(ISERROR(MATCH(A48, EQProd!$A$2:$A$297,0)),"",A48)</f>
        <v>srf_main.CollEagleDetails</v>
      </c>
      <c r="C48" s="10" t="str">
        <f t="shared" si="0"/>
        <v>OK</v>
      </c>
      <c r="D48" s="10" t="s">
        <v>115</v>
      </c>
      <c r="E48" s="10" t="str">
        <f>VLOOKUP(D48,EQProd!$B$2:$F$297,1,)</f>
        <v>CollEagleDetailsIdCode1</v>
      </c>
      <c r="F48" s="10" t="str">
        <f t="shared" si="1"/>
        <v>OK</v>
      </c>
      <c r="G48" s="10" t="s">
        <v>13</v>
      </c>
      <c r="H48" s="10" t="str">
        <f>VLOOKUP(D48,EQProd!$B$2:$F$297,2,)</f>
        <v>nonunique</v>
      </c>
      <c r="I48" s="10" t="str">
        <f t="shared" si="2"/>
        <v>OK</v>
      </c>
      <c r="J48" s="10" t="s">
        <v>14</v>
      </c>
      <c r="K48" s="10" t="str">
        <f>VLOOKUP(D48,EQProd!$B$2:$F$297,3,)</f>
        <v xml:space="preserve"> nonclustered </v>
      </c>
      <c r="L48" s="10" t="str">
        <f t="shared" si="3"/>
        <v>OK</v>
      </c>
      <c r="M48" s="10">
        <v>3</v>
      </c>
      <c r="N48" s="10">
        <f>VLOOKUP(D48,EQProd!$B$2:$F$297,4,)</f>
        <v>3</v>
      </c>
      <c r="O48" s="10" t="str">
        <f t="shared" si="4"/>
        <v>OK</v>
      </c>
      <c r="P48" s="10" t="s">
        <v>116</v>
      </c>
      <c r="Q48" s="10" t="str">
        <f>VLOOKUP(D48,EQProd!$B$2:$F$297,5,)</f>
        <v>FeedUnitId asc,CtySDSId asc,FeedCode asc INCLUDE (ArrangementId,SecuredPartyFlag)</v>
      </c>
      <c r="R48" s="10" t="str">
        <f t="shared" si="5"/>
        <v>OK</v>
      </c>
      <c r="S48" s="10" t="str">
        <f t="shared" si="6"/>
        <v>TRUE</v>
      </c>
      <c r="T48" s="10" t="str">
        <f t="shared" si="7"/>
        <v>TRUE</v>
      </c>
      <c r="U48" s="10" t="str">
        <f t="shared" si="8"/>
        <v>Yes</v>
      </c>
    </row>
    <row r="49" spans="1:21">
      <c r="A49" s="10" t="s">
        <v>107</v>
      </c>
      <c r="B49" s="10" t="str">
        <f>IF(ISERROR(MATCH(A49, EQProd!$A$2:$A$297,0)),"",A49)</f>
        <v>srf_main.CollEagleDetails</v>
      </c>
      <c r="C49" s="10" t="str">
        <f t="shared" si="0"/>
        <v>OK</v>
      </c>
      <c r="D49" s="10" t="s">
        <v>108</v>
      </c>
      <c r="E49" s="10" t="str">
        <f>VLOOKUP(D49,EQProd!$B$2:$F$297,1,)</f>
        <v>CollEagleDetailsFeedUnitIDIndex</v>
      </c>
      <c r="F49" s="10" t="str">
        <f t="shared" si="1"/>
        <v>OK</v>
      </c>
      <c r="G49" s="10" t="s">
        <v>13</v>
      </c>
      <c r="H49" s="10" t="str">
        <f>VLOOKUP(D49,EQProd!$B$2:$F$297,2,)</f>
        <v>nonunique</v>
      </c>
      <c r="I49" s="10" t="str">
        <f t="shared" si="2"/>
        <v>OK</v>
      </c>
      <c r="J49" s="10" t="s">
        <v>9</v>
      </c>
      <c r="K49" s="10" t="str">
        <f>VLOOKUP(D49,EQProd!$B$2:$F$297,3,)</f>
        <v xml:space="preserve"> clustered </v>
      </c>
      <c r="L49" s="10" t="str">
        <f t="shared" si="3"/>
        <v>OK</v>
      </c>
      <c r="M49" s="10">
        <v>2</v>
      </c>
      <c r="N49" s="10">
        <f>VLOOKUP(D49,EQProd!$B$2:$F$297,4,)</f>
        <v>2</v>
      </c>
      <c r="O49" s="10" t="str">
        <f t="shared" si="4"/>
        <v>OK</v>
      </c>
      <c r="P49" s="10" t="s">
        <v>109</v>
      </c>
      <c r="Q49" s="10" t="str">
        <f>VLOOKUP(D49,EQProd!$B$2:$F$297,5,)</f>
        <v>Id asc,FeedUnitId asc</v>
      </c>
      <c r="R49" s="10" t="str">
        <f t="shared" si="5"/>
        <v>OK</v>
      </c>
      <c r="S49" s="10" t="str">
        <f t="shared" si="6"/>
        <v>TRUE</v>
      </c>
      <c r="T49" s="10" t="str">
        <f t="shared" si="7"/>
        <v>TRUE</v>
      </c>
      <c r="U49" s="10" t="str">
        <f t="shared" si="8"/>
        <v>Yes</v>
      </c>
    </row>
    <row r="50" spans="1:21">
      <c r="A50" s="10" t="s">
        <v>119</v>
      </c>
      <c r="B50" s="10" t="str">
        <f>IF(ISERROR(MATCH(A50, EQProd!$A$2:$A$297,0)),"",A50)</f>
        <v>srf_main.CollEagleDetailsMain</v>
      </c>
      <c r="C50" s="10" t="str">
        <f t="shared" si="0"/>
        <v>OK</v>
      </c>
      <c r="D50" s="10" t="s">
        <v>669</v>
      </c>
      <c r="E50" s="10" t="str">
        <f>VLOOKUP(D50,EQProd!$B$2:$F$297,1,)</f>
        <v>PK_CollEagleDetailsMain</v>
      </c>
      <c r="F50" s="10" t="str">
        <f t="shared" si="1"/>
        <v>OK</v>
      </c>
      <c r="G50" s="10" t="s">
        <v>8</v>
      </c>
      <c r="H50" s="10" t="str">
        <f>VLOOKUP(D50,EQProd!$B$2:$F$297,2,)</f>
        <v>unique</v>
      </c>
      <c r="I50" s="10" t="str">
        <f t="shared" si="2"/>
        <v>OK</v>
      </c>
      <c r="J50" s="10" t="s">
        <v>14</v>
      </c>
      <c r="K50" s="10" t="str">
        <f>VLOOKUP(D50,EQProd!$B$2:$F$297,3,)</f>
        <v xml:space="preserve"> nonclustered </v>
      </c>
      <c r="L50" s="10" t="str">
        <f t="shared" si="3"/>
        <v>OK</v>
      </c>
      <c r="M50" s="10">
        <v>1</v>
      </c>
      <c r="N50" s="10">
        <f>VLOOKUP(D50,EQProd!$B$2:$F$297,4,)</f>
        <v>1</v>
      </c>
      <c r="O50" s="10" t="str">
        <f t="shared" si="4"/>
        <v>OK</v>
      </c>
      <c r="P50" s="10" t="s">
        <v>17</v>
      </c>
      <c r="Q50" s="10" t="str">
        <f>VLOOKUP(D50,EQProd!$B$2:$F$297,5,)</f>
        <v>Id asc</v>
      </c>
      <c r="R50" s="10" t="str">
        <f t="shared" si="5"/>
        <v>OK</v>
      </c>
      <c r="S50" s="10" t="str">
        <f t="shared" si="6"/>
        <v>TRUE</v>
      </c>
      <c r="T50" s="10" t="str">
        <f t="shared" si="7"/>
        <v>TRUE</v>
      </c>
      <c r="U50" s="10" t="str">
        <f t="shared" si="8"/>
        <v>Yes</v>
      </c>
    </row>
    <row r="51" spans="1:21">
      <c r="A51" s="10" t="s">
        <v>119</v>
      </c>
      <c r="B51" s="10" t="str">
        <f>IF(ISERROR(MATCH(A51, EQProd!$A$2:$A$297,0)),"",A51)</f>
        <v>srf_main.CollEagleDetailsMain</v>
      </c>
      <c r="C51" s="10" t="str">
        <f t="shared" si="0"/>
        <v>OK</v>
      </c>
      <c r="D51" s="10" t="s">
        <v>121</v>
      </c>
      <c r="E51" s="10" t="str">
        <f>VLOOKUP(D51,EQProd!$B$2:$F$297,1,)</f>
        <v>IDX_PSDSId_CSDSId_FeedUnitId</v>
      </c>
      <c r="F51" s="10" t="str">
        <f t="shared" si="1"/>
        <v>OK</v>
      </c>
      <c r="G51" s="10" t="s">
        <v>13</v>
      </c>
      <c r="H51" s="10" t="str">
        <f>VLOOKUP(D51,EQProd!$B$2:$F$297,2,)</f>
        <v>nonunique</v>
      </c>
      <c r="I51" s="10" t="str">
        <f t="shared" si="2"/>
        <v>OK</v>
      </c>
      <c r="J51" s="10" t="s">
        <v>14</v>
      </c>
      <c r="K51" s="10" t="str">
        <f>VLOOKUP(D51,EQProd!$B$2:$F$297,3,)</f>
        <v xml:space="preserve"> nonclustered </v>
      </c>
      <c r="L51" s="10" t="str">
        <f t="shared" si="3"/>
        <v>OK</v>
      </c>
      <c r="M51" s="10">
        <v>3</v>
      </c>
      <c r="N51" s="10">
        <f>VLOOKUP(D51,EQProd!$B$2:$F$297,4,)</f>
        <v>3</v>
      </c>
      <c r="O51" s="10" t="str">
        <f t="shared" si="4"/>
        <v>OK</v>
      </c>
      <c r="P51" s="10" t="s">
        <v>122</v>
      </c>
      <c r="Q51" s="10" t="str">
        <f>VLOOKUP(D51,EQProd!$B$2:$F$297,5,)</f>
        <v>PrincipalSDSId asc,CtySDSId asc,FeedUnitId asc</v>
      </c>
      <c r="R51" s="10" t="str">
        <f t="shared" si="5"/>
        <v>OK</v>
      </c>
      <c r="S51" s="10" t="str">
        <f t="shared" si="6"/>
        <v>TRUE</v>
      </c>
      <c r="T51" s="10" t="str">
        <f t="shared" si="7"/>
        <v>TRUE</v>
      </c>
      <c r="U51" s="10" t="str">
        <f t="shared" si="8"/>
        <v>Yes</v>
      </c>
    </row>
    <row r="52" spans="1:21">
      <c r="A52" s="10" t="s">
        <v>119</v>
      </c>
      <c r="B52" s="10" t="str">
        <f>IF(ISERROR(MATCH(A52, EQProd!$A$2:$A$297,0)),"",A52)</f>
        <v>srf_main.CollEagleDetailsMain</v>
      </c>
      <c r="C52" s="10" t="str">
        <f t="shared" si="0"/>
        <v>OK</v>
      </c>
      <c r="D52" s="10" t="s">
        <v>123</v>
      </c>
      <c r="E52" s="10" t="str">
        <f>VLOOKUP(D52,EQProd!$B$2:$F$297,1,)</f>
        <v>IDX_SecuredPartyFlag</v>
      </c>
      <c r="F52" s="10" t="str">
        <f t="shared" si="1"/>
        <v>OK</v>
      </c>
      <c r="G52" s="10" t="s">
        <v>13</v>
      </c>
      <c r="H52" s="10" t="str">
        <f>VLOOKUP(D52,EQProd!$B$2:$F$297,2,)</f>
        <v>nonunique</v>
      </c>
      <c r="I52" s="10" t="str">
        <f t="shared" si="2"/>
        <v>OK</v>
      </c>
      <c r="J52" s="10" t="s">
        <v>14</v>
      </c>
      <c r="K52" s="10" t="str">
        <f>VLOOKUP(D52,EQProd!$B$2:$F$297,3,)</f>
        <v xml:space="preserve"> nonclustered </v>
      </c>
      <c r="L52" s="10" t="str">
        <f t="shared" si="3"/>
        <v>OK</v>
      </c>
      <c r="M52" s="10">
        <v>1</v>
      </c>
      <c r="N52" s="10">
        <f>VLOOKUP(D52,EQProd!$B$2:$F$297,4,)</f>
        <v>1</v>
      </c>
      <c r="O52" s="10" t="str">
        <f t="shared" si="4"/>
        <v>OK</v>
      </c>
      <c r="P52" s="10" t="s">
        <v>124</v>
      </c>
      <c r="Q52" s="10" t="str">
        <f>VLOOKUP(D52,EQProd!$B$2:$F$297,5,)</f>
        <v>SecuredPartyFlag asc</v>
      </c>
      <c r="R52" s="10" t="str">
        <f t="shared" si="5"/>
        <v>OK</v>
      </c>
      <c r="S52" s="10" t="str">
        <f t="shared" si="6"/>
        <v>TRUE</v>
      </c>
      <c r="T52" s="10" t="str">
        <f t="shared" si="7"/>
        <v>TRUE</v>
      </c>
      <c r="U52" s="10" t="str">
        <f t="shared" si="8"/>
        <v>Yes</v>
      </c>
    </row>
    <row r="53" spans="1:21">
      <c r="A53" s="10" t="s">
        <v>119</v>
      </c>
      <c r="B53" s="10" t="str">
        <f>IF(ISERROR(MATCH(A53, EQProd!$A$2:$A$297,0)),"",A53)</f>
        <v>srf_main.CollEagleDetailsMain</v>
      </c>
      <c r="C53" s="10" t="str">
        <f t="shared" si="0"/>
        <v>OK</v>
      </c>
      <c r="D53" s="10" t="s">
        <v>125</v>
      </c>
      <c r="E53" s="10" t="str">
        <f>VLOOKUP(D53,EQProd!$B$2:$F$297,1,)</f>
        <v>idx3_CollEagleDetailsMain</v>
      </c>
      <c r="F53" s="10" t="str">
        <f t="shared" si="1"/>
        <v>OK</v>
      </c>
      <c r="G53" s="10" t="s">
        <v>13</v>
      </c>
      <c r="H53" s="10" t="str">
        <f>VLOOKUP(D53,EQProd!$B$2:$F$297,2,)</f>
        <v>nonunique</v>
      </c>
      <c r="I53" s="10" t="str">
        <f t="shared" si="2"/>
        <v>OK</v>
      </c>
      <c r="J53" s="10" t="s">
        <v>14</v>
      </c>
      <c r="K53" s="10" t="str">
        <f>VLOOKUP(D53,EQProd!$B$2:$F$297,3,)</f>
        <v xml:space="preserve"> nonclustered </v>
      </c>
      <c r="L53" s="10" t="str">
        <f t="shared" si="3"/>
        <v>OK</v>
      </c>
      <c r="M53" s="10">
        <v>2</v>
      </c>
      <c r="N53" s="10">
        <f>VLOOKUP(D53,EQProd!$B$2:$F$297,4,)</f>
        <v>2</v>
      </c>
      <c r="O53" s="10" t="str">
        <f t="shared" si="4"/>
        <v>OK</v>
      </c>
      <c r="P53" s="10" t="s">
        <v>126</v>
      </c>
      <c r="Q53" s="10" t="str">
        <f>VLOOKUP(D53,EQProd!$B$2:$F$297,5,)</f>
        <v>FeedUnitId asc,ArrangementId asc INCLUDE (SecuredPartyFlag,Id)</v>
      </c>
      <c r="R53" s="10" t="str">
        <f t="shared" si="5"/>
        <v>OK</v>
      </c>
      <c r="S53" s="10" t="str">
        <f t="shared" si="6"/>
        <v>TRUE</v>
      </c>
      <c r="T53" s="10" t="str">
        <f t="shared" si="7"/>
        <v>TRUE</v>
      </c>
      <c r="U53" s="10" t="str">
        <f t="shared" si="8"/>
        <v>Yes</v>
      </c>
    </row>
    <row r="54" spans="1:21">
      <c r="A54" s="10" t="s">
        <v>119</v>
      </c>
      <c r="B54" s="10" t="str">
        <f>IF(ISERROR(MATCH(A54, EQProd!$A$2:$A$297,0)),"",A54)</f>
        <v>srf_main.CollEagleDetailsMain</v>
      </c>
      <c r="C54" s="10" t="str">
        <f t="shared" si="0"/>
        <v>OK</v>
      </c>
      <c r="D54" s="10" t="s">
        <v>127</v>
      </c>
      <c r="E54" s="10" t="str">
        <f>VLOOKUP(D54,EQProd!$B$2:$F$297,1,)</f>
        <v>idx2_CollEagleDetailsMain</v>
      </c>
      <c r="F54" s="10" t="str">
        <f t="shared" si="1"/>
        <v>OK</v>
      </c>
      <c r="G54" s="10" t="s">
        <v>13</v>
      </c>
      <c r="H54" s="10" t="str">
        <f>VLOOKUP(D54,EQProd!$B$2:$F$297,2,)</f>
        <v>nonunique</v>
      </c>
      <c r="I54" s="10" t="str">
        <f t="shared" si="2"/>
        <v>OK</v>
      </c>
      <c r="J54" s="10" t="s">
        <v>14</v>
      </c>
      <c r="K54" s="10" t="str">
        <f>VLOOKUP(D54,EQProd!$B$2:$F$297,3,)</f>
        <v xml:space="preserve"> nonclustered </v>
      </c>
      <c r="L54" s="10" t="str">
        <f t="shared" si="3"/>
        <v>OK</v>
      </c>
      <c r="M54" s="10">
        <v>3</v>
      </c>
      <c r="N54" s="10">
        <f>VLOOKUP(D54,EQProd!$B$2:$F$297,4,)</f>
        <v>3</v>
      </c>
      <c r="O54" s="10" t="str">
        <f t="shared" si="4"/>
        <v>OK</v>
      </c>
      <c r="P54" s="10" t="s">
        <v>128</v>
      </c>
      <c r="Q54" s="10" t="str">
        <f>VLOOKUP(D54,EQProd!$B$2:$F$297,5,)</f>
        <v>FeedUnitId asc,CtySDSId asc,ArrangementId asc</v>
      </c>
      <c r="R54" s="10" t="str">
        <f t="shared" si="5"/>
        <v>OK</v>
      </c>
      <c r="S54" s="10" t="str">
        <f t="shared" si="6"/>
        <v>TRUE</v>
      </c>
      <c r="T54" s="10" t="str">
        <f t="shared" si="7"/>
        <v>TRUE</v>
      </c>
      <c r="U54" s="10" t="str">
        <f t="shared" si="8"/>
        <v>Yes</v>
      </c>
    </row>
    <row r="55" spans="1:21">
      <c r="A55" s="10" t="s">
        <v>119</v>
      </c>
      <c r="B55" s="10" t="str">
        <f>IF(ISERROR(MATCH(A55, EQProd!$A$2:$A$297,0)),"",A55)</f>
        <v>srf_main.CollEagleDetailsMain</v>
      </c>
      <c r="C55" s="10" t="str">
        <f t="shared" si="0"/>
        <v>OK</v>
      </c>
      <c r="D55" s="10" t="s">
        <v>129</v>
      </c>
      <c r="E55" s="10" t="str">
        <f>VLOOKUP(D55,EQProd!$B$2:$F$297,1,)</f>
        <v>idx1_CollEagleDetailsMain</v>
      </c>
      <c r="F55" s="10" t="str">
        <f t="shared" si="1"/>
        <v>OK</v>
      </c>
      <c r="G55" s="10" t="s">
        <v>13</v>
      </c>
      <c r="H55" s="10" t="str">
        <f>VLOOKUP(D55,EQProd!$B$2:$F$297,2,)</f>
        <v>nonunique</v>
      </c>
      <c r="I55" s="10" t="str">
        <f t="shared" si="2"/>
        <v>OK</v>
      </c>
      <c r="J55" s="10" t="s">
        <v>14</v>
      </c>
      <c r="K55" s="10" t="str">
        <f>VLOOKUP(D55,EQProd!$B$2:$F$297,3,)</f>
        <v xml:space="preserve"> nonclustered </v>
      </c>
      <c r="L55" s="10" t="str">
        <f t="shared" si="3"/>
        <v>OK</v>
      </c>
      <c r="M55" s="10">
        <v>3</v>
      </c>
      <c r="N55" s="10">
        <f>VLOOKUP(D55,EQProd!$B$2:$F$297,4,)</f>
        <v>3</v>
      </c>
      <c r="O55" s="10" t="str">
        <f t="shared" si="4"/>
        <v>OK</v>
      </c>
      <c r="P55" s="10" t="s">
        <v>130</v>
      </c>
      <c r="Q55" s="10" t="str">
        <f>VLOOKUP(D55,EQProd!$B$2:$F$297,5,)</f>
        <v>FeedUnitId asc,PrincipalSDSId asc,ArrangementId asc INCLUDE (SecuredPartyFlag,Id)</v>
      </c>
      <c r="R55" s="10" t="str">
        <f t="shared" si="5"/>
        <v>OK</v>
      </c>
      <c r="S55" s="10" t="str">
        <f t="shared" si="6"/>
        <v>TRUE</v>
      </c>
      <c r="T55" s="10" t="str">
        <f t="shared" si="7"/>
        <v>TRUE</v>
      </c>
      <c r="U55" s="10" t="str">
        <f t="shared" si="8"/>
        <v>Yes</v>
      </c>
    </row>
    <row r="56" spans="1:21">
      <c r="A56" s="10" t="s">
        <v>119</v>
      </c>
      <c r="B56" s="10" t="str">
        <f>IF(ISERROR(MATCH(A56, EQProd!$A$2:$A$297,0)),"",A56)</f>
        <v>srf_main.CollEagleDetailsMain</v>
      </c>
      <c r="C56" s="10" t="str">
        <f t="shared" si="0"/>
        <v>OK</v>
      </c>
      <c r="D56" s="10" t="s">
        <v>131</v>
      </c>
      <c r="E56" s="10" t="str">
        <f>VLOOKUP(D56,EQProd!$B$2:$F$297,1,)</f>
        <v>CollEagleDetailsMainIndex</v>
      </c>
      <c r="F56" s="10" t="str">
        <f t="shared" si="1"/>
        <v>OK</v>
      </c>
      <c r="G56" s="10" t="s">
        <v>13</v>
      </c>
      <c r="H56" s="10" t="str">
        <f>VLOOKUP(D56,EQProd!$B$2:$F$297,2,)</f>
        <v>nonunique</v>
      </c>
      <c r="I56" s="10" t="str">
        <f t="shared" si="2"/>
        <v>OK</v>
      </c>
      <c r="J56" s="10" t="s">
        <v>14</v>
      </c>
      <c r="K56" s="10" t="str">
        <f>VLOOKUP(D56,EQProd!$B$2:$F$297,3,)</f>
        <v xml:space="preserve"> nonclustered </v>
      </c>
      <c r="L56" s="10" t="str">
        <f t="shared" si="3"/>
        <v>OK</v>
      </c>
      <c r="M56" s="10">
        <v>4</v>
      </c>
      <c r="N56" s="10">
        <f>VLOOKUP(D56,EQProd!$B$2:$F$297,4,)</f>
        <v>4</v>
      </c>
      <c r="O56" s="10" t="str">
        <f t="shared" si="4"/>
        <v>OK</v>
      </c>
      <c r="P56" s="10" t="s">
        <v>132</v>
      </c>
      <c r="Q56" s="10" t="str">
        <f>VLOOKUP(D56,EQProd!$B$2:$F$297,5,)</f>
        <v>FeedUnitId asc,PrincipalSDSId asc,CtySDSId asc,SecuredPartyFlag asc</v>
      </c>
      <c r="R56" s="10" t="str">
        <f t="shared" si="5"/>
        <v>OK</v>
      </c>
      <c r="S56" s="10" t="str">
        <f t="shared" si="6"/>
        <v>TRUE</v>
      </c>
      <c r="T56" s="10" t="str">
        <f t="shared" si="7"/>
        <v>TRUE</v>
      </c>
      <c r="U56" s="10" t="str">
        <f t="shared" si="8"/>
        <v>Yes</v>
      </c>
    </row>
    <row r="57" spans="1:21">
      <c r="A57" s="10" t="s">
        <v>133</v>
      </c>
      <c r="B57" s="10" t="str">
        <f>IF(ISERROR(MATCH(A57, EQProd!$A$2:$A$297,0)),"",A57)</f>
        <v>srf_main.CollFeedUnit</v>
      </c>
      <c r="C57" s="10" t="str">
        <f t="shared" si="0"/>
        <v>OK</v>
      </c>
      <c r="D57" s="10" t="s">
        <v>134</v>
      </c>
      <c r="E57" s="10" t="str">
        <f>VLOOKUP(D57,EQProd!$B$2:$F$297,1,)</f>
        <v>CollFeedUnitIdFileIdIndex</v>
      </c>
      <c r="F57" s="10" t="str">
        <f t="shared" si="1"/>
        <v>OK</v>
      </c>
      <c r="G57" s="10" t="s">
        <v>13</v>
      </c>
      <c r="H57" s="10" t="str">
        <f>VLOOKUP(D57,EQProd!$B$2:$F$297,2,)</f>
        <v>nonunique</v>
      </c>
      <c r="I57" s="10" t="str">
        <f t="shared" si="2"/>
        <v>OK</v>
      </c>
      <c r="J57" s="10" t="s">
        <v>9</v>
      </c>
      <c r="K57" s="10" t="str">
        <f>VLOOKUP(D57,EQProd!$B$2:$F$297,3,)</f>
        <v xml:space="preserve"> clustered </v>
      </c>
      <c r="L57" s="10" t="str">
        <f t="shared" si="3"/>
        <v>OK</v>
      </c>
      <c r="M57" s="10">
        <v>2</v>
      </c>
      <c r="N57" s="10">
        <f>VLOOKUP(D57,EQProd!$B$2:$F$297,4,)</f>
        <v>2</v>
      </c>
      <c r="O57" s="10" t="str">
        <f t="shared" si="4"/>
        <v>OK</v>
      </c>
      <c r="P57" s="10" t="s">
        <v>135</v>
      </c>
      <c r="Q57" s="10" t="str">
        <f>VLOOKUP(D57,EQProd!$B$2:$F$297,5,)</f>
        <v>Id asc,FileId asc</v>
      </c>
      <c r="R57" s="10" t="str">
        <f t="shared" si="5"/>
        <v>OK</v>
      </c>
      <c r="S57" s="10" t="str">
        <f t="shared" si="6"/>
        <v>TRUE</v>
      </c>
      <c r="T57" s="10" t="str">
        <f t="shared" si="7"/>
        <v>TRUE</v>
      </c>
      <c r="U57" s="10" t="str">
        <f t="shared" si="8"/>
        <v>Yes</v>
      </c>
    </row>
    <row r="58" spans="1:21">
      <c r="A58" s="10" t="s">
        <v>133</v>
      </c>
      <c r="B58" s="10" t="str">
        <f>IF(ISERROR(MATCH(A58, EQProd!$A$2:$A$297,0)),"",A58)</f>
        <v>srf_main.CollFeedUnit</v>
      </c>
      <c r="C58" s="10" t="str">
        <f t="shared" si="0"/>
        <v>OK</v>
      </c>
      <c r="D58" s="10" t="s">
        <v>670</v>
      </c>
      <c r="E58" s="10" t="str">
        <f>VLOOKUP(D58,EQProd!$B$2:$F$297,1,)</f>
        <v>PK_CollFeedUnit</v>
      </c>
      <c r="F58" s="10" t="str">
        <f t="shared" si="1"/>
        <v>OK</v>
      </c>
      <c r="G58" s="10" t="s">
        <v>8</v>
      </c>
      <c r="H58" s="10" t="str">
        <f>VLOOKUP(D58,EQProd!$B$2:$F$297,2,)</f>
        <v>unique</v>
      </c>
      <c r="I58" s="10" t="str">
        <f t="shared" si="2"/>
        <v>OK</v>
      </c>
      <c r="J58" s="10" t="s">
        <v>14</v>
      </c>
      <c r="K58" s="10" t="str">
        <f>VLOOKUP(D58,EQProd!$B$2:$F$297,3,)</f>
        <v xml:space="preserve"> nonclustered </v>
      </c>
      <c r="L58" s="10" t="str">
        <f t="shared" si="3"/>
        <v>OK</v>
      </c>
      <c r="M58" s="10">
        <v>1</v>
      </c>
      <c r="N58" s="10">
        <f>VLOOKUP(D58,EQProd!$B$2:$F$297,4,)</f>
        <v>1</v>
      </c>
      <c r="O58" s="10" t="str">
        <f t="shared" si="4"/>
        <v>OK</v>
      </c>
      <c r="P58" s="10" t="s">
        <v>17</v>
      </c>
      <c r="Q58" s="10" t="str">
        <f>VLOOKUP(D58,EQProd!$B$2:$F$297,5,)</f>
        <v>Id asc</v>
      </c>
      <c r="R58" s="10" t="str">
        <f t="shared" si="5"/>
        <v>OK</v>
      </c>
      <c r="S58" s="10" t="str">
        <f t="shared" si="6"/>
        <v>TRUE</v>
      </c>
      <c r="T58" s="10" t="str">
        <f t="shared" si="7"/>
        <v>TRUE</v>
      </c>
      <c r="U58" s="10" t="str">
        <f t="shared" si="8"/>
        <v>Yes</v>
      </c>
    </row>
    <row r="59" spans="1:21">
      <c r="A59" s="10" t="s">
        <v>137</v>
      </c>
      <c r="B59" s="10" t="str">
        <f>IF(ISERROR(MATCH(A59, EQProd!$A$2:$A$297,0)),"",A59)</f>
        <v>srf_main.CollFileMaster</v>
      </c>
      <c r="C59" s="10" t="str">
        <f t="shared" si="0"/>
        <v>OK</v>
      </c>
      <c r="D59" s="10" t="s">
        <v>671</v>
      </c>
      <c r="E59" s="10" t="str">
        <f>VLOOKUP(D59,EQProd!$B$2:$F$297,1,)</f>
        <v>PK_CollFileMaster</v>
      </c>
      <c r="F59" s="10" t="str">
        <f t="shared" si="1"/>
        <v>OK</v>
      </c>
      <c r="G59" s="10" t="s">
        <v>8</v>
      </c>
      <c r="H59" s="10" t="str">
        <f>VLOOKUP(D59,EQProd!$B$2:$F$297,2,)</f>
        <v>unique</v>
      </c>
      <c r="I59" s="10" t="str">
        <f t="shared" si="2"/>
        <v>OK</v>
      </c>
      <c r="J59" s="10" t="s">
        <v>14</v>
      </c>
      <c r="K59" s="10" t="str">
        <f>VLOOKUP(D59,EQProd!$B$2:$F$297,3,)</f>
        <v xml:space="preserve"> nonclustered </v>
      </c>
      <c r="L59" s="10" t="str">
        <f t="shared" si="3"/>
        <v>OK</v>
      </c>
      <c r="M59" s="10">
        <v>1</v>
      </c>
      <c r="N59" s="10">
        <f>VLOOKUP(D59,EQProd!$B$2:$F$297,4,)</f>
        <v>1</v>
      </c>
      <c r="O59" s="10" t="str">
        <f t="shared" si="4"/>
        <v>OK</v>
      </c>
      <c r="P59" s="10" t="s">
        <v>17</v>
      </c>
      <c r="Q59" s="10" t="str">
        <f>VLOOKUP(D59,EQProd!$B$2:$F$297,5,)</f>
        <v>Id asc</v>
      </c>
      <c r="R59" s="10" t="str">
        <f t="shared" si="5"/>
        <v>OK</v>
      </c>
      <c r="S59" s="10" t="str">
        <f t="shared" si="6"/>
        <v>TRUE</v>
      </c>
      <c r="T59" s="10" t="str">
        <f t="shared" si="7"/>
        <v>TRUE</v>
      </c>
      <c r="U59" s="10" t="str">
        <f t="shared" si="8"/>
        <v>Yes</v>
      </c>
    </row>
    <row r="60" spans="1:21">
      <c r="A60" s="10" t="s">
        <v>137</v>
      </c>
      <c r="B60" s="10" t="str">
        <f>IF(ISERROR(MATCH(A60, EQProd!$A$2:$A$297,0)),"",A60)</f>
        <v>srf_main.CollFileMaster</v>
      </c>
      <c r="C60" s="10" t="str">
        <f t="shared" si="0"/>
        <v>OK</v>
      </c>
      <c r="D60" s="10" t="s">
        <v>139</v>
      </c>
      <c r="E60" s="10" t="str">
        <f>VLOOKUP(D60,EQProd!$B$2:$F$297,1,)</f>
        <v>CollFileMasterIdFileTypeIndex</v>
      </c>
      <c r="F60" s="10" t="str">
        <f t="shared" si="1"/>
        <v>OK</v>
      </c>
      <c r="G60" s="10" t="s">
        <v>13</v>
      </c>
      <c r="H60" s="10" t="str">
        <f>VLOOKUP(D60,EQProd!$B$2:$F$297,2,)</f>
        <v>nonunique</v>
      </c>
      <c r="I60" s="10" t="str">
        <f t="shared" si="2"/>
        <v>OK</v>
      </c>
      <c r="J60" s="10" t="s">
        <v>9</v>
      </c>
      <c r="K60" s="10" t="str">
        <f>VLOOKUP(D60,EQProd!$B$2:$F$297,3,)</f>
        <v xml:space="preserve"> clustered </v>
      </c>
      <c r="L60" s="10" t="str">
        <f t="shared" si="3"/>
        <v>OK</v>
      </c>
      <c r="M60" s="10">
        <v>2</v>
      </c>
      <c r="N60" s="10">
        <f>VLOOKUP(D60,EQProd!$B$2:$F$297,4,)</f>
        <v>2</v>
      </c>
      <c r="O60" s="10" t="str">
        <f t="shared" si="4"/>
        <v>OK</v>
      </c>
      <c r="P60" s="10" t="s">
        <v>140</v>
      </c>
      <c r="Q60" s="10" t="str">
        <f>VLOOKUP(D60,EQProd!$B$2:$F$297,5,)</f>
        <v>Id asc,FileType asc</v>
      </c>
      <c r="R60" s="10" t="str">
        <f t="shared" si="5"/>
        <v>OK</v>
      </c>
      <c r="S60" s="10" t="str">
        <f t="shared" si="6"/>
        <v>TRUE</v>
      </c>
      <c r="T60" s="10" t="str">
        <f t="shared" si="7"/>
        <v>TRUE</v>
      </c>
      <c r="U60" s="10" t="str">
        <f t="shared" si="8"/>
        <v>Yes</v>
      </c>
    </row>
    <row r="61" spans="1:21">
      <c r="A61" s="10" t="s">
        <v>141</v>
      </c>
      <c r="B61" s="10" t="str">
        <f>IF(ISERROR(MATCH(A61, EQProd!$A$2:$A$297,0)),"",A61)</f>
        <v>srf_main.CollPrincipalPartyDetails</v>
      </c>
      <c r="C61" s="10" t="str">
        <f t="shared" si="0"/>
        <v>OK</v>
      </c>
      <c r="D61" s="10" t="s">
        <v>142</v>
      </c>
      <c r="E61" s="10" t="str">
        <f>VLOOKUP(D61,EQProd!$B$2:$F$297,1,)</f>
        <v>CollPrincipalPartyDetailsFeedUnitIDIndex</v>
      </c>
      <c r="F61" s="10" t="str">
        <f t="shared" si="1"/>
        <v>OK</v>
      </c>
      <c r="G61" s="10" t="s">
        <v>13</v>
      </c>
      <c r="H61" s="10" t="str">
        <f>VLOOKUP(D61,EQProd!$B$2:$F$297,2,)</f>
        <v>nonunique</v>
      </c>
      <c r="I61" s="10" t="str">
        <f t="shared" si="2"/>
        <v>OK</v>
      </c>
      <c r="J61" s="10" t="s">
        <v>9</v>
      </c>
      <c r="K61" s="10" t="str">
        <f>VLOOKUP(D61,EQProd!$B$2:$F$297,3,)</f>
        <v xml:space="preserve"> clustered </v>
      </c>
      <c r="L61" s="10" t="str">
        <f t="shared" si="3"/>
        <v>OK</v>
      </c>
      <c r="M61" s="10">
        <v>2</v>
      </c>
      <c r="N61" s="10">
        <f>VLOOKUP(D61,EQProd!$B$2:$F$297,4,)</f>
        <v>2</v>
      </c>
      <c r="O61" s="10" t="str">
        <f t="shared" si="4"/>
        <v>OK</v>
      </c>
      <c r="P61" s="10" t="s">
        <v>109</v>
      </c>
      <c r="Q61" s="10" t="str">
        <f>VLOOKUP(D61,EQProd!$B$2:$F$297,5,)</f>
        <v>Id asc,FeedUnitId asc</v>
      </c>
      <c r="R61" s="10" t="str">
        <f t="shared" si="5"/>
        <v>OK</v>
      </c>
      <c r="S61" s="10" t="str">
        <f t="shared" si="6"/>
        <v>TRUE</v>
      </c>
      <c r="T61" s="10" t="str">
        <f t="shared" si="7"/>
        <v>TRUE</v>
      </c>
      <c r="U61" s="10" t="str">
        <f t="shared" si="8"/>
        <v>Yes</v>
      </c>
    </row>
    <row r="62" spans="1:21">
      <c r="A62" s="10" t="s">
        <v>141</v>
      </c>
      <c r="B62" s="10" t="str">
        <f>IF(ISERROR(MATCH(A62, EQProd!$A$2:$A$297,0)),"",A62)</f>
        <v>srf_main.CollPrincipalPartyDetails</v>
      </c>
      <c r="C62" s="10" t="str">
        <f t="shared" si="0"/>
        <v>OK</v>
      </c>
      <c r="D62" s="10" t="s">
        <v>672</v>
      </c>
      <c r="E62" s="10" t="str">
        <f>VLOOKUP(D62,EQProd!$B$2:$F$297,1,)</f>
        <v>PK_CollPrincipalPartyDetails</v>
      </c>
      <c r="F62" s="10" t="str">
        <f t="shared" si="1"/>
        <v>OK</v>
      </c>
      <c r="G62" s="10" t="s">
        <v>8</v>
      </c>
      <c r="H62" s="10" t="str">
        <f>VLOOKUP(D62,EQProd!$B$2:$F$297,2,)</f>
        <v>unique</v>
      </c>
      <c r="I62" s="10" t="str">
        <f t="shared" si="2"/>
        <v>OK</v>
      </c>
      <c r="J62" s="10" t="s">
        <v>14</v>
      </c>
      <c r="K62" s="10" t="str">
        <f>VLOOKUP(D62,EQProd!$B$2:$F$297,3,)</f>
        <v xml:space="preserve"> nonclustered </v>
      </c>
      <c r="L62" s="10" t="str">
        <f t="shared" si="3"/>
        <v>OK</v>
      </c>
      <c r="M62" s="10">
        <v>1</v>
      </c>
      <c r="N62" s="10">
        <f>VLOOKUP(D62,EQProd!$B$2:$F$297,4,)</f>
        <v>1</v>
      </c>
      <c r="O62" s="10" t="str">
        <f t="shared" si="4"/>
        <v>OK</v>
      </c>
      <c r="P62" s="10" t="s">
        <v>17</v>
      </c>
      <c r="Q62" s="10" t="str">
        <f>VLOOKUP(D62,EQProd!$B$2:$F$297,5,)</f>
        <v>Id asc</v>
      </c>
      <c r="R62" s="10" t="str">
        <f t="shared" si="5"/>
        <v>OK</v>
      </c>
      <c r="S62" s="10" t="str">
        <f t="shared" si="6"/>
        <v>TRUE</v>
      </c>
      <c r="T62" s="10" t="str">
        <f t="shared" si="7"/>
        <v>TRUE</v>
      </c>
      <c r="U62" s="10" t="str">
        <f t="shared" si="8"/>
        <v>Yes</v>
      </c>
    </row>
    <row r="63" spans="1:21">
      <c r="A63" s="10" t="s">
        <v>141</v>
      </c>
      <c r="B63" s="10" t="str">
        <f>IF(ISERROR(MATCH(A63, EQProd!$A$2:$A$297,0)),"",A63)</f>
        <v>srf_main.CollPrincipalPartyDetails</v>
      </c>
      <c r="C63" s="10" t="str">
        <f t="shared" si="0"/>
        <v>OK</v>
      </c>
      <c r="D63" s="10" t="s">
        <v>144</v>
      </c>
      <c r="E63" s="10" t="str">
        <f>VLOOKUP(D63,EQProd!$B$2:$F$297,1,)</f>
        <v>idx1_CollPrincipalPartyDetails</v>
      </c>
      <c r="F63" s="10" t="str">
        <f t="shared" si="1"/>
        <v>OK</v>
      </c>
      <c r="G63" s="10" t="s">
        <v>13</v>
      </c>
      <c r="H63" s="10" t="str">
        <f>VLOOKUP(D63,EQProd!$B$2:$F$297,2,)</f>
        <v>nonunique</v>
      </c>
      <c r="I63" s="10" t="str">
        <f t="shared" si="2"/>
        <v>OK</v>
      </c>
      <c r="J63" s="10" t="s">
        <v>14</v>
      </c>
      <c r="K63" s="10" t="str">
        <f>VLOOKUP(D63,EQProd!$B$2:$F$297,3,)</f>
        <v xml:space="preserve"> nonclustered </v>
      </c>
      <c r="L63" s="10" t="str">
        <f t="shared" si="3"/>
        <v>OK</v>
      </c>
      <c r="M63" s="10">
        <v>2</v>
      </c>
      <c r="N63" s="10">
        <f>VLOOKUP(D63,EQProd!$B$2:$F$297,4,)</f>
        <v>2</v>
      </c>
      <c r="O63" s="10" t="str">
        <f t="shared" si="4"/>
        <v>OK</v>
      </c>
      <c r="P63" s="10" t="s">
        <v>106</v>
      </c>
      <c r="Q63" s="10" t="str">
        <f>VLOOKUP(D63,EQProd!$B$2:$F$297,5,)</f>
        <v>FeedUnitId asc,SDSId asc INCLUDE (ArrangementId)</v>
      </c>
      <c r="R63" s="10" t="str">
        <f t="shared" si="5"/>
        <v>OK</v>
      </c>
      <c r="S63" s="10" t="str">
        <f t="shared" si="6"/>
        <v>TRUE</v>
      </c>
      <c r="T63" s="10" t="str">
        <f t="shared" si="7"/>
        <v>TRUE</v>
      </c>
      <c r="U63" s="10" t="str">
        <f t="shared" si="8"/>
        <v>Yes</v>
      </c>
    </row>
    <row r="64" spans="1:21">
      <c r="A64" s="10" t="s">
        <v>145</v>
      </c>
      <c r="B64" s="10" t="str">
        <f>IF(ISERROR(MATCH(A64, EQProd!$A$2:$A$297,0)),"",A64)</f>
        <v>srf_main.CollSecurePartyMetaData</v>
      </c>
      <c r="C64" s="10" t="str">
        <f t="shared" si="0"/>
        <v>OK</v>
      </c>
      <c r="D64" s="10" t="s">
        <v>673</v>
      </c>
      <c r="E64" s="10" t="str">
        <f>VLOOKUP(D64,EQProd!$B$2:$F$297,1,)</f>
        <v>PK_CollSecurePartyMetaData</v>
      </c>
      <c r="F64" s="10" t="str">
        <f t="shared" si="1"/>
        <v>OK</v>
      </c>
      <c r="G64" s="10" t="s">
        <v>8</v>
      </c>
      <c r="H64" s="10" t="str">
        <f>VLOOKUP(D64,EQProd!$B$2:$F$297,2,)</f>
        <v>unique</v>
      </c>
      <c r="I64" s="10" t="str">
        <f t="shared" si="2"/>
        <v>OK</v>
      </c>
      <c r="J64" s="10" t="s">
        <v>14</v>
      </c>
      <c r="K64" s="10" t="str">
        <f>VLOOKUP(D64,EQProd!$B$2:$F$297,3,)</f>
        <v xml:space="preserve"> nonclustered </v>
      </c>
      <c r="L64" s="10" t="str">
        <f t="shared" si="3"/>
        <v>OK</v>
      </c>
      <c r="M64" s="10">
        <v>1</v>
      </c>
      <c r="N64" s="10">
        <f>VLOOKUP(D64,EQProd!$B$2:$F$297,4,)</f>
        <v>1</v>
      </c>
      <c r="O64" s="10" t="str">
        <f t="shared" si="4"/>
        <v>OK</v>
      </c>
      <c r="P64" s="10" t="s">
        <v>17</v>
      </c>
      <c r="Q64" s="10" t="str">
        <f>VLOOKUP(D64,EQProd!$B$2:$F$297,5,)</f>
        <v>Id asc</v>
      </c>
      <c r="R64" s="10" t="str">
        <f t="shared" si="5"/>
        <v>OK</v>
      </c>
      <c r="S64" s="10" t="str">
        <f t="shared" si="6"/>
        <v>TRUE</v>
      </c>
      <c r="T64" s="10" t="str">
        <f t="shared" si="7"/>
        <v>TRUE</v>
      </c>
      <c r="U64" s="10" t="str">
        <f t="shared" si="8"/>
        <v>Yes</v>
      </c>
    </row>
    <row r="65" spans="1:21">
      <c r="A65" s="10" t="s">
        <v>145</v>
      </c>
      <c r="B65" s="10" t="str">
        <f>IF(ISERROR(MATCH(A65, EQProd!$A$2:$A$297,0)),"",A65)</f>
        <v>srf_main.CollSecurePartyMetaData</v>
      </c>
      <c r="C65" s="10" t="str">
        <f t="shared" si="0"/>
        <v>OK</v>
      </c>
      <c r="D65" s="10" t="s">
        <v>147</v>
      </c>
      <c r="E65" s="10" t="str">
        <f>VLOOKUP(D65,EQProd!$B$2:$F$297,1,)</f>
        <v>IDX_MetaData_SecuredPartyFlag</v>
      </c>
      <c r="F65" s="10" t="str">
        <f t="shared" si="1"/>
        <v>OK</v>
      </c>
      <c r="G65" s="10" t="s">
        <v>13</v>
      </c>
      <c r="H65" s="10" t="str">
        <f>VLOOKUP(D65,EQProd!$B$2:$F$297,2,)</f>
        <v>nonunique</v>
      </c>
      <c r="I65" s="10" t="str">
        <f t="shared" si="2"/>
        <v>OK</v>
      </c>
      <c r="J65" s="10" t="s">
        <v>14</v>
      </c>
      <c r="K65" s="10" t="str">
        <f>VLOOKUP(D65,EQProd!$B$2:$F$297,3,)</f>
        <v xml:space="preserve"> nonclustered </v>
      </c>
      <c r="L65" s="10" t="str">
        <f t="shared" si="3"/>
        <v>OK</v>
      </c>
      <c r="M65" s="10">
        <v>1</v>
      </c>
      <c r="N65" s="10">
        <f>VLOOKUP(D65,EQProd!$B$2:$F$297,4,)</f>
        <v>1</v>
      </c>
      <c r="O65" s="10" t="str">
        <f t="shared" si="4"/>
        <v>OK</v>
      </c>
      <c r="P65" s="10" t="s">
        <v>124</v>
      </c>
      <c r="Q65" s="10" t="str">
        <f>VLOOKUP(D65,EQProd!$B$2:$F$297,5,)</f>
        <v>SecuredPartyFlag asc</v>
      </c>
      <c r="R65" s="10" t="str">
        <f t="shared" si="5"/>
        <v>OK</v>
      </c>
      <c r="S65" s="10" t="str">
        <f t="shared" si="6"/>
        <v>TRUE</v>
      </c>
      <c r="T65" s="10" t="str">
        <f t="shared" si="7"/>
        <v>TRUE</v>
      </c>
      <c r="U65" s="10" t="str">
        <f t="shared" si="8"/>
        <v>Yes</v>
      </c>
    </row>
    <row r="66" spans="1:21">
      <c r="A66" s="10" t="s">
        <v>145</v>
      </c>
      <c r="B66" s="10" t="str">
        <f>IF(ISERROR(MATCH(A66, EQProd!$A$2:$A$297,0)),"",A66)</f>
        <v>srf_main.CollSecurePartyMetaData</v>
      </c>
      <c r="C66" s="10" t="str">
        <f t="shared" si="0"/>
        <v>OK</v>
      </c>
      <c r="D66" s="10" t="s">
        <v>148</v>
      </c>
      <c r="E66" s="10" t="str">
        <f>VLOOKUP(D66,EQProd!$B$2:$F$297,1,)</f>
        <v>IDX_MetaData_Priority</v>
      </c>
      <c r="F66" s="10" t="str">
        <f t="shared" si="1"/>
        <v>OK</v>
      </c>
      <c r="G66" s="10" t="s">
        <v>13</v>
      </c>
      <c r="H66" s="10" t="str">
        <f>VLOOKUP(D66,EQProd!$B$2:$F$297,2,)</f>
        <v>nonunique</v>
      </c>
      <c r="I66" s="10" t="str">
        <f t="shared" si="2"/>
        <v>OK</v>
      </c>
      <c r="J66" s="10" t="s">
        <v>14</v>
      </c>
      <c r="K66" s="10" t="str">
        <f>VLOOKUP(D66,EQProd!$B$2:$F$297,3,)</f>
        <v xml:space="preserve"> nonclustered </v>
      </c>
      <c r="L66" s="10" t="str">
        <f t="shared" si="3"/>
        <v>OK</v>
      </c>
      <c r="M66" s="10">
        <v>1</v>
      </c>
      <c r="N66" s="10">
        <f>VLOOKUP(D66,EQProd!$B$2:$F$297,4,)</f>
        <v>1</v>
      </c>
      <c r="O66" s="10" t="str">
        <f t="shared" si="4"/>
        <v>OK</v>
      </c>
      <c r="P66" s="10" t="s">
        <v>149</v>
      </c>
      <c r="Q66" s="10" t="str">
        <f>VLOOKUP(D66,EQProd!$B$2:$F$297,5,)</f>
        <v>Priority asc</v>
      </c>
      <c r="R66" s="10" t="str">
        <f t="shared" si="5"/>
        <v>OK</v>
      </c>
      <c r="S66" s="10" t="str">
        <f t="shared" si="6"/>
        <v>TRUE</v>
      </c>
      <c r="T66" s="10" t="str">
        <f t="shared" si="7"/>
        <v>TRUE</v>
      </c>
      <c r="U66" s="10" t="str">
        <f t="shared" si="8"/>
        <v>Yes</v>
      </c>
    </row>
    <row r="67" spans="1:21">
      <c r="A67" s="10" t="s">
        <v>150</v>
      </c>
      <c r="B67" s="10" t="str">
        <f>IF(ISERROR(MATCH(A67, EQProd!$A$2:$A$297,0)),"",A67)</f>
        <v>srf_main.Configuration</v>
      </c>
      <c r="C67" s="10" t="str">
        <f t="shared" ref="C67:C130" si="9">IF(A67=B67,"OK","NOTOK")</f>
        <v>OK</v>
      </c>
      <c r="D67" s="10" t="s">
        <v>151</v>
      </c>
      <c r="E67" s="10" t="str">
        <f>VLOOKUP(D67,EQProd!$B$2:$F$297,1,)</f>
        <v>PK_Configuration</v>
      </c>
      <c r="F67" s="10" t="str">
        <f t="shared" ref="F67:F130" si="10">IF(D67=E67,"OK","NOTOK")</f>
        <v>OK</v>
      </c>
      <c r="G67" s="10" t="s">
        <v>8</v>
      </c>
      <c r="H67" s="10" t="str">
        <f>VLOOKUP(D67,EQProd!$B$2:$F$297,2,)</f>
        <v>unique</v>
      </c>
      <c r="I67" s="10" t="str">
        <f t="shared" ref="I67:I130" si="11">IF(G67=H67,"OK","NOTOK")</f>
        <v>OK</v>
      </c>
      <c r="J67" s="10" t="s">
        <v>9</v>
      </c>
      <c r="K67" s="10" t="str">
        <f>VLOOKUP(D67,EQProd!$B$2:$F$297,3,)</f>
        <v xml:space="preserve"> clustered </v>
      </c>
      <c r="L67" s="10" t="str">
        <f t="shared" ref="L67:L130" si="12">IF(J67=K67,"OK","NOTOK")</f>
        <v>OK</v>
      </c>
      <c r="M67" s="10">
        <v>2</v>
      </c>
      <c r="N67" s="10">
        <f>VLOOKUP(D67,EQProd!$B$2:$F$297,4,)</f>
        <v>2</v>
      </c>
      <c r="O67" s="10" t="str">
        <f t="shared" ref="O67:O130" si="13">IF(M67=N67,"OK","NOTOK")</f>
        <v>OK</v>
      </c>
      <c r="P67" s="10" t="s">
        <v>152</v>
      </c>
      <c r="Q67" s="10" t="str">
        <f>VLOOKUP(D67,EQProd!$B$2:$F$297,5,)</f>
        <v>Configname asc,Value asc</v>
      </c>
      <c r="R67" s="10" t="str">
        <f t="shared" ref="R67:R130" si="14">IF(P67=Q67,"OK","NOTOK")</f>
        <v>OK</v>
      </c>
      <c r="S67" s="10" t="str">
        <f t="shared" ref="S67:S130" si="15">IF(AND(C67="OK", F67="OK",I67="OK"),"TRUE", "FALSE" )</f>
        <v>TRUE</v>
      </c>
      <c r="T67" s="10" t="str">
        <f t="shared" ref="T67:T130" si="16">IF(AND(L67="OK", O67="OK",R67="OK"),"TRUE", "FALSE" )</f>
        <v>TRUE</v>
      </c>
      <c r="U67" s="10" t="str">
        <f t="shared" ref="U67:U130" si="17">IF(OR(S67="False", T67="False"),"No", "Yes")</f>
        <v>Yes</v>
      </c>
    </row>
    <row r="68" spans="1:21">
      <c r="A68" s="10" t="s">
        <v>153</v>
      </c>
      <c r="B68" s="10" t="str">
        <f>IF(ISERROR(MATCH(A68, EQProd!$A$2:$A$297,0)),"",A68)</f>
        <v>srf_main.ControlCheckMaskedSDSId</v>
      </c>
      <c r="C68" s="10" t="str">
        <f t="shared" si="9"/>
        <v>OK</v>
      </c>
      <c r="D68" s="10" t="s">
        <v>154</v>
      </c>
      <c r="E68" s="10" t="str">
        <f>VLOOKUP(D68,EQProd!$B$2:$F$297,1,)</f>
        <v>idx1_ControlCheckMaskedSDSId</v>
      </c>
      <c r="F68" s="10" t="str">
        <f t="shared" si="10"/>
        <v>OK</v>
      </c>
      <c r="G68" s="10" t="s">
        <v>13</v>
      </c>
      <c r="H68" s="10" t="str">
        <f>VLOOKUP(D68,EQProd!$B$2:$F$297,2,)</f>
        <v>nonunique</v>
      </c>
      <c r="I68" s="10" t="str">
        <f t="shared" si="11"/>
        <v>OK</v>
      </c>
      <c r="J68" s="10" t="s">
        <v>14</v>
      </c>
      <c r="K68" s="10" t="str">
        <f>VLOOKUP(D68,EQProd!$B$2:$F$297,3,)</f>
        <v xml:space="preserve"> nonclustered </v>
      </c>
      <c r="L68" s="10" t="str">
        <f t="shared" si="12"/>
        <v>OK</v>
      </c>
      <c r="M68" s="10">
        <v>1</v>
      </c>
      <c r="N68" s="10">
        <f>VLOOKUP(D68,EQProd!$B$2:$F$297,4,)</f>
        <v>1</v>
      </c>
      <c r="O68" s="10" t="str">
        <f t="shared" si="13"/>
        <v>OK</v>
      </c>
      <c r="P68" s="10" t="s">
        <v>155</v>
      </c>
      <c r="Q68" s="10" t="str">
        <f>VLOOKUP(D68,EQProd!$B$2:$F$297,5,)</f>
        <v>SDSId asc</v>
      </c>
      <c r="R68" s="10" t="str">
        <f t="shared" si="14"/>
        <v>OK</v>
      </c>
      <c r="S68" s="10" t="str">
        <f t="shared" si="15"/>
        <v>TRUE</v>
      </c>
      <c r="T68" s="10" t="str">
        <f t="shared" si="16"/>
        <v>TRUE</v>
      </c>
      <c r="U68" s="10" t="str">
        <f t="shared" si="17"/>
        <v>Yes</v>
      </c>
    </row>
    <row r="69" spans="1:21">
      <c r="A69" s="10" t="s">
        <v>156</v>
      </c>
      <c r="B69" s="10" t="str">
        <f>IF(ISERROR(MATCH(A69, EQProd!$A$2:$A$297,0)),"",A69)</f>
        <v>srf_main.CounterParty</v>
      </c>
      <c r="C69" s="10" t="str">
        <f t="shared" si="9"/>
        <v>OK</v>
      </c>
      <c r="D69" s="10" t="s">
        <v>159</v>
      </c>
      <c r="E69" s="10" t="str">
        <f>VLOOKUP(D69,EQProd!$B$2:$F$297,1,)</f>
        <v>idx2_CounterParty</v>
      </c>
      <c r="F69" s="10" t="str">
        <f t="shared" si="10"/>
        <v>OK</v>
      </c>
      <c r="G69" s="10" t="s">
        <v>13</v>
      </c>
      <c r="H69" s="10" t="str">
        <f>VLOOKUP(D69,EQProd!$B$2:$F$297,2,)</f>
        <v>nonunique</v>
      </c>
      <c r="I69" s="10" t="str">
        <f t="shared" si="11"/>
        <v>OK</v>
      </c>
      <c r="J69" s="10" t="s">
        <v>14</v>
      </c>
      <c r="K69" s="10" t="str">
        <f>VLOOKUP(D69,EQProd!$B$2:$F$297,3,)</f>
        <v xml:space="preserve"> nonclustered </v>
      </c>
      <c r="L69" s="10" t="str">
        <f t="shared" si="12"/>
        <v>OK</v>
      </c>
      <c r="M69" s="10">
        <v>1</v>
      </c>
      <c r="N69" s="10">
        <f>VLOOKUP(D69,EQProd!$B$2:$F$297,4,)</f>
        <v>1</v>
      </c>
      <c r="O69" s="10" t="str">
        <f t="shared" si="13"/>
        <v>OK</v>
      </c>
      <c r="P69" s="10" t="s">
        <v>160</v>
      </c>
      <c r="Q69" s="10" t="str">
        <f>VLOOKUP(D69,EQProd!$B$2:$F$297,5,)</f>
        <v>parentcpartyid asc</v>
      </c>
      <c r="R69" s="10" t="str">
        <f t="shared" si="14"/>
        <v>OK</v>
      </c>
      <c r="S69" s="10" t="str">
        <f t="shared" si="15"/>
        <v>TRUE</v>
      </c>
      <c r="T69" s="10" t="str">
        <f t="shared" si="16"/>
        <v>TRUE</v>
      </c>
      <c r="U69" s="10" t="str">
        <f t="shared" si="17"/>
        <v>Yes</v>
      </c>
    </row>
    <row r="70" spans="1:21">
      <c r="A70" s="10" t="s">
        <v>156</v>
      </c>
      <c r="B70" s="10" t="str">
        <f>IF(ISERROR(MATCH(A70, EQProd!$A$2:$A$297,0)),"",A70)</f>
        <v>srf_main.CounterParty</v>
      </c>
      <c r="C70" s="10" t="str">
        <f t="shared" si="9"/>
        <v>OK</v>
      </c>
      <c r="D70" s="10" t="s">
        <v>161</v>
      </c>
      <c r="E70" s="10" t="str">
        <f>VLOOKUP(D70,EQProd!$B$2:$F$297,1,)</f>
        <v>IDX_ID</v>
      </c>
      <c r="F70" s="10" t="str">
        <f t="shared" si="10"/>
        <v>OK</v>
      </c>
      <c r="G70" s="10" t="s">
        <v>8</v>
      </c>
      <c r="H70" s="10" t="str">
        <f>VLOOKUP(D70,EQProd!$B$2:$F$297,2,)</f>
        <v>unique</v>
      </c>
      <c r="I70" s="10" t="str">
        <f t="shared" si="11"/>
        <v>OK</v>
      </c>
      <c r="J70" s="10" t="s">
        <v>14</v>
      </c>
      <c r="K70" s="10" t="str">
        <f>VLOOKUP(D70,EQProd!$B$2:$F$297,3,)</f>
        <v xml:space="preserve"> nonclustered </v>
      </c>
      <c r="L70" s="10" t="str">
        <f t="shared" si="12"/>
        <v>OK</v>
      </c>
      <c r="M70" s="10">
        <v>1</v>
      </c>
      <c r="N70" s="10">
        <f>VLOOKUP(D70,EQProd!$B$2:$F$297,4,)</f>
        <v>1</v>
      </c>
      <c r="O70" s="10" t="str">
        <f t="shared" si="13"/>
        <v>OK</v>
      </c>
      <c r="P70" s="10" t="s">
        <v>162</v>
      </c>
      <c r="Q70" s="10" t="str">
        <f>VLOOKUP(D70,EQProd!$B$2:$F$297,5,)</f>
        <v>id asc INCLUDE (uspersonflag,ReportingDelegation,emirClassification)</v>
      </c>
      <c r="R70" s="10" t="str">
        <f t="shared" si="14"/>
        <v>OK</v>
      </c>
      <c r="S70" s="10" t="str">
        <f t="shared" si="15"/>
        <v>TRUE</v>
      </c>
      <c r="T70" s="10" t="str">
        <f t="shared" si="16"/>
        <v>TRUE</v>
      </c>
      <c r="U70" s="10" t="str">
        <f t="shared" si="17"/>
        <v>Yes</v>
      </c>
    </row>
    <row r="71" spans="1:21">
      <c r="A71" s="10" t="s">
        <v>156</v>
      </c>
      <c r="B71" s="10" t="str">
        <f>IF(ISERROR(MATCH(A71, EQProd!$A$2:$A$297,0)),"",A71)</f>
        <v>srf_main.CounterParty</v>
      </c>
      <c r="C71" s="10" t="str">
        <f t="shared" si="9"/>
        <v>OK</v>
      </c>
      <c r="D71" s="10" t="s">
        <v>163</v>
      </c>
      <c r="E71" s="10" t="str">
        <f>VLOOKUP(D71,EQProd!$B$2:$F$297,1,)</f>
        <v>idx1_CounterParty</v>
      </c>
      <c r="F71" s="10" t="str">
        <f t="shared" si="10"/>
        <v>OK</v>
      </c>
      <c r="G71" s="10" t="s">
        <v>8</v>
      </c>
      <c r="H71" s="10" t="str">
        <f>VLOOKUP(D71,EQProd!$B$2:$F$297,2,)</f>
        <v>unique</v>
      </c>
      <c r="I71" s="10" t="str">
        <f t="shared" si="11"/>
        <v>OK</v>
      </c>
      <c r="J71" s="10" t="s">
        <v>9</v>
      </c>
      <c r="K71" s="10" t="str">
        <f>VLOOKUP(D71,EQProd!$B$2:$F$297,3,)</f>
        <v xml:space="preserve"> clustered </v>
      </c>
      <c r="L71" s="10" t="str">
        <f t="shared" si="12"/>
        <v>OK</v>
      </c>
      <c r="M71" s="10">
        <v>1</v>
      </c>
      <c r="N71" s="10">
        <f>VLOOKUP(D71,EQProd!$B$2:$F$297,4,)</f>
        <v>1</v>
      </c>
      <c r="O71" s="10" t="str">
        <f t="shared" si="13"/>
        <v>OK</v>
      </c>
      <c r="P71" s="10" t="s">
        <v>164</v>
      </c>
      <c r="Q71" s="10" t="str">
        <f>VLOOKUP(D71,EQProd!$B$2:$F$297,5,)</f>
        <v>id asc</v>
      </c>
      <c r="R71" s="10" t="str">
        <f t="shared" si="14"/>
        <v>OK</v>
      </c>
      <c r="S71" s="10" t="str">
        <f t="shared" si="15"/>
        <v>TRUE</v>
      </c>
      <c r="T71" s="10" t="str">
        <f t="shared" si="16"/>
        <v>TRUE</v>
      </c>
      <c r="U71" s="10" t="str">
        <f t="shared" si="17"/>
        <v>Yes</v>
      </c>
    </row>
    <row r="72" spans="1:21">
      <c r="A72" s="10" t="s">
        <v>165</v>
      </c>
      <c r="B72" s="10" t="str">
        <f>IF(ISERROR(MATCH(A72, EQProd!$A$2:$A$297,0)),"",A72)</f>
        <v>srf_main.CounterPartyHierarchy</v>
      </c>
      <c r="C72" s="10" t="str">
        <f t="shared" si="9"/>
        <v>OK</v>
      </c>
      <c r="D72" s="10" t="s">
        <v>166</v>
      </c>
      <c r="E72" s="10" t="str">
        <f>VLOOKUP(D72,EQProd!$B$2:$F$297,1,)</f>
        <v>idx1_CounterPartyHierarchy</v>
      </c>
      <c r="F72" s="10" t="str">
        <f t="shared" si="10"/>
        <v>OK</v>
      </c>
      <c r="G72" s="10" t="s">
        <v>8</v>
      </c>
      <c r="H72" s="10" t="str">
        <f>VLOOKUP(D72,EQProd!$B$2:$F$297,2,)</f>
        <v>unique</v>
      </c>
      <c r="I72" s="10" t="str">
        <f t="shared" si="11"/>
        <v>OK</v>
      </c>
      <c r="J72" s="10" t="s">
        <v>14</v>
      </c>
      <c r="K72" s="10" t="str">
        <f>VLOOKUP(D72,EQProd!$B$2:$F$297,3,)</f>
        <v xml:space="preserve"> nonclustered </v>
      </c>
      <c r="L72" s="10" t="str">
        <f t="shared" si="12"/>
        <v>OK</v>
      </c>
      <c r="M72" s="10">
        <v>2</v>
      </c>
      <c r="N72" s="10">
        <f>VLOOKUP(D72,EQProd!$B$2:$F$297,4,)</f>
        <v>2</v>
      </c>
      <c r="O72" s="10" t="str">
        <f t="shared" si="13"/>
        <v>OK</v>
      </c>
      <c r="P72" s="10" t="s">
        <v>167</v>
      </c>
      <c r="Q72" s="10" t="str">
        <f>VLOOKUP(D72,EQProd!$B$2:$F$297,5,)</f>
        <v>id asc,level asc</v>
      </c>
      <c r="R72" s="10" t="str">
        <f t="shared" si="14"/>
        <v>OK</v>
      </c>
      <c r="S72" s="10" t="str">
        <f t="shared" si="15"/>
        <v>TRUE</v>
      </c>
      <c r="T72" s="10" t="str">
        <f t="shared" si="16"/>
        <v>TRUE</v>
      </c>
      <c r="U72" s="10" t="str">
        <f t="shared" si="17"/>
        <v>Yes</v>
      </c>
    </row>
    <row r="73" spans="1:21">
      <c r="A73" s="10" t="s">
        <v>165</v>
      </c>
      <c r="B73" s="10" t="str">
        <f>IF(ISERROR(MATCH(A73, EQProd!$A$2:$A$297,0)),"",A73)</f>
        <v>srf_main.CounterPartyHierarchy</v>
      </c>
      <c r="C73" s="10" t="str">
        <f t="shared" si="9"/>
        <v>OK</v>
      </c>
      <c r="D73" s="10" t="s">
        <v>168</v>
      </c>
      <c r="E73" s="10" t="str">
        <f>VLOOKUP(D73,EQProd!$B$2:$F$297,1,)</f>
        <v>idx2_CounterPartyHierarchy</v>
      </c>
      <c r="F73" s="10" t="str">
        <f t="shared" si="10"/>
        <v>OK</v>
      </c>
      <c r="G73" s="10" t="s">
        <v>13</v>
      </c>
      <c r="H73" s="10" t="str">
        <f>VLOOKUP(D73,EQProd!$B$2:$F$297,2,)</f>
        <v>nonunique</v>
      </c>
      <c r="I73" s="10" t="str">
        <f t="shared" si="11"/>
        <v>OK</v>
      </c>
      <c r="J73" s="10" t="s">
        <v>14</v>
      </c>
      <c r="K73" s="10" t="str">
        <f>VLOOKUP(D73,EQProd!$B$2:$F$297,3,)</f>
        <v xml:space="preserve"> nonclustered </v>
      </c>
      <c r="L73" s="10" t="str">
        <f t="shared" si="12"/>
        <v>OK</v>
      </c>
      <c r="M73" s="10">
        <v>1</v>
      </c>
      <c r="N73" s="10">
        <f>VLOOKUP(D73,EQProd!$B$2:$F$297,4,)</f>
        <v>1</v>
      </c>
      <c r="O73" s="10" t="str">
        <f t="shared" si="13"/>
        <v>OK</v>
      </c>
      <c r="P73" s="10" t="s">
        <v>169</v>
      </c>
      <c r="Q73" s="10" t="str">
        <f>VLOOKUP(D73,EQProd!$B$2:$F$297,5,)</f>
        <v>parentid asc INCLUDE (id)</v>
      </c>
      <c r="R73" s="10" t="str">
        <f t="shared" si="14"/>
        <v>OK</v>
      </c>
      <c r="S73" s="10" t="str">
        <f t="shared" si="15"/>
        <v>TRUE</v>
      </c>
      <c r="T73" s="10" t="str">
        <f t="shared" si="16"/>
        <v>TRUE</v>
      </c>
      <c r="U73" s="10" t="str">
        <f t="shared" si="17"/>
        <v>Yes</v>
      </c>
    </row>
    <row r="74" spans="1:21">
      <c r="A74" s="10" t="s">
        <v>170</v>
      </c>
      <c r="B74" s="10" t="str">
        <f>IF(ISERROR(MATCH(A74, EQProd!$A$2:$A$297,0)),"",A74)</f>
        <v>srf_main.CounterPartyTmp</v>
      </c>
      <c r="C74" s="10" t="str">
        <f t="shared" si="9"/>
        <v>OK</v>
      </c>
      <c r="D74" s="10" t="s">
        <v>161</v>
      </c>
      <c r="E74" s="10" t="str">
        <f>VLOOKUP(D74,EQProd!$B$2:$F$297,1,)</f>
        <v>IDX_ID</v>
      </c>
      <c r="F74" s="10" t="str">
        <f t="shared" si="10"/>
        <v>OK</v>
      </c>
      <c r="G74" s="10" t="s">
        <v>13</v>
      </c>
      <c r="H74" s="10" t="str">
        <f>VLOOKUP(D74,EQProd!$B$2:$F$297,2,)</f>
        <v>unique</v>
      </c>
      <c r="I74" s="10" t="str">
        <f t="shared" si="11"/>
        <v>NOTOK</v>
      </c>
      <c r="J74" s="10" t="s">
        <v>14</v>
      </c>
      <c r="K74" s="10" t="str">
        <f>VLOOKUP(D74,EQProd!$B$2:$F$297,3,)</f>
        <v xml:space="preserve"> nonclustered </v>
      </c>
      <c r="L74" s="10" t="str">
        <f t="shared" si="12"/>
        <v>OK</v>
      </c>
      <c r="M74" s="10">
        <v>1</v>
      </c>
      <c r="N74" s="10">
        <f>VLOOKUP(D74,EQProd!$B$2:$F$297,4,)</f>
        <v>1</v>
      </c>
      <c r="O74" s="10" t="str">
        <f t="shared" si="13"/>
        <v>OK</v>
      </c>
      <c r="P74" s="10" t="s">
        <v>164</v>
      </c>
      <c r="Q74" s="10" t="str">
        <f>VLOOKUP(D74,EQProd!$B$2:$F$297,5,)</f>
        <v>id asc INCLUDE (uspersonflag,ReportingDelegation,emirClassification)</v>
      </c>
      <c r="R74" s="10" t="str">
        <f t="shared" si="14"/>
        <v>NOTOK</v>
      </c>
      <c r="S74" s="10" t="str">
        <f t="shared" si="15"/>
        <v>FALSE</v>
      </c>
      <c r="T74" s="10" t="str">
        <f t="shared" si="16"/>
        <v>FALSE</v>
      </c>
      <c r="U74" s="10" t="str">
        <f t="shared" si="17"/>
        <v>No</v>
      </c>
    </row>
    <row r="75" spans="1:21">
      <c r="A75" s="10" t="s">
        <v>171</v>
      </c>
      <c r="B75" s="10" t="str">
        <f>IF(ISERROR(MATCH(A75, EQProd!$A$2:$A$297,0)),"",A75)</f>
        <v>srf_main.CounterpartyTypeCode</v>
      </c>
      <c r="C75" s="10" t="str">
        <f t="shared" si="9"/>
        <v>OK</v>
      </c>
      <c r="D75" s="10" t="s">
        <v>172</v>
      </c>
      <c r="E75" s="10" t="str">
        <f>VLOOKUP(D75,EQProd!$B$2:$F$297,1,)</f>
        <v>idx1_CounterpartyTypeCode</v>
      </c>
      <c r="F75" s="10" t="str">
        <f t="shared" si="10"/>
        <v>OK</v>
      </c>
      <c r="G75" s="10" t="s">
        <v>13</v>
      </c>
      <c r="H75" s="10" t="str">
        <f>VLOOKUP(D75,EQProd!$B$2:$F$297,2,)</f>
        <v>nonunique</v>
      </c>
      <c r="I75" s="10" t="str">
        <f t="shared" si="11"/>
        <v>OK</v>
      </c>
      <c r="J75" s="10" t="s">
        <v>14</v>
      </c>
      <c r="K75" s="10" t="str">
        <f>VLOOKUP(D75,EQProd!$B$2:$F$297,3,)</f>
        <v xml:space="preserve"> nonclustered </v>
      </c>
      <c r="L75" s="10" t="str">
        <f t="shared" si="12"/>
        <v>OK</v>
      </c>
      <c r="M75" s="10">
        <v>2</v>
      </c>
      <c r="N75" s="10">
        <f>VLOOKUP(D75,EQProd!$B$2:$F$297,4,)</f>
        <v>2</v>
      </c>
      <c r="O75" s="10" t="str">
        <f t="shared" si="13"/>
        <v>OK</v>
      </c>
      <c r="P75" s="10" t="s">
        <v>173</v>
      </c>
      <c r="Q75" s="10" t="str">
        <f>VLOOKUP(D75,EQProd!$B$2:$F$297,5,)</f>
        <v>USPersonFlag asc,CategoryCode asc INCLUDE (TypeCode)</v>
      </c>
      <c r="R75" s="10" t="str">
        <f t="shared" si="14"/>
        <v>OK</v>
      </c>
      <c r="S75" s="10" t="str">
        <f t="shared" si="15"/>
        <v>TRUE</v>
      </c>
      <c r="T75" s="10" t="str">
        <f t="shared" si="16"/>
        <v>TRUE</v>
      </c>
      <c r="U75" s="10" t="str">
        <f t="shared" si="17"/>
        <v>Yes</v>
      </c>
    </row>
    <row r="76" spans="1:21">
      <c r="A76" s="10" t="s">
        <v>174</v>
      </c>
      <c r="B76" s="10" t="str">
        <f>IF(ISERROR(MATCH(A76, EQProd!$A$2:$A$297,0)),"",A76)</f>
        <v>srf_main.CounterPartyWaiver</v>
      </c>
      <c r="C76" s="10" t="str">
        <f t="shared" si="9"/>
        <v>OK</v>
      </c>
      <c r="D76" s="10" t="s">
        <v>175</v>
      </c>
      <c r="E76" s="10" t="str">
        <f>VLOOKUP(D76,EQProd!$B$2:$F$297,1,)</f>
        <v>idx1_CounterPartyWaiver</v>
      </c>
      <c r="F76" s="10" t="str">
        <f t="shared" si="10"/>
        <v>OK</v>
      </c>
      <c r="G76" s="10" t="s">
        <v>13</v>
      </c>
      <c r="H76" s="10" t="str">
        <f>VLOOKUP(D76,EQProd!$B$2:$F$297,2,)</f>
        <v>nonunique</v>
      </c>
      <c r="I76" s="10" t="str">
        <f t="shared" si="11"/>
        <v>OK</v>
      </c>
      <c r="J76" s="10" t="s">
        <v>14</v>
      </c>
      <c r="K76" s="10" t="str">
        <f>VLOOKUP(D76,EQProd!$B$2:$F$297,3,)</f>
        <v xml:space="preserve"> nonclustered </v>
      </c>
      <c r="L76" s="10" t="str">
        <f t="shared" si="12"/>
        <v>OK</v>
      </c>
      <c r="M76" s="10">
        <v>4</v>
      </c>
      <c r="N76" s="10">
        <f>VLOOKUP(D76,EQProd!$B$2:$F$297,4,)</f>
        <v>4</v>
      </c>
      <c r="O76" s="10" t="str">
        <f t="shared" si="13"/>
        <v>OK</v>
      </c>
      <c r="P76" s="10" t="s">
        <v>176</v>
      </c>
      <c r="Q76" s="10" t="str">
        <f>VLOOKUP(D76,EQProd!$B$2:$F$297,5,)</f>
        <v>INCLUSION asc,DTCCAssetClass asc,EffectiveToDate asc,CtySdsId asc</v>
      </c>
      <c r="R76" s="10" t="str">
        <f t="shared" si="14"/>
        <v>OK</v>
      </c>
      <c r="S76" s="10" t="str">
        <f t="shared" si="15"/>
        <v>TRUE</v>
      </c>
      <c r="T76" s="10" t="str">
        <f t="shared" si="16"/>
        <v>TRUE</v>
      </c>
      <c r="U76" s="10" t="str">
        <f t="shared" si="17"/>
        <v>Yes</v>
      </c>
    </row>
    <row r="77" spans="1:21">
      <c r="A77" s="10" t="s">
        <v>177</v>
      </c>
      <c r="B77" s="10" t="str">
        <f>IF(ISERROR(MATCH(A77, EQProd!$A$2:$A$297,0)),"",A77)</f>
        <v>srf_main.CurrencyBasedBlockTradeDetermination</v>
      </c>
      <c r="C77" s="10" t="str">
        <f t="shared" si="9"/>
        <v>OK</v>
      </c>
      <c r="D77" s="10" t="s">
        <v>178</v>
      </c>
      <c r="E77" s="10" t="str">
        <f>VLOOKUP(D77,EQProd!$B$2:$F$297,1,)</f>
        <v>PK_BlockIndicator</v>
      </c>
      <c r="F77" s="10" t="str">
        <f t="shared" si="10"/>
        <v>OK</v>
      </c>
      <c r="G77" s="10" t="s">
        <v>8</v>
      </c>
      <c r="H77" s="10" t="str">
        <f>VLOOKUP(D77,EQProd!$B$2:$F$297,2,)</f>
        <v>unique</v>
      </c>
      <c r="I77" s="10" t="str">
        <f t="shared" si="11"/>
        <v>OK</v>
      </c>
      <c r="J77" s="10" t="s">
        <v>9</v>
      </c>
      <c r="K77" s="10" t="str">
        <f>VLOOKUP(D77,EQProd!$B$2:$F$297,3,)</f>
        <v xml:space="preserve"> clustered </v>
      </c>
      <c r="L77" s="10" t="str">
        <f t="shared" si="12"/>
        <v>OK</v>
      </c>
      <c r="M77" s="10">
        <v>1</v>
      </c>
      <c r="N77" s="10">
        <f>VLOOKUP(D77,EQProd!$B$2:$F$297,4,)</f>
        <v>1</v>
      </c>
      <c r="O77" s="10" t="str">
        <f t="shared" si="13"/>
        <v>OK</v>
      </c>
      <c r="P77" s="10" t="s">
        <v>32</v>
      </c>
      <c r="Q77" s="10" t="str">
        <f>VLOOKUP(D77,EQProd!$B$2:$F$297,5,)</f>
        <v>ID asc</v>
      </c>
      <c r="R77" s="10" t="str">
        <f t="shared" si="14"/>
        <v>OK</v>
      </c>
      <c r="S77" s="10" t="str">
        <f t="shared" si="15"/>
        <v>TRUE</v>
      </c>
      <c r="T77" s="10" t="str">
        <f t="shared" si="16"/>
        <v>TRUE</v>
      </c>
      <c r="U77" s="10" t="str">
        <f t="shared" si="17"/>
        <v>Yes</v>
      </c>
    </row>
    <row r="78" spans="1:21">
      <c r="A78" s="10" t="s">
        <v>179</v>
      </c>
      <c r="B78" s="10" t="str">
        <f>IF(ISERROR(MATCH(A78, EQProd!$A$2:$A$297,0)),"",A78)</f>
        <v>srf_main.CurrencyConfBlockIndicator</v>
      </c>
      <c r="C78" s="10" t="str">
        <f t="shared" si="9"/>
        <v>OK</v>
      </c>
      <c r="D78" s="10" t="s">
        <v>180</v>
      </c>
      <c r="E78" s="10" t="str">
        <f>VLOOKUP(D78,EQProd!$B$2:$F$297,1,)</f>
        <v>PK_CurrencyConfBlockIndicator</v>
      </c>
      <c r="F78" s="10" t="str">
        <f t="shared" si="10"/>
        <v>OK</v>
      </c>
      <c r="G78" s="10" t="s">
        <v>8</v>
      </c>
      <c r="H78" s="10" t="str">
        <f>VLOOKUP(D78,EQProd!$B$2:$F$297,2,)</f>
        <v>unique</v>
      </c>
      <c r="I78" s="10" t="str">
        <f t="shared" si="11"/>
        <v>OK</v>
      </c>
      <c r="J78" s="10" t="s">
        <v>9</v>
      </c>
      <c r="K78" s="10" t="str">
        <f>VLOOKUP(D78,EQProd!$B$2:$F$297,3,)</f>
        <v xml:space="preserve"> clustered </v>
      </c>
      <c r="L78" s="10" t="str">
        <f t="shared" si="12"/>
        <v>OK</v>
      </c>
      <c r="M78" s="10">
        <v>1</v>
      </c>
      <c r="N78" s="10">
        <f>VLOOKUP(D78,EQProd!$B$2:$F$297,4,)</f>
        <v>1</v>
      </c>
      <c r="O78" s="10" t="str">
        <f t="shared" si="13"/>
        <v>OK</v>
      </c>
      <c r="P78" s="10" t="s">
        <v>181</v>
      </c>
      <c r="Q78" s="10" t="str">
        <f>VLOOKUP(D78,EQProd!$B$2:$F$297,5,)</f>
        <v>Currency asc</v>
      </c>
      <c r="R78" s="10" t="str">
        <f t="shared" si="14"/>
        <v>OK</v>
      </c>
      <c r="S78" s="10" t="str">
        <f t="shared" si="15"/>
        <v>TRUE</v>
      </c>
      <c r="T78" s="10" t="str">
        <f t="shared" si="16"/>
        <v>TRUE</v>
      </c>
      <c r="U78" s="10" t="str">
        <f t="shared" si="17"/>
        <v>Yes</v>
      </c>
    </row>
    <row r="79" spans="1:21">
      <c r="A79" s="10" t="s">
        <v>182</v>
      </c>
      <c r="B79" s="10" t="str">
        <f>IF(ISERROR(MATCH(A79, EQProd!$A$2:$A$297,0)),"",A79)</f>
        <v>srf_main.DataArchiveTracking</v>
      </c>
      <c r="C79" s="10" t="str">
        <f t="shared" si="9"/>
        <v>OK</v>
      </c>
      <c r="D79" s="10" t="s">
        <v>183</v>
      </c>
      <c r="E79" s="10" t="str">
        <f>VLOOKUP(D79,EQProd!$B$2:$F$297,1,)</f>
        <v>NCI_DataArchiveTracking</v>
      </c>
      <c r="F79" s="10" t="str">
        <f t="shared" si="10"/>
        <v>OK</v>
      </c>
      <c r="G79" s="10" t="s">
        <v>13</v>
      </c>
      <c r="H79" s="10" t="str">
        <f>VLOOKUP(D79,EQProd!$B$2:$F$297,2,)</f>
        <v>nonunique</v>
      </c>
      <c r="I79" s="10" t="str">
        <f t="shared" si="11"/>
        <v>OK</v>
      </c>
      <c r="J79" s="10" t="s">
        <v>14</v>
      </c>
      <c r="K79" s="10" t="str">
        <f>VLOOKUP(D79,EQProd!$B$2:$F$297,3,)</f>
        <v xml:space="preserve"> nonclustered </v>
      </c>
      <c r="L79" s="10" t="str">
        <f t="shared" si="12"/>
        <v>OK</v>
      </c>
      <c r="M79" s="10">
        <v>3</v>
      </c>
      <c r="N79" s="10">
        <f>VLOOKUP(D79,EQProd!$B$2:$F$297,4,)</f>
        <v>3</v>
      </c>
      <c r="O79" s="10" t="str">
        <f t="shared" si="13"/>
        <v>OK</v>
      </c>
      <c r="P79" s="10" t="s">
        <v>184</v>
      </c>
      <c r="Q79" s="10" t="str">
        <f>VLOOKUP(D79,EQProd!$B$2:$F$297,5,)</f>
        <v>PublisherTradeId asc,PublisherTradeVersion asc,Publisher asc</v>
      </c>
      <c r="R79" s="10" t="str">
        <f t="shared" si="14"/>
        <v>OK</v>
      </c>
      <c r="S79" s="10" t="str">
        <f t="shared" si="15"/>
        <v>TRUE</v>
      </c>
      <c r="T79" s="10" t="str">
        <f t="shared" si="16"/>
        <v>TRUE</v>
      </c>
      <c r="U79" s="10" t="str">
        <f t="shared" si="17"/>
        <v>Yes</v>
      </c>
    </row>
    <row r="80" spans="1:21">
      <c r="A80" s="10" t="s">
        <v>185</v>
      </c>
      <c r="B80" s="10" t="str">
        <f>IF(ISERROR(MATCH(A80, EQProd!$A$2:$A$297,0)),"",A80)</f>
        <v>srf_main.DataArchivingCfg</v>
      </c>
      <c r="C80" s="10" t="str">
        <f t="shared" si="9"/>
        <v>OK</v>
      </c>
      <c r="D80" s="10" t="s">
        <v>186</v>
      </c>
      <c r="E80" s="10" t="str">
        <f>VLOOKUP(D80,EQProd!$B$2:$F$297,1,)</f>
        <v>PK_DataArchivingCfg</v>
      </c>
      <c r="F80" s="10" t="str">
        <f t="shared" si="10"/>
        <v>OK</v>
      </c>
      <c r="G80" s="10" t="s">
        <v>8</v>
      </c>
      <c r="H80" s="10" t="str">
        <f>VLOOKUP(D80,EQProd!$B$2:$F$297,2,)</f>
        <v>unique</v>
      </c>
      <c r="I80" s="10" t="str">
        <f t="shared" si="11"/>
        <v>OK</v>
      </c>
      <c r="J80" s="10" t="s">
        <v>9</v>
      </c>
      <c r="K80" s="10" t="str">
        <f>VLOOKUP(D80,EQProd!$B$2:$F$297,3,)</f>
        <v xml:space="preserve"> clustered </v>
      </c>
      <c r="L80" s="10" t="str">
        <f t="shared" si="12"/>
        <v>OK</v>
      </c>
      <c r="M80" s="10">
        <v>1</v>
      </c>
      <c r="N80" s="10">
        <f>VLOOKUP(D80,EQProd!$B$2:$F$297,4,)</f>
        <v>1</v>
      </c>
      <c r="O80" s="10" t="str">
        <f t="shared" si="13"/>
        <v>OK</v>
      </c>
      <c r="P80" s="10" t="s">
        <v>164</v>
      </c>
      <c r="Q80" s="10" t="str">
        <f>VLOOKUP(D80,EQProd!$B$2:$F$297,5,)</f>
        <v>id asc</v>
      </c>
      <c r="R80" s="10" t="str">
        <f t="shared" si="14"/>
        <v>OK</v>
      </c>
      <c r="S80" s="10" t="str">
        <f t="shared" si="15"/>
        <v>TRUE</v>
      </c>
      <c r="T80" s="10" t="str">
        <f t="shared" si="16"/>
        <v>TRUE</v>
      </c>
      <c r="U80" s="10" t="str">
        <f t="shared" si="17"/>
        <v>Yes</v>
      </c>
    </row>
    <row r="81" spans="1:21">
      <c r="A81" s="10" t="s">
        <v>187</v>
      </c>
      <c r="B81" s="10" t="str">
        <f>IF(ISERROR(MATCH(A81, EQProd!$A$2:$A$297,0)),"",A81)</f>
        <v>srf_main.DataArchivingTblFK</v>
      </c>
      <c r="C81" s="10" t="str">
        <f t="shared" si="9"/>
        <v>OK</v>
      </c>
      <c r="D81" s="10" t="s">
        <v>188</v>
      </c>
      <c r="E81" s="10" t="str">
        <f>VLOOKUP(D81,EQProd!$B$2:$F$297,1,)</f>
        <v>PK_DataArchivingTblFK</v>
      </c>
      <c r="F81" s="10" t="str">
        <f t="shared" si="10"/>
        <v>OK</v>
      </c>
      <c r="G81" s="10" t="s">
        <v>8</v>
      </c>
      <c r="H81" s="10" t="str">
        <f>VLOOKUP(D81,EQProd!$B$2:$F$297,2,)</f>
        <v>unique</v>
      </c>
      <c r="I81" s="10" t="str">
        <f t="shared" si="11"/>
        <v>OK</v>
      </c>
      <c r="J81" s="10" t="s">
        <v>9</v>
      </c>
      <c r="K81" s="10" t="str">
        <f>VLOOKUP(D81,EQProd!$B$2:$F$297,3,)</f>
        <v xml:space="preserve"> clustered </v>
      </c>
      <c r="L81" s="10" t="str">
        <f t="shared" si="12"/>
        <v>OK</v>
      </c>
      <c r="M81" s="10">
        <v>1</v>
      </c>
      <c r="N81" s="10">
        <f>VLOOKUP(D81,EQProd!$B$2:$F$297,4,)</f>
        <v>1</v>
      </c>
      <c r="O81" s="10" t="str">
        <f t="shared" si="13"/>
        <v>OK</v>
      </c>
      <c r="P81" s="10" t="s">
        <v>164</v>
      </c>
      <c r="Q81" s="10" t="str">
        <f>VLOOKUP(D81,EQProd!$B$2:$F$297,5,)</f>
        <v>id asc</v>
      </c>
      <c r="R81" s="10" t="str">
        <f t="shared" si="14"/>
        <v>OK</v>
      </c>
      <c r="S81" s="10" t="str">
        <f t="shared" si="15"/>
        <v>TRUE</v>
      </c>
      <c r="T81" s="10" t="str">
        <f t="shared" si="16"/>
        <v>TRUE</v>
      </c>
      <c r="U81" s="10" t="str">
        <f t="shared" si="17"/>
        <v>Yes</v>
      </c>
    </row>
    <row r="82" spans="1:21">
      <c r="A82" s="10" t="s">
        <v>189</v>
      </c>
      <c r="B82" s="10" t="str">
        <f>IF(ISERROR(MATCH(A82, EQProd!$A$2:$A$297,0)),"",A82)</f>
        <v>srf_main.DataSecrecyMaster</v>
      </c>
      <c r="C82" s="10" t="str">
        <f t="shared" si="9"/>
        <v>OK</v>
      </c>
      <c r="D82" s="10" t="s">
        <v>733</v>
      </c>
      <c r="E82" s="10" t="e">
        <f>VLOOKUP(D82,EQProd!$B$2:$F$297,1,)</f>
        <v>#N/A</v>
      </c>
      <c r="F82" s="10" t="e">
        <f t="shared" si="10"/>
        <v>#N/A</v>
      </c>
      <c r="G82" s="10" t="s">
        <v>13</v>
      </c>
      <c r="H82" s="10" t="e">
        <f>VLOOKUP(D82,EQProd!$B$2:$F$297,2,)</f>
        <v>#N/A</v>
      </c>
      <c r="I82" s="10" t="e">
        <f t="shared" si="11"/>
        <v>#N/A</v>
      </c>
      <c r="J82" s="10" t="s">
        <v>14</v>
      </c>
      <c r="K82" s="10" t="e">
        <f>VLOOKUP(D82,EQProd!$B$2:$F$297,3,)</f>
        <v>#N/A</v>
      </c>
      <c r="L82" s="10" t="e">
        <f t="shared" si="12"/>
        <v>#N/A</v>
      </c>
      <c r="M82" s="10">
        <v>1</v>
      </c>
      <c r="N82" s="10" t="e">
        <f>VLOOKUP(D82,EQProd!$B$2:$F$297,4,)</f>
        <v>#N/A</v>
      </c>
      <c r="O82" s="10" t="e">
        <f t="shared" si="13"/>
        <v>#N/A</v>
      </c>
      <c r="P82" s="10" t="s">
        <v>734</v>
      </c>
      <c r="Q82" s="10" t="e">
        <f>VLOOKUP(D82,EQProd!$B$2:$F$297,5,)</f>
        <v>#N/A</v>
      </c>
      <c r="R82" s="10" t="e">
        <f t="shared" si="14"/>
        <v>#N/A</v>
      </c>
      <c r="S82" s="10" t="e">
        <f t="shared" si="15"/>
        <v>#N/A</v>
      </c>
      <c r="T82" s="10" t="e">
        <f t="shared" si="16"/>
        <v>#N/A</v>
      </c>
      <c r="U82" s="10" t="e">
        <f t="shared" si="17"/>
        <v>#N/A</v>
      </c>
    </row>
    <row r="83" spans="1:21">
      <c r="A83" s="10" t="s">
        <v>189</v>
      </c>
      <c r="B83" s="10" t="str">
        <f>IF(ISERROR(MATCH(A83, EQProd!$A$2:$A$297,0)),"",A83)</f>
        <v>srf_main.DataSecrecyMaster</v>
      </c>
      <c r="C83" s="10" t="str">
        <f t="shared" si="9"/>
        <v>OK</v>
      </c>
      <c r="D83" s="10" t="s">
        <v>190</v>
      </c>
      <c r="E83" s="10" t="str">
        <f>VLOOKUP(D83,EQProd!$B$2:$F$297,1,)</f>
        <v>idx1_DataSecrecyMaster</v>
      </c>
      <c r="F83" s="10" t="str">
        <f t="shared" si="10"/>
        <v>OK</v>
      </c>
      <c r="G83" s="10" t="s">
        <v>13</v>
      </c>
      <c r="H83" s="10" t="str">
        <f>VLOOKUP(D83,EQProd!$B$2:$F$297,2,)</f>
        <v>nonunique</v>
      </c>
      <c r="I83" s="10" t="str">
        <f t="shared" si="11"/>
        <v>OK</v>
      </c>
      <c r="J83" s="10" t="s">
        <v>14</v>
      </c>
      <c r="K83" s="10" t="str">
        <f>VLOOKUP(D83,EQProd!$B$2:$F$297,3,)</f>
        <v xml:space="preserve"> nonclustered </v>
      </c>
      <c r="L83" s="10" t="str">
        <f t="shared" si="12"/>
        <v>OK</v>
      </c>
      <c r="M83" s="10">
        <v>2</v>
      </c>
      <c r="N83" s="10">
        <f>VLOOKUP(D83,EQProd!$B$2:$F$297,4,)</f>
        <v>2</v>
      </c>
      <c r="O83" s="10" t="str">
        <f t="shared" si="13"/>
        <v>OK</v>
      </c>
      <c r="P83" s="10" t="s">
        <v>191</v>
      </c>
      <c r="Q83" s="10" t="str">
        <f>VLOOKUP(D83,EQProd!$B$2:$F$297,5,)</f>
        <v>Status asc,SecretCPartyID asc INCLUDE (DisclosedCPartyID)</v>
      </c>
      <c r="R83" s="10" t="str">
        <f t="shared" si="14"/>
        <v>OK</v>
      </c>
      <c r="S83" s="10" t="str">
        <f t="shared" si="15"/>
        <v>TRUE</v>
      </c>
      <c r="T83" s="10" t="str">
        <f t="shared" si="16"/>
        <v>TRUE</v>
      </c>
      <c r="U83" s="10" t="str">
        <f t="shared" si="17"/>
        <v>Yes</v>
      </c>
    </row>
    <row r="84" spans="1:21">
      <c r="A84" s="10" t="s">
        <v>192</v>
      </c>
      <c r="B84" s="10" t="str">
        <f>IF(ISERROR(MATCH(A84, EQProd!$A$2:$A$297,0)),"",A84)</f>
        <v>srf_main.DbArchive_BCPValAgg_FeedFileFragmentId</v>
      </c>
      <c r="C84" s="10" t="str">
        <f t="shared" si="9"/>
        <v>OK</v>
      </c>
      <c r="D84" s="10" t="s">
        <v>193</v>
      </c>
      <c r="E84" s="10" t="str">
        <f>VLOOKUP(D84,EQProd!$B$2:$F$297,1,)</f>
        <v>NCI_DbArchive_BCPValAgg_FeedFileFragmentId</v>
      </c>
      <c r="F84" s="10" t="str">
        <f t="shared" si="10"/>
        <v>OK</v>
      </c>
      <c r="G84" s="10" t="s">
        <v>8</v>
      </c>
      <c r="H84" s="10" t="str">
        <f>VLOOKUP(D84,EQProd!$B$2:$F$297,2,)</f>
        <v>unique</v>
      </c>
      <c r="I84" s="10" t="str">
        <f t="shared" si="11"/>
        <v>OK</v>
      </c>
      <c r="J84" s="10" t="s">
        <v>14</v>
      </c>
      <c r="K84" s="10" t="str">
        <f>VLOOKUP(D84,EQProd!$B$2:$F$297,3,)</f>
        <v xml:space="preserve"> nonclustered </v>
      </c>
      <c r="L84" s="10" t="str">
        <f t="shared" si="12"/>
        <v>OK</v>
      </c>
      <c r="M84" s="10">
        <v>1</v>
      </c>
      <c r="N84" s="10">
        <f>VLOOKUP(D84,EQProd!$B$2:$F$297,4,)</f>
        <v>1</v>
      </c>
      <c r="O84" s="10" t="str">
        <f t="shared" si="13"/>
        <v>OK</v>
      </c>
      <c r="P84" s="10" t="s">
        <v>194</v>
      </c>
      <c r="Q84" s="10" t="str">
        <f>VLOOKUP(D84,EQProd!$B$2:$F$297,5,)</f>
        <v>FeedFileFragmentId asc</v>
      </c>
      <c r="R84" s="10" t="str">
        <f t="shared" si="14"/>
        <v>OK</v>
      </c>
      <c r="S84" s="10" t="str">
        <f t="shared" si="15"/>
        <v>TRUE</v>
      </c>
      <c r="T84" s="10" t="str">
        <f t="shared" si="16"/>
        <v>TRUE</v>
      </c>
      <c r="U84" s="10" t="str">
        <f t="shared" si="17"/>
        <v>Yes</v>
      </c>
    </row>
    <row r="85" spans="1:21">
      <c r="A85" s="10" t="s">
        <v>195</v>
      </c>
      <c r="B85" s="10" t="str">
        <f>IF(ISERROR(MATCH(A85, EQProd!$A$2:$A$297,0)),"",A85)</f>
        <v>srf_main.DbArchive_TradeMessageId</v>
      </c>
      <c r="C85" s="10" t="str">
        <f t="shared" si="9"/>
        <v>OK</v>
      </c>
      <c r="D85" s="10" t="s">
        <v>196</v>
      </c>
      <c r="E85" s="10" t="str">
        <f>VLOOKUP(D85,EQProd!$B$2:$F$297,1,)</f>
        <v>NC2_DbArchive_TradeMessageId</v>
      </c>
      <c r="F85" s="10" t="str">
        <f t="shared" si="10"/>
        <v>OK</v>
      </c>
      <c r="G85" s="10" t="s">
        <v>13</v>
      </c>
      <c r="H85" s="10" t="str">
        <f>VLOOKUP(D85,EQProd!$B$2:$F$297,2,)</f>
        <v>nonunique</v>
      </c>
      <c r="I85" s="10" t="str">
        <f t="shared" si="11"/>
        <v>OK</v>
      </c>
      <c r="J85" s="10" t="s">
        <v>14</v>
      </c>
      <c r="K85" s="10" t="str">
        <f>VLOOKUP(D85,EQProd!$B$2:$F$297,3,)</f>
        <v xml:space="preserve"> nonclustered </v>
      </c>
      <c r="L85" s="10" t="str">
        <f t="shared" si="12"/>
        <v>OK</v>
      </c>
      <c r="M85" s="10">
        <v>1</v>
      </c>
      <c r="N85" s="10">
        <f>VLOOKUP(D85,EQProd!$B$2:$F$297,4,)</f>
        <v>1</v>
      </c>
      <c r="O85" s="10" t="str">
        <f t="shared" si="13"/>
        <v>OK</v>
      </c>
      <c r="P85" s="10" t="s">
        <v>36</v>
      </c>
      <c r="Q85" s="10" t="str">
        <f>VLOOKUP(D85,EQProd!$B$2:$F$297,5,)</f>
        <v>TradeId asc</v>
      </c>
      <c r="R85" s="10" t="str">
        <f t="shared" si="14"/>
        <v>OK</v>
      </c>
      <c r="S85" s="10" t="str">
        <f t="shared" si="15"/>
        <v>TRUE</v>
      </c>
      <c r="T85" s="10" t="str">
        <f t="shared" si="16"/>
        <v>TRUE</v>
      </c>
      <c r="U85" s="10" t="str">
        <f t="shared" si="17"/>
        <v>Yes</v>
      </c>
    </row>
    <row r="86" spans="1:21">
      <c r="A86" s="10" t="s">
        <v>195</v>
      </c>
      <c r="B86" s="10" t="str">
        <f>IF(ISERROR(MATCH(A86, EQProd!$A$2:$A$297,0)),"",A86)</f>
        <v>srf_main.DbArchive_TradeMessageId</v>
      </c>
      <c r="C86" s="10" t="str">
        <f t="shared" si="9"/>
        <v>OK</v>
      </c>
      <c r="D86" s="10" t="s">
        <v>197</v>
      </c>
      <c r="E86" s="10" t="str">
        <f>VLOOKUP(D86,EQProd!$B$2:$F$297,1,)</f>
        <v>NC1_DbArchive_TradeMessageId</v>
      </c>
      <c r="F86" s="10" t="str">
        <f t="shared" si="10"/>
        <v>OK</v>
      </c>
      <c r="G86" s="10" t="s">
        <v>13</v>
      </c>
      <c r="H86" s="10" t="str">
        <f>VLOOKUP(D86,EQProd!$B$2:$F$297,2,)</f>
        <v>nonunique</v>
      </c>
      <c r="I86" s="10" t="str">
        <f t="shared" si="11"/>
        <v>OK</v>
      </c>
      <c r="J86" s="10" t="s">
        <v>14</v>
      </c>
      <c r="K86" s="10" t="str">
        <f>VLOOKUP(D86,EQProd!$B$2:$F$297,3,)</f>
        <v xml:space="preserve"> nonclustered </v>
      </c>
      <c r="L86" s="10" t="str">
        <f t="shared" si="12"/>
        <v>OK</v>
      </c>
      <c r="M86" s="10">
        <v>1</v>
      </c>
      <c r="N86" s="10">
        <f>VLOOKUP(D86,EQProd!$B$2:$F$297,4,)</f>
        <v>1</v>
      </c>
      <c r="O86" s="10" t="str">
        <f t="shared" si="13"/>
        <v>OK</v>
      </c>
      <c r="P86" s="10" t="s">
        <v>198</v>
      </c>
      <c r="Q86" s="10" t="str">
        <f>VLOOKUP(D86,EQProd!$B$2:$F$297,5,)</f>
        <v>TradeMessageId asc</v>
      </c>
      <c r="R86" s="10" t="str">
        <f t="shared" si="14"/>
        <v>OK</v>
      </c>
      <c r="S86" s="10" t="str">
        <f t="shared" si="15"/>
        <v>TRUE</v>
      </c>
      <c r="T86" s="10" t="str">
        <f t="shared" si="16"/>
        <v>TRUE</v>
      </c>
      <c r="U86" s="10" t="str">
        <f t="shared" si="17"/>
        <v>Yes</v>
      </c>
    </row>
    <row r="87" spans="1:21">
      <c r="A87" s="10" t="s">
        <v>199</v>
      </c>
      <c r="B87" s="10" t="str">
        <f>IF(ISERROR(MATCH(A87, EQProd!$A$2:$A$297,0)),"",A87)</f>
        <v>srf_main.DbArchive_TradeMessageTrident_TradeMessageId</v>
      </c>
      <c r="C87" s="10" t="str">
        <f t="shared" si="9"/>
        <v>OK</v>
      </c>
      <c r="D87" s="10" t="s">
        <v>200</v>
      </c>
      <c r="E87" s="10" t="str">
        <f>VLOOKUP(D87,EQProd!$B$2:$F$297,1,)</f>
        <v>NC1_DbArchive_TradeMessageTrident_TradeMessageId</v>
      </c>
      <c r="F87" s="10" t="str">
        <f t="shared" si="10"/>
        <v>OK</v>
      </c>
      <c r="G87" s="10" t="s">
        <v>13</v>
      </c>
      <c r="H87" s="10" t="str">
        <f>VLOOKUP(D87,EQProd!$B$2:$F$297,2,)</f>
        <v>nonunique</v>
      </c>
      <c r="I87" s="10" t="str">
        <f t="shared" si="11"/>
        <v>OK</v>
      </c>
      <c r="J87" s="10" t="s">
        <v>14</v>
      </c>
      <c r="K87" s="10" t="str">
        <f>VLOOKUP(D87,EQProd!$B$2:$F$297,3,)</f>
        <v xml:space="preserve"> nonclustered </v>
      </c>
      <c r="L87" s="10" t="str">
        <f t="shared" si="12"/>
        <v>OK</v>
      </c>
      <c r="M87" s="10">
        <v>1</v>
      </c>
      <c r="N87" s="10">
        <f>VLOOKUP(D87,EQProd!$B$2:$F$297,4,)</f>
        <v>1</v>
      </c>
      <c r="O87" s="10" t="str">
        <f t="shared" si="13"/>
        <v>OK</v>
      </c>
      <c r="P87" s="10" t="s">
        <v>198</v>
      </c>
      <c r="Q87" s="10" t="str">
        <f>VLOOKUP(D87,EQProd!$B$2:$F$297,5,)</f>
        <v>TradeMessageId asc</v>
      </c>
      <c r="R87" s="10" t="str">
        <f t="shared" si="14"/>
        <v>OK</v>
      </c>
      <c r="S87" s="10" t="str">
        <f t="shared" si="15"/>
        <v>TRUE</v>
      </c>
      <c r="T87" s="10" t="str">
        <f t="shared" si="16"/>
        <v>TRUE</v>
      </c>
      <c r="U87" s="10" t="str">
        <f t="shared" si="17"/>
        <v>Yes</v>
      </c>
    </row>
    <row r="88" spans="1:21">
      <c r="A88" s="10" t="s">
        <v>201</v>
      </c>
      <c r="B88" s="10" t="str">
        <f>IF(ISERROR(MATCH(A88, EQProd!$A$2:$A$297,0)),"",A88)</f>
        <v>srf_main.EconomicAmendConfig</v>
      </c>
      <c r="C88" s="10" t="str">
        <f t="shared" si="9"/>
        <v>OK</v>
      </c>
      <c r="D88" s="10" t="s">
        <v>202</v>
      </c>
      <c r="E88" s="10" t="str">
        <f>VLOOKUP(D88,EQProd!$B$2:$F$297,1,)</f>
        <v>PK_EconomicAmendConfig_1</v>
      </c>
      <c r="F88" s="10" t="str">
        <f t="shared" si="10"/>
        <v>OK</v>
      </c>
      <c r="G88" s="10" t="s">
        <v>8</v>
      </c>
      <c r="H88" s="10" t="str">
        <f>VLOOKUP(D88,EQProd!$B$2:$F$297,2,)</f>
        <v>unique</v>
      </c>
      <c r="I88" s="10" t="str">
        <f t="shared" si="11"/>
        <v>OK</v>
      </c>
      <c r="J88" s="10" t="s">
        <v>9</v>
      </c>
      <c r="K88" s="10" t="str">
        <f>VLOOKUP(D88,EQProd!$B$2:$F$297,3,)</f>
        <v xml:space="preserve"> clustered </v>
      </c>
      <c r="L88" s="10" t="str">
        <f t="shared" si="12"/>
        <v>OK</v>
      </c>
      <c r="M88" s="10">
        <v>1</v>
      </c>
      <c r="N88" s="10">
        <f>VLOOKUP(D88,EQProd!$B$2:$F$297,4,)</f>
        <v>1</v>
      </c>
      <c r="O88" s="10" t="str">
        <f t="shared" si="13"/>
        <v>OK</v>
      </c>
      <c r="P88" s="10" t="s">
        <v>164</v>
      </c>
      <c r="Q88" s="10" t="str">
        <f>VLOOKUP(D88,EQProd!$B$2:$F$297,5,)</f>
        <v>id asc</v>
      </c>
      <c r="R88" s="10" t="str">
        <f t="shared" si="14"/>
        <v>OK</v>
      </c>
      <c r="S88" s="10" t="str">
        <f t="shared" si="15"/>
        <v>TRUE</v>
      </c>
      <c r="T88" s="10" t="str">
        <f t="shared" si="16"/>
        <v>TRUE</v>
      </c>
      <c r="U88" s="10" t="str">
        <f t="shared" si="17"/>
        <v>Yes</v>
      </c>
    </row>
    <row r="89" spans="1:21">
      <c r="A89" s="10" t="s">
        <v>203</v>
      </c>
      <c r="B89" s="10" t="str">
        <f>IF(ISERROR(MATCH(A89, EQProd!$A$2:$A$297,0)),"",A89)</f>
        <v>srf_main.EMIRMultiManagerAccount</v>
      </c>
      <c r="C89" s="10" t="str">
        <f t="shared" si="9"/>
        <v>OK</v>
      </c>
      <c r="D89" s="10" t="s">
        <v>206</v>
      </c>
      <c r="E89" s="10" t="str">
        <f>VLOOKUP(D89,EQProd!$B$2:$F$297,1,)</f>
        <v>Idx_EMIR_Multi_SubAccountId</v>
      </c>
      <c r="F89" s="10" t="str">
        <f t="shared" si="10"/>
        <v>OK</v>
      </c>
      <c r="G89" s="10" t="s">
        <v>13</v>
      </c>
      <c r="H89" s="10" t="str">
        <f>VLOOKUP(D89,EQProd!$B$2:$F$297,2,)</f>
        <v>nonunique</v>
      </c>
      <c r="I89" s="10" t="str">
        <f t="shared" si="11"/>
        <v>OK</v>
      </c>
      <c r="J89" s="10" t="s">
        <v>14</v>
      </c>
      <c r="K89" s="10" t="str">
        <f>VLOOKUP(D89,EQProd!$B$2:$F$297,3,)</f>
        <v xml:space="preserve"> nonclustered </v>
      </c>
      <c r="L89" s="10" t="str">
        <f t="shared" si="12"/>
        <v>OK</v>
      </c>
      <c r="M89" s="10">
        <v>1</v>
      </c>
      <c r="N89" s="10">
        <f>VLOOKUP(D89,EQProd!$B$2:$F$297,4,)</f>
        <v>1</v>
      </c>
      <c r="O89" s="10" t="str">
        <f t="shared" si="13"/>
        <v>OK</v>
      </c>
      <c r="P89" s="10" t="s">
        <v>735</v>
      </c>
      <c r="Q89" s="10" t="str">
        <f>VLOOKUP(D89,EQProd!$B$2:$F$297,5,)</f>
        <v>SubAccountId asc</v>
      </c>
      <c r="R89" s="10" t="str">
        <f t="shared" si="14"/>
        <v>NOTOK</v>
      </c>
      <c r="S89" s="10" t="str">
        <f t="shared" si="15"/>
        <v>TRUE</v>
      </c>
      <c r="T89" s="10" t="str">
        <f t="shared" si="16"/>
        <v>FALSE</v>
      </c>
      <c r="U89" s="10" t="str">
        <f t="shared" si="17"/>
        <v>No</v>
      </c>
    </row>
    <row r="90" spans="1:21">
      <c r="A90" s="10" t="s">
        <v>207</v>
      </c>
      <c r="B90" s="10" t="str">
        <f>IF(ISERROR(MATCH(A90, EQProd!$A$2:$A$297,0)),"",A90)</f>
        <v>srf_main.EODComment</v>
      </c>
      <c r="C90" s="10" t="str">
        <f t="shared" si="9"/>
        <v>OK</v>
      </c>
      <c r="D90" s="10" t="s">
        <v>208</v>
      </c>
      <c r="E90" s="10" t="str">
        <f>VLOOKUP(D90,EQProd!$B$2:$F$297,1,)</f>
        <v>idx2_EODComment</v>
      </c>
      <c r="F90" s="10" t="str">
        <f t="shared" si="10"/>
        <v>OK</v>
      </c>
      <c r="G90" s="10" t="s">
        <v>13</v>
      </c>
      <c r="H90" s="10" t="str">
        <f>VLOOKUP(D90,EQProd!$B$2:$F$297,2,)</f>
        <v>nonunique</v>
      </c>
      <c r="I90" s="10" t="str">
        <f t="shared" si="11"/>
        <v>OK</v>
      </c>
      <c r="J90" s="10" t="s">
        <v>14</v>
      </c>
      <c r="K90" s="10" t="str">
        <f>VLOOKUP(D90,EQProd!$B$2:$F$297,3,)</f>
        <v xml:space="preserve"> nonclustered </v>
      </c>
      <c r="L90" s="10" t="str">
        <f t="shared" si="12"/>
        <v>OK</v>
      </c>
      <c r="M90" s="10">
        <v>2</v>
      </c>
      <c r="N90" s="10">
        <f>VLOOKUP(D90,EQProd!$B$2:$F$297,4,)</f>
        <v>2</v>
      </c>
      <c r="O90" s="10" t="str">
        <f t="shared" si="13"/>
        <v>OK</v>
      </c>
      <c r="P90" s="10" t="s">
        <v>209</v>
      </c>
      <c r="Q90" s="10" t="str">
        <f>VLOOKUP(D90,EQProd!$B$2:$F$297,5,)</f>
        <v>CommentCode asc,CommentType asc INCLUDE (CommentId)</v>
      </c>
      <c r="R90" s="10" t="str">
        <f t="shared" si="14"/>
        <v>OK</v>
      </c>
      <c r="S90" s="10" t="str">
        <f t="shared" si="15"/>
        <v>TRUE</v>
      </c>
      <c r="T90" s="10" t="str">
        <f t="shared" si="16"/>
        <v>TRUE</v>
      </c>
      <c r="U90" s="10" t="str">
        <f t="shared" si="17"/>
        <v>Yes</v>
      </c>
    </row>
    <row r="91" spans="1:21">
      <c r="A91" s="10" t="s">
        <v>207</v>
      </c>
      <c r="B91" s="10" t="str">
        <f>IF(ISERROR(MATCH(A91, EQProd!$A$2:$A$297,0)),"",A91)</f>
        <v>srf_main.EODComment</v>
      </c>
      <c r="C91" s="10" t="str">
        <f t="shared" si="9"/>
        <v>OK</v>
      </c>
      <c r="D91" s="10" t="s">
        <v>212</v>
      </c>
      <c r="E91" s="10" t="str">
        <f>VLOOKUP(D91,EQProd!$B$2:$F$297,1,)</f>
        <v>PK_EODComment</v>
      </c>
      <c r="F91" s="10" t="str">
        <f t="shared" si="10"/>
        <v>OK</v>
      </c>
      <c r="G91" s="10" t="s">
        <v>8</v>
      </c>
      <c r="H91" s="10" t="str">
        <f>VLOOKUP(D91,EQProd!$B$2:$F$297,2,)</f>
        <v>unique</v>
      </c>
      <c r="I91" s="10" t="str">
        <f t="shared" si="11"/>
        <v>OK</v>
      </c>
      <c r="J91" s="10" t="s">
        <v>9</v>
      </c>
      <c r="K91" s="10" t="str">
        <f>VLOOKUP(D91,EQProd!$B$2:$F$297,3,)</f>
        <v xml:space="preserve"> clustered </v>
      </c>
      <c r="L91" s="10" t="str">
        <f t="shared" si="12"/>
        <v>OK</v>
      </c>
      <c r="M91" s="10">
        <v>1</v>
      </c>
      <c r="N91" s="10">
        <f>VLOOKUP(D91,EQProd!$B$2:$F$297,4,)</f>
        <v>1</v>
      </c>
      <c r="O91" s="10" t="str">
        <f t="shared" si="13"/>
        <v>OK</v>
      </c>
      <c r="P91" s="10" t="s">
        <v>213</v>
      </c>
      <c r="Q91" s="10" t="str">
        <f>VLOOKUP(D91,EQProd!$B$2:$F$297,5,)</f>
        <v>CommentId asc</v>
      </c>
      <c r="R91" s="10" t="str">
        <f t="shared" si="14"/>
        <v>OK</v>
      </c>
      <c r="S91" s="10" t="str">
        <f t="shared" si="15"/>
        <v>TRUE</v>
      </c>
      <c r="T91" s="10" t="str">
        <f t="shared" si="16"/>
        <v>TRUE</v>
      </c>
      <c r="U91" s="10" t="str">
        <f t="shared" si="17"/>
        <v>Yes</v>
      </c>
    </row>
    <row r="92" spans="1:21">
      <c r="A92" s="10" t="s">
        <v>207</v>
      </c>
      <c r="B92" s="10" t="str">
        <f>IF(ISERROR(MATCH(A92, EQProd!$A$2:$A$297,0)),"",A92)</f>
        <v>srf_main.EODComment</v>
      </c>
      <c r="C92" s="10" t="str">
        <f t="shared" si="9"/>
        <v>OK</v>
      </c>
      <c r="D92" s="10" t="s">
        <v>736</v>
      </c>
      <c r="E92" s="10" t="e">
        <f>VLOOKUP(D92,EQProd!$B$2:$F$297,1,)</f>
        <v>#N/A</v>
      </c>
      <c r="F92" s="10" t="e">
        <f t="shared" si="10"/>
        <v>#N/A</v>
      </c>
      <c r="G92" s="10" t="s">
        <v>13</v>
      </c>
      <c r="H92" s="10" t="e">
        <f>VLOOKUP(D92,EQProd!$B$2:$F$297,2,)</f>
        <v>#N/A</v>
      </c>
      <c r="I92" s="10" t="e">
        <f t="shared" si="11"/>
        <v>#N/A</v>
      </c>
      <c r="J92" s="10" t="s">
        <v>14</v>
      </c>
      <c r="K92" s="10" t="e">
        <f>VLOOKUP(D92,EQProd!$B$2:$F$297,3,)</f>
        <v>#N/A</v>
      </c>
      <c r="L92" s="10" t="e">
        <f t="shared" si="12"/>
        <v>#N/A</v>
      </c>
      <c r="M92" s="10">
        <v>1</v>
      </c>
      <c r="N92" s="10" t="e">
        <f>VLOOKUP(D92,EQProd!$B$2:$F$297,4,)</f>
        <v>#N/A</v>
      </c>
      <c r="O92" s="10" t="e">
        <f t="shared" si="13"/>
        <v>#N/A</v>
      </c>
      <c r="P92" s="10" t="s">
        <v>211</v>
      </c>
      <c r="Q92" s="10" t="e">
        <f>VLOOKUP(D92,EQProd!$B$2:$F$297,5,)</f>
        <v>#N/A</v>
      </c>
      <c r="R92" s="10" t="e">
        <f t="shared" si="14"/>
        <v>#N/A</v>
      </c>
      <c r="S92" s="10" t="e">
        <f t="shared" si="15"/>
        <v>#N/A</v>
      </c>
      <c r="T92" s="10" t="e">
        <f t="shared" si="16"/>
        <v>#N/A</v>
      </c>
      <c r="U92" s="10" t="e">
        <f t="shared" si="17"/>
        <v>#N/A</v>
      </c>
    </row>
    <row r="93" spans="1:21">
      <c r="A93" s="10" t="s">
        <v>207</v>
      </c>
      <c r="B93" s="10" t="str">
        <f>IF(ISERROR(MATCH(A93, EQProd!$A$2:$A$297,0)),"",A93)</f>
        <v>srf_main.EODComment</v>
      </c>
      <c r="C93" s="10" t="str">
        <f t="shared" si="9"/>
        <v>OK</v>
      </c>
      <c r="D93" s="10" t="s">
        <v>210</v>
      </c>
      <c r="E93" s="10" t="str">
        <f>VLOOKUP(D93,EQProd!$B$2:$F$297,1,)</f>
        <v>idx1_EODComment</v>
      </c>
      <c r="F93" s="10" t="str">
        <f t="shared" si="10"/>
        <v>OK</v>
      </c>
      <c r="G93" s="10" t="s">
        <v>13</v>
      </c>
      <c r="H93" s="10" t="str">
        <f>VLOOKUP(D93,EQProd!$B$2:$F$297,2,)</f>
        <v>nonunique</v>
      </c>
      <c r="I93" s="10" t="str">
        <f t="shared" si="11"/>
        <v>OK</v>
      </c>
      <c r="J93" s="10" t="s">
        <v>14</v>
      </c>
      <c r="K93" s="10" t="str">
        <f>VLOOKUP(D93,EQProd!$B$2:$F$297,3,)</f>
        <v xml:space="preserve"> nonclustered </v>
      </c>
      <c r="L93" s="10" t="str">
        <f t="shared" si="12"/>
        <v>OK</v>
      </c>
      <c r="M93" s="10">
        <v>1</v>
      </c>
      <c r="N93" s="10">
        <f>VLOOKUP(D93,EQProd!$B$2:$F$297,4,)</f>
        <v>1</v>
      </c>
      <c r="O93" s="10" t="str">
        <f t="shared" si="13"/>
        <v>OK</v>
      </c>
      <c r="P93" s="10" t="s">
        <v>211</v>
      </c>
      <c r="Q93" s="10" t="str">
        <f>VLOOKUP(D93,EQProd!$B$2:$F$297,5,)</f>
        <v>CommentType asc INCLUDE (Comments)</v>
      </c>
      <c r="R93" s="10" t="str">
        <f t="shared" si="14"/>
        <v>OK</v>
      </c>
      <c r="S93" s="10" t="str">
        <f t="shared" si="15"/>
        <v>TRUE</v>
      </c>
      <c r="T93" s="10" t="str">
        <f t="shared" si="16"/>
        <v>TRUE</v>
      </c>
      <c r="U93" s="10" t="str">
        <f t="shared" si="17"/>
        <v>Yes</v>
      </c>
    </row>
    <row r="94" spans="1:21">
      <c r="A94" s="10" t="s">
        <v>214</v>
      </c>
      <c r="B94" s="10" t="str">
        <f>IF(ISERROR(MATCH(A94, EQProd!$A$2:$A$297,0)),"",A94)</f>
        <v>srf_main.EodDataFormat</v>
      </c>
      <c r="C94" s="10" t="str">
        <f t="shared" si="9"/>
        <v>OK</v>
      </c>
      <c r="D94" s="10" t="s">
        <v>675</v>
      </c>
      <c r="E94" s="10" t="str">
        <f>VLOOKUP(D94,EQProd!$B$2:$F$297,1,)</f>
        <v>PK_EodDataFormat</v>
      </c>
      <c r="F94" s="10" t="str">
        <f t="shared" si="10"/>
        <v>OK</v>
      </c>
      <c r="G94" s="10" t="s">
        <v>8</v>
      </c>
      <c r="H94" s="10" t="str">
        <f>VLOOKUP(D94,EQProd!$B$2:$F$297,2,)</f>
        <v>unique</v>
      </c>
      <c r="I94" s="10" t="str">
        <f t="shared" si="11"/>
        <v>OK</v>
      </c>
      <c r="J94" s="10" t="s">
        <v>9</v>
      </c>
      <c r="K94" s="10" t="str">
        <f>VLOOKUP(D94,EQProd!$B$2:$F$297,3,)</f>
        <v xml:space="preserve"> clustered </v>
      </c>
      <c r="L94" s="10" t="str">
        <f t="shared" si="12"/>
        <v>OK</v>
      </c>
      <c r="M94" s="10">
        <v>1</v>
      </c>
      <c r="N94" s="10">
        <f>VLOOKUP(D94,EQProd!$B$2:$F$297,4,)</f>
        <v>1</v>
      </c>
      <c r="O94" s="10" t="str">
        <f t="shared" si="13"/>
        <v>OK</v>
      </c>
      <c r="P94" s="10" t="s">
        <v>17</v>
      </c>
      <c r="Q94" s="10" t="str">
        <f>VLOOKUP(D94,EQProd!$B$2:$F$297,5,)</f>
        <v>Id asc</v>
      </c>
      <c r="R94" s="10" t="str">
        <f t="shared" si="14"/>
        <v>OK</v>
      </c>
      <c r="S94" s="10" t="str">
        <f t="shared" si="15"/>
        <v>TRUE</v>
      </c>
      <c r="T94" s="10" t="str">
        <f t="shared" si="16"/>
        <v>TRUE</v>
      </c>
      <c r="U94" s="10" t="str">
        <f t="shared" si="17"/>
        <v>Yes</v>
      </c>
    </row>
    <row r="95" spans="1:21">
      <c r="A95" s="10" t="s">
        <v>214</v>
      </c>
      <c r="B95" s="10" t="str">
        <f>IF(ISERROR(MATCH(A95, EQProd!$A$2:$A$297,0)),"",A95)</f>
        <v>srf_main.EodDataFormat</v>
      </c>
      <c r="C95" s="10" t="str">
        <f t="shared" si="9"/>
        <v>OK</v>
      </c>
      <c r="D95" s="10" t="s">
        <v>215</v>
      </c>
      <c r="E95" s="10" t="str">
        <f>VLOOKUP(D95,EQProd!$B$2:$F$297,1,)</f>
        <v>EodDataFormatUniqueKey</v>
      </c>
      <c r="F95" s="10" t="str">
        <f t="shared" si="10"/>
        <v>OK</v>
      </c>
      <c r="G95" s="10" t="s">
        <v>8</v>
      </c>
      <c r="H95" s="10" t="str">
        <f>VLOOKUP(D95,EQProd!$B$2:$F$297,2,)</f>
        <v>unique</v>
      </c>
      <c r="I95" s="10" t="str">
        <f t="shared" si="11"/>
        <v>OK</v>
      </c>
      <c r="J95" s="10" t="s">
        <v>14</v>
      </c>
      <c r="K95" s="10" t="str">
        <f>VLOOKUP(D95,EQProd!$B$2:$F$297,3,)</f>
        <v xml:space="preserve"> nonclustered </v>
      </c>
      <c r="L95" s="10" t="str">
        <f t="shared" si="12"/>
        <v>OK</v>
      </c>
      <c r="M95" s="10">
        <v>4</v>
      </c>
      <c r="N95" s="10">
        <f>VLOOKUP(D95,EQProd!$B$2:$F$297,4,)</f>
        <v>4</v>
      </c>
      <c r="O95" s="10" t="str">
        <f t="shared" si="13"/>
        <v>OK</v>
      </c>
      <c r="P95" s="10" t="s">
        <v>674</v>
      </c>
      <c r="Q95" s="10" t="str">
        <f>VLOOKUP(D95,EQProd!$B$2:$F$297,5,)</f>
        <v>EsfVersion asc,FeedType asc,GenericType asc,PublisherSystem asc</v>
      </c>
      <c r="R95" s="10" t="str">
        <f t="shared" si="14"/>
        <v>OK</v>
      </c>
      <c r="S95" s="10" t="str">
        <f t="shared" si="15"/>
        <v>TRUE</v>
      </c>
      <c r="T95" s="10" t="str">
        <f t="shared" si="16"/>
        <v>TRUE</v>
      </c>
      <c r="U95" s="10" t="str">
        <f t="shared" si="17"/>
        <v>Yes</v>
      </c>
    </row>
    <row r="96" spans="1:21">
      <c r="A96" s="10" t="s">
        <v>218</v>
      </c>
      <c r="B96" s="10" t="str">
        <f>IF(ISERROR(MATCH(A96, EQProd!$A$2:$A$297,0)),"",A96)</f>
        <v>srf_main.EodFileHeader</v>
      </c>
      <c r="C96" s="10" t="str">
        <f t="shared" si="9"/>
        <v>OK</v>
      </c>
      <c r="D96" s="10" t="s">
        <v>676</v>
      </c>
      <c r="E96" s="10" t="str">
        <f>VLOOKUP(D96,EQProd!$B$2:$F$297,1,)</f>
        <v>PK_EodFileHeader</v>
      </c>
      <c r="F96" s="10" t="str">
        <f t="shared" si="10"/>
        <v>OK</v>
      </c>
      <c r="G96" s="10" t="s">
        <v>8</v>
      </c>
      <c r="H96" s="10" t="str">
        <f>VLOOKUP(D96,EQProd!$B$2:$F$297,2,)</f>
        <v>unique</v>
      </c>
      <c r="I96" s="10" t="str">
        <f t="shared" si="11"/>
        <v>OK</v>
      </c>
      <c r="J96" s="10" t="s">
        <v>9</v>
      </c>
      <c r="K96" s="10" t="str">
        <f>VLOOKUP(D96,EQProd!$B$2:$F$297,3,)</f>
        <v xml:space="preserve"> clustered </v>
      </c>
      <c r="L96" s="10" t="str">
        <f t="shared" si="12"/>
        <v>OK</v>
      </c>
      <c r="M96" s="10">
        <v>1</v>
      </c>
      <c r="N96" s="10">
        <f>VLOOKUP(D96,EQProd!$B$2:$F$297,4,)</f>
        <v>1</v>
      </c>
      <c r="O96" s="10" t="str">
        <f t="shared" si="13"/>
        <v>OK</v>
      </c>
      <c r="P96" s="10" t="s">
        <v>17</v>
      </c>
      <c r="Q96" s="10" t="str">
        <f>VLOOKUP(D96,EQProd!$B$2:$F$297,5,)</f>
        <v>Id asc</v>
      </c>
      <c r="R96" s="10" t="str">
        <f t="shared" si="14"/>
        <v>OK</v>
      </c>
      <c r="S96" s="10" t="str">
        <f t="shared" si="15"/>
        <v>TRUE</v>
      </c>
      <c r="T96" s="10" t="str">
        <f t="shared" si="16"/>
        <v>TRUE</v>
      </c>
      <c r="U96" s="10" t="str">
        <f t="shared" si="17"/>
        <v>Yes</v>
      </c>
    </row>
    <row r="97" spans="1:21">
      <c r="A97" s="10" t="s">
        <v>218</v>
      </c>
      <c r="B97" s="10" t="str">
        <f>IF(ISERROR(MATCH(A97, EQProd!$A$2:$A$297,0)),"",A97)</f>
        <v>srf_main.EodFileHeader</v>
      </c>
      <c r="C97" s="10" t="str">
        <f t="shared" si="9"/>
        <v>OK</v>
      </c>
      <c r="D97" s="10" t="s">
        <v>219</v>
      </c>
      <c r="E97" s="10" t="str">
        <f>VLOOKUP(D97,EQProd!$B$2:$F$297,1,)</f>
        <v>EodFileHeaderUniqueKey</v>
      </c>
      <c r="F97" s="10" t="str">
        <f t="shared" si="10"/>
        <v>OK</v>
      </c>
      <c r="G97" s="10" t="s">
        <v>8</v>
      </c>
      <c r="H97" s="10" t="str">
        <f>VLOOKUP(D97,EQProd!$B$2:$F$297,2,)</f>
        <v>unique</v>
      </c>
      <c r="I97" s="10" t="str">
        <f t="shared" si="11"/>
        <v>OK</v>
      </c>
      <c r="J97" s="10" t="s">
        <v>14</v>
      </c>
      <c r="K97" s="10" t="str">
        <f>VLOOKUP(D97,EQProd!$B$2:$F$297,3,)</f>
        <v xml:space="preserve"> nonclustered </v>
      </c>
      <c r="L97" s="10" t="str">
        <f t="shared" si="12"/>
        <v>OK</v>
      </c>
      <c r="M97" s="10">
        <v>1</v>
      </c>
      <c r="N97" s="10">
        <f>VLOOKUP(D97,EQProd!$B$2:$F$297,4,)</f>
        <v>1</v>
      </c>
      <c r="O97" s="10" t="str">
        <f t="shared" si="13"/>
        <v>OK</v>
      </c>
      <c r="P97" s="10" t="s">
        <v>220</v>
      </c>
      <c r="Q97" s="10" t="str">
        <f>VLOOKUP(D97,EQProd!$B$2:$F$297,5,)</f>
        <v>MessageType asc</v>
      </c>
      <c r="R97" s="10" t="str">
        <f t="shared" si="14"/>
        <v>OK</v>
      </c>
      <c r="S97" s="10" t="str">
        <f t="shared" si="15"/>
        <v>TRUE</v>
      </c>
      <c r="T97" s="10" t="str">
        <f t="shared" si="16"/>
        <v>TRUE</v>
      </c>
      <c r="U97" s="10" t="str">
        <f t="shared" si="17"/>
        <v>Yes</v>
      </c>
    </row>
    <row r="98" spans="1:21">
      <c r="A98" s="10" t="s">
        <v>222</v>
      </c>
      <c r="B98" s="10" t="str">
        <f>IF(ISERROR(MATCH(A98, EQProd!$A$2:$A$297,0)),"",A98)</f>
        <v>srf_main.EODTrade</v>
      </c>
      <c r="C98" s="10" t="str">
        <f t="shared" si="9"/>
        <v>OK</v>
      </c>
      <c r="D98" s="10" t="s">
        <v>231</v>
      </c>
      <c r="E98" s="10" t="str">
        <f>VLOOKUP(D98,EQProd!$B$2:$F$297,1,)</f>
        <v>idx1_EODTrade</v>
      </c>
      <c r="F98" s="10" t="str">
        <f t="shared" si="10"/>
        <v>OK</v>
      </c>
      <c r="G98" s="10" t="s">
        <v>13</v>
      </c>
      <c r="H98" s="10" t="str">
        <f>VLOOKUP(D98,EQProd!$B$2:$F$297,2,)</f>
        <v>nonunique</v>
      </c>
      <c r="I98" s="10" t="str">
        <f t="shared" si="11"/>
        <v>OK</v>
      </c>
      <c r="J98" s="10" t="s">
        <v>14</v>
      </c>
      <c r="K98" s="10" t="str">
        <f>VLOOKUP(D98,EQProd!$B$2:$F$297,3,)</f>
        <v xml:space="preserve"> nonclustered </v>
      </c>
      <c r="L98" s="10" t="str">
        <f t="shared" si="12"/>
        <v>OK</v>
      </c>
      <c r="M98" s="10">
        <v>1</v>
      </c>
      <c r="N98" s="10">
        <f>VLOOKUP(D98,EQProd!$B$2:$F$297,4,)</f>
        <v>1</v>
      </c>
      <c r="O98" s="10" t="str">
        <f t="shared" si="13"/>
        <v>OK</v>
      </c>
      <c r="P98" s="10" t="s">
        <v>70</v>
      </c>
      <c r="Q98" s="10" t="str">
        <f>VLOOKUP(D98,EQProd!$B$2:$F$297,5,)</f>
        <v>Book asc</v>
      </c>
      <c r="R98" s="10" t="str">
        <f t="shared" si="14"/>
        <v>OK</v>
      </c>
      <c r="S98" s="10" t="str">
        <f t="shared" si="15"/>
        <v>TRUE</v>
      </c>
      <c r="T98" s="10" t="str">
        <f t="shared" si="16"/>
        <v>TRUE</v>
      </c>
      <c r="U98" s="10" t="str">
        <f t="shared" si="17"/>
        <v>Yes</v>
      </c>
    </row>
    <row r="99" spans="1:21">
      <c r="A99" s="10" t="s">
        <v>222</v>
      </c>
      <c r="B99" s="10" t="str">
        <f>IF(ISERROR(MATCH(A99, EQProd!$A$2:$A$297,0)),"",A99)</f>
        <v>srf_main.EODTrade</v>
      </c>
      <c r="C99" s="10" t="str">
        <f t="shared" si="9"/>
        <v>OK</v>
      </c>
      <c r="D99" s="10" t="s">
        <v>234</v>
      </c>
      <c r="E99" s="10" t="str">
        <f>VLOOKUP(D99,EQProd!$B$2:$F$297,1,)</f>
        <v>EODTradeTradeIdUniqueKeyIndex</v>
      </c>
      <c r="F99" s="10" t="str">
        <f t="shared" si="10"/>
        <v>OK</v>
      </c>
      <c r="G99" s="10" t="s">
        <v>13</v>
      </c>
      <c r="H99" s="10" t="str">
        <f>VLOOKUP(D99,EQProd!$B$2:$F$297,2,)</f>
        <v>nonunique</v>
      </c>
      <c r="I99" s="10" t="str">
        <f t="shared" si="11"/>
        <v>OK</v>
      </c>
      <c r="J99" s="10" t="s">
        <v>14</v>
      </c>
      <c r="K99" s="10" t="str">
        <f>VLOOKUP(D99,EQProd!$B$2:$F$297,3,)</f>
        <v xml:space="preserve"> nonclustered </v>
      </c>
      <c r="L99" s="10" t="str">
        <f t="shared" si="12"/>
        <v>OK</v>
      </c>
      <c r="M99" s="10">
        <v>7</v>
      </c>
      <c r="N99" s="10">
        <f>VLOOKUP(D99,EQProd!$B$2:$F$297,4,)</f>
        <v>7</v>
      </c>
      <c r="O99" s="10" t="str">
        <f t="shared" si="13"/>
        <v>OK</v>
      </c>
      <c r="P99" s="10" t="s">
        <v>235</v>
      </c>
      <c r="Q99" s="10" t="str">
        <f>VLOOKUP(D99,EQProd!$B$2:$F$297,5,)</f>
        <v>COBDate asc,EODTradeId asc,TradeFeedFileFragmentId asc,TradeId asc,TradeIdType asc,TradeVersion asc,SRFTradeVersion asc</v>
      </c>
      <c r="R99" s="10" t="str">
        <f t="shared" si="14"/>
        <v>OK</v>
      </c>
      <c r="S99" s="10" t="str">
        <f t="shared" si="15"/>
        <v>TRUE</v>
      </c>
      <c r="T99" s="10" t="str">
        <f t="shared" si="16"/>
        <v>TRUE</v>
      </c>
      <c r="U99" s="10" t="str">
        <f t="shared" si="17"/>
        <v>Yes</v>
      </c>
    </row>
    <row r="100" spans="1:21">
      <c r="A100" s="10" t="s">
        <v>222</v>
      </c>
      <c r="B100" s="10" t="str">
        <f>IF(ISERROR(MATCH(A100, EQProd!$A$2:$A$297,0)),"",A100)</f>
        <v>srf_main.EODTrade</v>
      </c>
      <c r="C100" s="10" t="str">
        <f t="shared" si="9"/>
        <v>OK</v>
      </c>
      <c r="D100" s="10" t="s">
        <v>223</v>
      </c>
      <c r="E100" s="10" t="str">
        <f>VLOOKUP(D100,EQProd!$B$2:$F$297,1,)</f>
        <v>TradeId_TradeVersionIndex</v>
      </c>
      <c r="F100" s="10" t="str">
        <f t="shared" si="10"/>
        <v>OK</v>
      </c>
      <c r="G100" s="10" t="s">
        <v>13</v>
      </c>
      <c r="H100" s="10" t="str">
        <f>VLOOKUP(D100,EQProd!$B$2:$F$297,2,)</f>
        <v>nonunique</v>
      </c>
      <c r="I100" s="10" t="str">
        <f t="shared" si="11"/>
        <v>OK</v>
      </c>
      <c r="J100" s="10" t="s">
        <v>14</v>
      </c>
      <c r="K100" s="10" t="str">
        <f>VLOOKUP(D100,EQProd!$B$2:$F$297,3,)</f>
        <v xml:space="preserve"> nonclustered </v>
      </c>
      <c r="L100" s="10" t="str">
        <f t="shared" si="12"/>
        <v>OK</v>
      </c>
      <c r="M100" s="10">
        <v>3</v>
      </c>
      <c r="N100" s="10">
        <f>VLOOKUP(D100,EQProd!$B$2:$F$297,4,)</f>
        <v>3</v>
      </c>
      <c r="O100" s="10" t="str">
        <f t="shared" si="13"/>
        <v>OK</v>
      </c>
      <c r="P100" s="10" t="s">
        <v>224</v>
      </c>
      <c r="Q100" s="10" t="str">
        <f>VLOOKUP(D100,EQProd!$B$2:$F$297,5,)</f>
        <v>COBDate asc,TradeId asc,TradeVersion asc</v>
      </c>
      <c r="R100" s="10" t="str">
        <f t="shared" si="14"/>
        <v>OK</v>
      </c>
      <c r="S100" s="10" t="str">
        <f t="shared" si="15"/>
        <v>TRUE</v>
      </c>
      <c r="T100" s="10" t="str">
        <f t="shared" si="16"/>
        <v>TRUE</v>
      </c>
      <c r="U100" s="10" t="str">
        <f t="shared" si="17"/>
        <v>Yes</v>
      </c>
    </row>
    <row r="101" spans="1:21">
      <c r="A101" s="10" t="s">
        <v>222</v>
      </c>
      <c r="B101" s="10" t="str">
        <f>IF(ISERROR(MATCH(A101, EQProd!$A$2:$A$297,0)),"",A101)</f>
        <v>srf_main.EODTrade</v>
      </c>
      <c r="C101" s="10" t="str">
        <f t="shared" si="9"/>
        <v>OK</v>
      </c>
      <c r="D101" s="10" t="s">
        <v>232</v>
      </c>
      <c r="E101" s="10" t="str">
        <f>VLOOKUP(D101,EQProd!$B$2:$F$297,1,)</f>
        <v>EODTrade_ID_MsgType_Comments</v>
      </c>
      <c r="F101" s="10" t="str">
        <f t="shared" si="10"/>
        <v>OK</v>
      </c>
      <c r="G101" s="10" t="s">
        <v>13</v>
      </c>
      <c r="H101" s="10" t="str">
        <f>VLOOKUP(D101,EQProd!$B$2:$F$297,2,)</f>
        <v>nonunique</v>
      </c>
      <c r="I101" s="10" t="str">
        <f t="shared" si="11"/>
        <v>OK</v>
      </c>
      <c r="J101" s="10" t="s">
        <v>14</v>
      </c>
      <c r="K101" s="10" t="str">
        <f>VLOOKUP(D101,EQProd!$B$2:$F$297,3,)</f>
        <v xml:space="preserve"> nonclustered </v>
      </c>
      <c r="L101" s="10" t="str">
        <f t="shared" si="12"/>
        <v>OK</v>
      </c>
      <c r="M101" s="10">
        <v>2</v>
      </c>
      <c r="N101" s="10">
        <f>VLOOKUP(D101,EQProd!$B$2:$F$297,4,)</f>
        <v>2</v>
      </c>
      <c r="O101" s="10" t="str">
        <f t="shared" si="13"/>
        <v>OK</v>
      </c>
      <c r="P101" s="10" t="s">
        <v>233</v>
      </c>
      <c r="Q101" s="10" t="str">
        <f>VLOOKUP(D101,EQProd!$B$2:$F$297,5,)</f>
        <v>COBDate asc,TradeFeedFileFragmentId asc INCLUDE (EODTradeId,MessageType,Comments)</v>
      </c>
      <c r="R101" s="10" t="str">
        <f t="shared" si="14"/>
        <v>OK</v>
      </c>
      <c r="S101" s="10" t="str">
        <f t="shared" si="15"/>
        <v>TRUE</v>
      </c>
      <c r="T101" s="10" t="str">
        <f t="shared" si="16"/>
        <v>TRUE</v>
      </c>
      <c r="U101" s="10" t="str">
        <f t="shared" si="17"/>
        <v>Yes</v>
      </c>
    </row>
    <row r="102" spans="1:21">
      <c r="A102" s="10" t="s">
        <v>222</v>
      </c>
      <c r="B102" s="10" t="str">
        <f>IF(ISERROR(MATCH(A102, EQProd!$A$2:$A$297,0)),"",A102)</f>
        <v>srf_main.EODTrade</v>
      </c>
      <c r="C102" s="10" t="str">
        <f t="shared" si="9"/>
        <v>OK</v>
      </c>
      <c r="D102" s="10" t="s">
        <v>236</v>
      </c>
      <c r="E102" s="10" t="str">
        <f>VLOOKUP(D102,EQProd!$B$2:$F$297,1,)</f>
        <v>Idx_UpdateDate_TradeId_TradeVersion</v>
      </c>
      <c r="F102" s="10" t="str">
        <f t="shared" si="10"/>
        <v>OK</v>
      </c>
      <c r="G102" s="10" t="s">
        <v>13</v>
      </c>
      <c r="H102" s="10" t="str">
        <f>VLOOKUP(D102,EQProd!$B$2:$F$297,2,)</f>
        <v>nonunique</v>
      </c>
      <c r="I102" s="10" t="str">
        <f t="shared" si="11"/>
        <v>OK</v>
      </c>
      <c r="J102" s="10" t="s">
        <v>14</v>
      </c>
      <c r="K102" s="10" t="str">
        <f>VLOOKUP(D102,EQProd!$B$2:$F$297,3,)</f>
        <v xml:space="preserve"> nonclustered </v>
      </c>
      <c r="L102" s="10" t="str">
        <f t="shared" si="12"/>
        <v>OK</v>
      </c>
      <c r="M102" s="10">
        <v>5</v>
      </c>
      <c r="N102" s="10">
        <f>VLOOKUP(D102,EQProd!$B$2:$F$297,4,)</f>
        <v>5</v>
      </c>
      <c r="O102" s="10" t="str">
        <f t="shared" si="13"/>
        <v>OK</v>
      </c>
      <c r="P102" s="10" t="s">
        <v>237</v>
      </c>
      <c r="Q102" s="10" t="str">
        <f>VLOOKUP(D102,EQProd!$B$2:$F$297,5,)</f>
        <v>UpdateDate desc,TradeId asc,TradeVersion asc,COBDate asc,Book asc INCLUDE (EODTradeStageId)</v>
      </c>
      <c r="R102" s="10" t="str">
        <f t="shared" si="14"/>
        <v>OK</v>
      </c>
      <c r="S102" s="10" t="str">
        <f t="shared" si="15"/>
        <v>TRUE</v>
      </c>
      <c r="T102" s="10" t="str">
        <f t="shared" si="16"/>
        <v>TRUE</v>
      </c>
      <c r="U102" s="10" t="str">
        <f t="shared" si="17"/>
        <v>Yes</v>
      </c>
    </row>
    <row r="103" spans="1:21">
      <c r="A103" s="10" t="s">
        <v>222</v>
      </c>
      <c r="B103" s="10" t="str">
        <f>IF(ISERROR(MATCH(A103, EQProd!$A$2:$A$297,0)),"",A103)</f>
        <v>srf_main.EODTrade</v>
      </c>
      <c r="C103" s="10" t="str">
        <f t="shared" si="9"/>
        <v>OK</v>
      </c>
      <c r="D103" s="10" t="s">
        <v>238</v>
      </c>
      <c r="E103" s="10" t="str">
        <f>VLOOKUP(D103,EQProd!$B$2:$F$297,1,)</f>
        <v>Idx_ET_COBDate</v>
      </c>
      <c r="F103" s="10" t="str">
        <f t="shared" si="10"/>
        <v>OK</v>
      </c>
      <c r="G103" s="10" t="s">
        <v>13</v>
      </c>
      <c r="H103" s="10" t="str">
        <f>VLOOKUP(D103,EQProd!$B$2:$F$297,2,)</f>
        <v>nonunique</v>
      </c>
      <c r="I103" s="10" t="str">
        <f t="shared" si="11"/>
        <v>OK</v>
      </c>
      <c r="J103" s="10" t="s">
        <v>14</v>
      </c>
      <c r="K103" s="10" t="str">
        <f>VLOOKUP(D103,EQProd!$B$2:$F$297,3,)</f>
        <v xml:space="preserve"> nonclustered </v>
      </c>
      <c r="L103" s="10" t="str">
        <f t="shared" si="12"/>
        <v>OK</v>
      </c>
      <c r="M103" s="10">
        <v>1</v>
      </c>
      <c r="N103" s="10">
        <f>VLOOKUP(D103,EQProd!$B$2:$F$297,4,)</f>
        <v>1</v>
      </c>
      <c r="O103" s="10" t="str">
        <f t="shared" si="13"/>
        <v>OK</v>
      </c>
      <c r="P103" s="10" t="s">
        <v>80</v>
      </c>
      <c r="Q103" s="10" t="str">
        <f>VLOOKUP(D103,EQProd!$B$2:$F$297,5,)</f>
        <v>COBDate asc</v>
      </c>
      <c r="R103" s="10" t="str">
        <f t="shared" si="14"/>
        <v>OK</v>
      </c>
      <c r="S103" s="10" t="str">
        <f t="shared" si="15"/>
        <v>TRUE</v>
      </c>
      <c r="T103" s="10" t="str">
        <f t="shared" si="16"/>
        <v>TRUE</v>
      </c>
      <c r="U103" s="10" t="str">
        <f t="shared" si="17"/>
        <v>Yes</v>
      </c>
    </row>
    <row r="104" spans="1:21">
      <c r="A104" s="10" t="s">
        <v>222</v>
      </c>
      <c r="B104" s="10" t="str">
        <f>IF(ISERROR(MATCH(A104, EQProd!$A$2:$A$297,0)),"",A104)</f>
        <v>srf_main.EODTrade</v>
      </c>
      <c r="C104" s="10" t="str">
        <f t="shared" si="9"/>
        <v>OK</v>
      </c>
      <c r="D104" s="10" t="s">
        <v>229</v>
      </c>
      <c r="E104" s="10" t="str">
        <f>VLOOKUP(D104,EQProd!$B$2:$F$297,1,)</f>
        <v>idx3_EODTrade</v>
      </c>
      <c r="F104" s="10" t="str">
        <f t="shared" si="10"/>
        <v>OK</v>
      </c>
      <c r="G104" s="10" t="s">
        <v>13</v>
      </c>
      <c r="H104" s="10" t="str">
        <f>VLOOKUP(D104,EQProd!$B$2:$F$297,2,)</f>
        <v>nonunique</v>
      </c>
      <c r="I104" s="10" t="str">
        <f t="shared" si="11"/>
        <v>OK</v>
      </c>
      <c r="J104" s="10" t="s">
        <v>14</v>
      </c>
      <c r="K104" s="10" t="str">
        <f>VLOOKUP(D104,EQProd!$B$2:$F$297,3,)</f>
        <v xml:space="preserve"> nonclustered </v>
      </c>
      <c r="L104" s="10" t="str">
        <f t="shared" si="12"/>
        <v>OK</v>
      </c>
      <c r="M104" s="10">
        <v>1</v>
      </c>
      <c r="N104" s="10">
        <f>VLOOKUP(D104,EQProd!$B$2:$F$297,4,)</f>
        <v>1</v>
      </c>
      <c r="O104" s="10" t="str">
        <f t="shared" si="13"/>
        <v>OK</v>
      </c>
      <c r="P104" s="10" t="s">
        <v>230</v>
      </c>
      <c r="Q104" s="10" t="str">
        <f>VLOOKUP(D104,EQProd!$B$2:$F$297,5,)</f>
        <v>ValuationFeedFileFragmentId asc</v>
      </c>
      <c r="R104" s="10" t="str">
        <f t="shared" si="14"/>
        <v>OK</v>
      </c>
      <c r="S104" s="10" t="str">
        <f t="shared" si="15"/>
        <v>TRUE</v>
      </c>
      <c r="T104" s="10" t="str">
        <f t="shared" si="16"/>
        <v>TRUE</v>
      </c>
      <c r="U104" s="10" t="str">
        <f t="shared" si="17"/>
        <v>Yes</v>
      </c>
    </row>
    <row r="105" spans="1:21">
      <c r="A105" s="10" t="s">
        <v>222</v>
      </c>
      <c r="B105" s="10" t="str">
        <f>IF(ISERROR(MATCH(A105, EQProd!$A$2:$A$297,0)),"",A105)</f>
        <v>srf_main.EODTrade</v>
      </c>
      <c r="C105" s="10" t="str">
        <f t="shared" si="9"/>
        <v>OK</v>
      </c>
      <c r="D105" s="10" t="s">
        <v>241</v>
      </c>
      <c r="E105" s="10" t="str">
        <f>VLOOKUP(D105,EQProd!$B$2:$F$297,1,)</f>
        <v>EODTradeTT</v>
      </c>
      <c r="F105" s="10" t="str">
        <f t="shared" si="10"/>
        <v>OK</v>
      </c>
      <c r="G105" s="10" t="s">
        <v>13</v>
      </c>
      <c r="H105" s="10" t="str">
        <f>VLOOKUP(D105,EQProd!$B$2:$F$297,2,)</f>
        <v>nonunique</v>
      </c>
      <c r="I105" s="10" t="str">
        <f t="shared" si="11"/>
        <v>OK</v>
      </c>
      <c r="J105" s="10" t="s">
        <v>14</v>
      </c>
      <c r="K105" s="10" t="str">
        <f>VLOOKUP(D105,EQProd!$B$2:$F$297,3,)</f>
        <v xml:space="preserve"> nonclustered </v>
      </c>
      <c r="L105" s="10" t="str">
        <f t="shared" si="12"/>
        <v>OK</v>
      </c>
      <c r="M105" s="10">
        <v>2</v>
      </c>
      <c r="N105" s="10">
        <f>VLOOKUP(D105,EQProd!$B$2:$F$297,4,)</f>
        <v>2</v>
      </c>
      <c r="O105" s="10" t="str">
        <f t="shared" si="13"/>
        <v>OK</v>
      </c>
      <c r="P105" s="10" t="s">
        <v>737</v>
      </c>
      <c r="Q105" s="10" t="str">
        <f>VLOOKUP(D105,EQProd!$B$2:$F$297,5,)</f>
        <v>TradeId asc,TradeFeedFileFragmentId asc INCLUDE (EODTradeId,TradeVersion,SRFReportingDecision )</v>
      </c>
      <c r="R105" s="10" t="str">
        <f t="shared" si="14"/>
        <v>NOTOK</v>
      </c>
      <c r="S105" s="10" t="str">
        <f t="shared" si="15"/>
        <v>TRUE</v>
      </c>
      <c r="T105" s="10" t="str">
        <f t="shared" si="16"/>
        <v>FALSE</v>
      </c>
      <c r="U105" s="10" t="str">
        <f t="shared" si="17"/>
        <v>No</v>
      </c>
    </row>
    <row r="106" spans="1:21">
      <c r="A106" s="10" t="s">
        <v>222</v>
      </c>
      <c r="B106" s="10" t="str">
        <f>IF(ISERROR(MATCH(A106, EQProd!$A$2:$A$297,0)),"",A106)</f>
        <v>srf_main.EODTrade</v>
      </c>
      <c r="C106" s="10" t="str">
        <f t="shared" si="9"/>
        <v>OK</v>
      </c>
      <c r="D106" s="10" t="s">
        <v>738</v>
      </c>
      <c r="E106" s="10" t="e">
        <f>VLOOKUP(D106,EQProd!$B$2:$F$297,1,)</f>
        <v>#N/A</v>
      </c>
      <c r="F106" s="10" t="e">
        <f t="shared" si="10"/>
        <v>#N/A</v>
      </c>
      <c r="G106" s="10" t="s">
        <v>13</v>
      </c>
      <c r="H106" s="10" t="e">
        <f>VLOOKUP(D106,EQProd!$B$2:$F$297,2,)</f>
        <v>#N/A</v>
      </c>
      <c r="I106" s="10" t="e">
        <f t="shared" si="11"/>
        <v>#N/A</v>
      </c>
      <c r="J106" s="10" t="s">
        <v>14</v>
      </c>
      <c r="K106" s="10" t="e">
        <f>VLOOKUP(D106,EQProd!$B$2:$F$297,3,)</f>
        <v>#N/A</v>
      </c>
      <c r="L106" s="10" t="e">
        <f t="shared" si="12"/>
        <v>#N/A</v>
      </c>
      <c r="M106" s="10">
        <v>2</v>
      </c>
      <c r="N106" s="10" t="e">
        <f>VLOOKUP(D106,EQProd!$B$2:$F$297,4,)</f>
        <v>#N/A</v>
      </c>
      <c r="O106" s="10" t="e">
        <f t="shared" si="13"/>
        <v>#N/A</v>
      </c>
      <c r="P106" s="10" t="s">
        <v>739</v>
      </c>
      <c r="Q106" s="10" t="e">
        <f>VLOOKUP(D106,EQProd!$B$2:$F$297,5,)</f>
        <v>#N/A</v>
      </c>
      <c r="R106" s="10" t="e">
        <f t="shared" si="14"/>
        <v>#N/A</v>
      </c>
      <c r="S106" s="10" t="e">
        <f t="shared" si="15"/>
        <v>#N/A</v>
      </c>
      <c r="T106" s="10" t="e">
        <f t="shared" si="16"/>
        <v>#N/A</v>
      </c>
      <c r="U106" s="10" t="e">
        <f t="shared" si="17"/>
        <v>#N/A</v>
      </c>
    </row>
    <row r="107" spans="1:21">
      <c r="A107" s="10" t="s">
        <v>222</v>
      </c>
      <c r="B107" s="10" t="str">
        <f>IF(ISERROR(MATCH(A107, EQProd!$A$2:$A$297,0)),"",A107)</f>
        <v>srf_main.EODTrade</v>
      </c>
      <c r="C107" s="10" t="str">
        <f t="shared" si="9"/>
        <v>OK</v>
      </c>
      <c r="D107" s="10" t="s">
        <v>677</v>
      </c>
      <c r="E107" s="10" t="str">
        <f>VLOOKUP(D107,EQProd!$B$2:$F$297,1,)</f>
        <v>PK_EODTrade</v>
      </c>
      <c r="F107" s="10" t="str">
        <f t="shared" si="10"/>
        <v>OK</v>
      </c>
      <c r="G107" s="10" t="s">
        <v>8</v>
      </c>
      <c r="H107" s="10" t="str">
        <f>VLOOKUP(D107,EQProd!$B$2:$F$297,2,)</f>
        <v>unique</v>
      </c>
      <c r="I107" s="10" t="str">
        <f t="shared" si="11"/>
        <v>OK</v>
      </c>
      <c r="J107" s="10" t="s">
        <v>14</v>
      </c>
      <c r="K107" s="10" t="str">
        <f>VLOOKUP(D107,EQProd!$B$2:$F$297,3,)</f>
        <v xml:space="preserve"> nonclustered </v>
      </c>
      <c r="L107" s="10" t="str">
        <f t="shared" si="12"/>
        <v>OK</v>
      </c>
      <c r="M107" s="10">
        <v>1</v>
      </c>
      <c r="N107" s="10">
        <f>VLOOKUP(D107,EQProd!$B$2:$F$297,4,)</f>
        <v>1</v>
      </c>
      <c r="O107" s="10" t="str">
        <f t="shared" si="13"/>
        <v>OK</v>
      </c>
      <c r="P107" s="10" t="s">
        <v>226</v>
      </c>
      <c r="Q107" s="10" t="str">
        <f>VLOOKUP(D107,EQProd!$B$2:$F$297,5,)</f>
        <v>EODTradeId asc</v>
      </c>
      <c r="R107" s="10" t="str">
        <f t="shared" si="14"/>
        <v>OK</v>
      </c>
      <c r="S107" s="10" t="str">
        <f t="shared" si="15"/>
        <v>TRUE</v>
      </c>
      <c r="T107" s="10" t="str">
        <f t="shared" si="16"/>
        <v>TRUE</v>
      </c>
      <c r="U107" s="10" t="str">
        <f t="shared" si="17"/>
        <v>Yes</v>
      </c>
    </row>
    <row r="108" spans="1:21">
      <c r="A108" s="10" t="s">
        <v>222</v>
      </c>
      <c r="B108" s="10" t="str">
        <f>IF(ISERROR(MATCH(A108, EQProd!$A$2:$A$297,0)),"",A108)</f>
        <v>srf_main.EODTrade</v>
      </c>
      <c r="C108" s="10" t="str">
        <f t="shared" si="9"/>
        <v>OK</v>
      </c>
      <c r="D108" s="10" t="s">
        <v>243</v>
      </c>
      <c r="E108" s="10" t="str">
        <f>VLOOKUP(D108,EQProd!$B$2:$F$297,1,)</f>
        <v>idx_Book</v>
      </c>
      <c r="F108" s="10" t="str">
        <f t="shared" si="10"/>
        <v>OK</v>
      </c>
      <c r="G108" s="10" t="s">
        <v>13</v>
      </c>
      <c r="H108" s="10" t="str">
        <f>VLOOKUP(D108,EQProd!$B$2:$F$297,2,)</f>
        <v>unique</v>
      </c>
      <c r="I108" s="10" t="str">
        <f t="shared" si="11"/>
        <v>NOTOK</v>
      </c>
      <c r="J108" s="10" t="s">
        <v>14</v>
      </c>
      <c r="K108" s="10" t="str">
        <f>VLOOKUP(D108,EQProd!$B$2:$F$297,3,)</f>
        <v xml:space="preserve"> nonclustered </v>
      </c>
      <c r="L108" s="10" t="str">
        <f t="shared" si="12"/>
        <v>OK</v>
      </c>
      <c r="M108" s="10">
        <v>2</v>
      </c>
      <c r="N108" s="10">
        <f>VLOOKUP(D108,EQProd!$B$2:$F$297,4,)</f>
        <v>1</v>
      </c>
      <c r="O108" s="10" t="str">
        <f t="shared" si="13"/>
        <v>NOTOK</v>
      </c>
      <c r="P108" s="10" t="s">
        <v>244</v>
      </c>
      <c r="Q108" s="10" t="str">
        <f>VLOOKUP(D108,EQProd!$B$2:$F$297,5,)</f>
        <v>Book asc</v>
      </c>
      <c r="R108" s="10" t="str">
        <f t="shared" si="14"/>
        <v>NOTOK</v>
      </c>
      <c r="S108" s="10" t="str">
        <f t="shared" si="15"/>
        <v>FALSE</v>
      </c>
      <c r="T108" s="10" t="str">
        <f t="shared" si="16"/>
        <v>FALSE</v>
      </c>
      <c r="U108" s="10" t="str">
        <f t="shared" si="17"/>
        <v>No</v>
      </c>
    </row>
    <row r="109" spans="1:21">
      <c r="A109" s="10" t="s">
        <v>222</v>
      </c>
      <c r="B109" s="10" t="str">
        <f>IF(ISERROR(MATCH(A109, EQProd!$A$2:$A$297,0)),"",A109)</f>
        <v>srf_main.EODTrade</v>
      </c>
      <c r="C109" s="10" t="str">
        <f t="shared" si="9"/>
        <v>OK</v>
      </c>
      <c r="D109" s="10" t="s">
        <v>239</v>
      </c>
      <c r="E109" s="10" t="str">
        <f>VLOOKUP(D109,EQProd!$B$2:$F$297,1,)</f>
        <v>idx2_EODTrade</v>
      </c>
      <c r="F109" s="10" t="str">
        <f t="shared" si="10"/>
        <v>OK</v>
      </c>
      <c r="G109" s="10" t="s">
        <v>13</v>
      </c>
      <c r="H109" s="10" t="str">
        <f>VLOOKUP(D109,EQProd!$B$2:$F$297,2,)</f>
        <v>nonunique</v>
      </c>
      <c r="I109" s="10" t="str">
        <f t="shared" si="11"/>
        <v>OK</v>
      </c>
      <c r="J109" s="10" t="s">
        <v>14</v>
      </c>
      <c r="K109" s="10" t="str">
        <f>VLOOKUP(D109,EQProd!$B$2:$F$297,3,)</f>
        <v xml:space="preserve"> nonclustered </v>
      </c>
      <c r="L109" s="10" t="str">
        <f t="shared" si="12"/>
        <v>OK</v>
      </c>
      <c r="M109" s="10">
        <v>1</v>
      </c>
      <c r="N109" s="10">
        <f>VLOOKUP(D109,EQProd!$B$2:$F$297,4,)</f>
        <v>1</v>
      </c>
      <c r="O109" s="10" t="str">
        <f t="shared" si="13"/>
        <v>OK</v>
      </c>
      <c r="P109" s="10" t="s">
        <v>240</v>
      </c>
      <c r="Q109" s="10" t="str">
        <f>VLOOKUP(D109,EQProd!$B$2:$F$297,5,)</f>
        <v>TradeFeedFileFragmentId asc</v>
      </c>
      <c r="R109" s="10" t="str">
        <f t="shared" si="14"/>
        <v>OK</v>
      </c>
      <c r="S109" s="10" t="str">
        <f t="shared" si="15"/>
        <v>TRUE</v>
      </c>
      <c r="T109" s="10" t="str">
        <f t="shared" si="16"/>
        <v>TRUE</v>
      </c>
      <c r="U109" s="10" t="str">
        <f t="shared" si="17"/>
        <v>Yes</v>
      </c>
    </row>
    <row r="110" spans="1:21">
      <c r="A110" s="10" t="s">
        <v>222</v>
      </c>
      <c r="B110" s="10" t="str">
        <f>IF(ISERROR(MATCH(A110, EQProd!$A$2:$A$297,0)),"",A110)</f>
        <v>srf_main.EODTrade</v>
      </c>
      <c r="C110" s="10" t="str">
        <f t="shared" si="9"/>
        <v>OK</v>
      </c>
      <c r="D110" s="10" t="s">
        <v>245</v>
      </c>
      <c r="E110" s="10" t="str">
        <f>VLOOKUP(D110,EQProd!$B$2:$F$297,1,)</f>
        <v>EODTradeCOBDateIndex</v>
      </c>
      <c r="F110" s="10" t="str">
        <f t="shared" si="10"/>
        <v>OK</v>
      </c>
      <c r="G110" s="10" t="s">
        <v>8</v>
      </c>
      <c r="H110" s="10" t="str">
        <f>VLOOKUP(D110,EQProd!$B$2:$F$297,2,)</f>
        <v>unique</v>
      </c>
      <c r="I110" s="10" t="str">
        <f t="shared" si="11"/>
        <v>OK</v>
      </c>
      <c r="J110" s="10" t="s">
        <v>9</v>
      </c>
      <c r="K110" s="10" t="str">
        <f>VLOOKUP(D110,EQProd!$B$2:$F$297,3,)</f>
        <v xml:space="preserve"> clustered </v>
      </c>
      <c r="L110" s="10" t="str">
        <f t="shared" si="12"/>
        <v>OK</v>
      </c>
      <c r="M110" s="10">
        <v>2</v>
      </c>
      <c r="N110" s="10">
        <f>VLOOKUP(D110,EQProd!$B$2:$F$297,4,)</f>
        <v>2</v>
      </c>
      <c r="O110" s="10" t="str">
        <f t="shared" si="13"/>
        <v>OK</v>
      </c>
      <c r="P110" s="10" t="s">
        <v>246</v>
      </c>
      <c r="Q110" s="10" t="str">
        <f>VLOOKUP(D110,EQProd!$B$2:$F$297,5,)</f>
        <v>EODTradeId asc,COBDate asc</v>
      </c>
      <c r="R110" s="10" t="str">
        <f t="shared" si="14"/>
        <v>OK</v>
      </c>
      <c r="S110" s="10" t="str">
        <f t="shared" si="15"/>
        <v>TRUE</v>
      </c>
      <c r="T110" s="10" t="str">
        <f t="shared" si="16"/>
        <v>TRUE</v>
      </c>
      <c r="U110" s="10" t="str">
        <f t="shared" si="17"/>
        <v>Yes</v>
      </c>
    </row>
    <row r="111" spans="1:21">
      <c r="A111" s="10" t="s">
        <v>247</v>
      </c>
      <c r="B111" s="10" t="str">
        <f>IF(ISERROR(MATCH(A111, EQProd!$A$2:$A$297,0)),"",A111)</f>
        <v>srf_main.EODTrade_OFC</v>
      </c>
      <c r="C111" s="10" t="str">
        <f t="shared" si="9"/>
        <v>OK</v>
      </c>
      <c r="D111" s="10" t="s">
        <v>679</v>
      </c>
      <c r="E111" s="10" t="str">
        <f>VLOOKUP(D111,EQProd!$B$2:$F$297,1,)</f>
        <v>PK_EODTrade_OFC</v>
      </c>
      <c r="F111" s="10" t="str">
        <f t="shared" si="10"/>
        <v>OK</v>
      </c>
      <c r="G111" s="10" t="s">
        <v>8</v>
      </c>
      <c r="H111" s="10" t="str">
        <f>VLOOKUP(D111,EQProd!$B$2:$F$297,2,)</f>
        <v>unique</v>
      </c>
      <c r="I111" s="10" t="str">
        <f t="shared" si="11"/>
        <v>OK</v>
      </c>
      <c r="J111" s="10" t="s">
        <v>14</v>
      </c>
      <c r="K111" s="10" t="str">
        <f>VLOOKUP(D111,EQProd!$B$2:$F$297,3,)</f>
        <v xml:space="preserve"> nonclustered </v>
      </c>
      <c r="L111" s="10" t="str">
        <f t="shared" si="12"/>
        <v>OK</v>
      </c>
      <c r="M111" s="10">
        <v>1</v>
      </c>
      <c r="N111" s="10">
        <f>VLOOKUP(D111,EQProd!$B$2:$F$297,4,)</f>
        <v>1</v>
      </c>
      <c r="O111" s="10" t="str">
        <f t="shared" si="13"/>
        <v>OK</v>
      </c>
      <c r="P111" s="10" t="s">
        <v>226</v>
      </c>
      <c r="Q111" s="10" t="str">
        <f>VLOOKUP(D111,EQProd!$B$2:$F$297,5,)</f>
        <v>EODTradeId asc</v>
      </c>
      <c r="R111" s="10" t="str">
        <f t="shared" si="14"/>
        <v>OK</v>
      </c>
      <c r="S111" s="10" t="str">
        <f t="shared" si="15"/>
        <v>TRUE</v>
      </c>
      <c r="T111" s="10" t="str">
        <f t="shared" si="16"/>
        <v>TRUE</v>
      </c>
      <c r="U111" s="10" t="str">
        <f t="shared" si="17"/>
        <v>Yes</v>
      </c>
    </row>
    <row r="112" spans="1:21">
      <c r="A112" s="10" t="s">
        <v>247</v>
      </c>
      <c r="B112" s="10" t="str">
        <f>IF(ISERROR(MATCH(A112, EQProd!$A$2:$A$297,0)),"",A112)</f>
        <v>srf_main.EODTrade_OFC</v>
      </c>
      <c r="C112" s="10" t="str">
        <f t="shared" si="9"/>
        <v>OK</v>
      </c>
      <c r="D112" s="10" t="s">
        <v>248</v>
      </c>
      <c r="E112" s="10" t="str">
        <f>VLOOKUP(D112,EQProd!$B$2:$F$297,1,)</f>
        <v>EODTradeUSIUniqueKey_OFC</v>
      </c>
      <c r="F112" s="10" t="str">
        <f t="shared" si="10"/>
        <v>OK</v>
      </c>
      <c r="G112" s="10" t="s">
        <v>8</v>
      </c>
      <c r="H112" s="10" t="str">
        <f>VLOOKUP(D112,EQProd!$B$2:$F$297,2,)</f>
        <v>unique</v>
      </c>
      <c r="I112" s="10" t="str">
        <f t="shared" si="11"/>
        <v>OK</v>
      </c>
      <c r="J112" s="10" t="s">
        <v>14</v>
      </c>
      <c r="K112" s="10" t="str">
        <f>VLOOKUP(D112,EQProd!$B$2:$F$297,3,)</f>
        <v xml:space="preserve"> nonclustered </v>
      </c>
      <c r="L112" s="10" t="str">
        <f t="shared" si="12"/>
        <v>OK</v>
      </c>
      <c r="M112" s="10">
        <v>7</v>
      </c>
      <c r="N112" s="10">
        <f>VLOOKUP(D112,EQProd!$B$2:$F$297,4,)</f>
        <v>7</v>
      </c>
      <c r="O112" s="10" t="str">
        <f t="shared" si="13"/>
        <v>OK</v>
      </c>
      <c r="P112" s="10" t="s">
        <v>680</v>
      </c>
      <c r="Q112" s="10" t="str">
        <f>VLOOKUP(D112,EQProd!$B$2:$F$297,5,)</f>
        <v>COBDate asc,MessageType asc,SRFTradeVersion asc,TradeFeedFileFragmentId asc,TradeIdType asc,TradeVersion asc,USI asc</v>
      </c>
      <c r="R112" s="10" t="str">
        <f t="shared" si="14"/>
        <v>OK</v>
      </c>
      <c r="S112" s="10" t="str">
        <f t="shared" si="15"/>
        <v>TRUE</v>
      </c>
      <c r="T112" s="10" t="str">
        <f t="shared" si="16"/>
        <v>TRUE</v>
      </c>
      <c r="U112" s="10" t="str">
        <f t="shared" si="17"/>
        <v>Yes</v>
      </c>
    </row>
    <row r="113" spans="1:21">
      <c r="A113" s="10" t="s">
        <v>247</v>
      </c>
      <c r="B113" s="10" t="str">
        <f>IF(ISERROR(MATCH(A113, EQProd!$A$2:$A$297,0)),"",A113)</f>
        <v>srf_main.EODTrade_OFC</v>
      </c>
      <c r="C113" s="10" t="str">
        <f t="shared" si="9"/>
        <v>OK</v>
      </c>
      <c r="D113" s="10" t="s">
        <v>250</v>
      </c>
      <c r="E113" s="10" t="str">
        <f>VLOOKUP(D113,EQProd!$B$2:$F$297,1,)</f>
        <v>EODTradeTradeIdUniqueKey_OFC</v>
      </c>
      <c r="F113" s="10" t="str">
        <f t="shared" si="10"/>
        <v>OK</v>
      </c>
      <c r="G113" s="10" t="s">
        <v>8</v>
      </c>
      <c r="H113" s="10" t="str">
        <f>VLOOKUP(D113,EQProd!$B$2:$F$297,2,)</f>
        <v>unique</v>
      </c>
      <c r="I113" s="10" t="str">
        <f t="shared" si="11"/>
        <v>OK</v>
      </c>
      <c r="J113" s="10" t="s">
        <v>14</v>
      </c>
      <c r="K113" s="10" t="str">
        <f>VLOOKUP(D113,EQProd!$B$2:$F$297,3,)</f>
        <v xml:space="preserve"> nonclustered </v>
      </c>
      <c r="L113" s="10" t="str">
        <f t="shared" si="12"/>
        <v>OK</v>
      </c>
      <c r="M113" s="10">
        <v>7</v>
      </c>
      <c r="N113" s="10">
        <f>VLOOKUP(D113,EQProd!$B$2:$F$297,4,)</f>
        <v>7</v>
      </c>
      <c r="O113" s="10" t="str">
        <f t="shared" si="13"/>
        <v>OK</v>
      </c>
      <c r="P113" s="10" t="s">
        <v>681</v>
      </c>
      <c r="Q113" s="10" t="str">
        <f>VLOOKUP(D113,EQProd!$B$2:$F$297,5,)</f>
        <v>COBDate asc,MessageType asc,SRFTradeVersion asc,TradeFeedFileFragmentId asc,TradeId asc,TradeIdType asc,TradeVersion asc</v>
      </c>
      <c r="R113" s="10" t="str">
        <f t="shared" si="14"/>
        <v>OK</v>
      </c>
      <c r="S113" s="10" t="str">
        <f t="shared" si="15"/>
        <v>TRUE</v>
      </c>
      <c r="T113" s="10" t="str">
        <f t="shared" si="16"/>
        <v>TRUE</v>
      </c>
      <c r="U113" s="10" t="str">
        <f t="shared" si="17"/>
        <v>Yes</v>
      </c>
    </row>
    <row r="114" spans="1:21">
      <c r="A114" s="10" t="s">
        <v>253</v>
      </c>
      <c r="B114" s="10" t="str">
        <f>IF(ISERROR(MATCH(A114, EQProd!$A$2:$A$297,0)),"",A114)</f>
        <v>srf_main.EODTradeJurisdiction</v>
      </c>
      <c r="C114" s="10" t="str">
        <f t="shared" si="9"/>
        <v>OK</v>
      </c>
      <c r="D114" s="10" t="s">
        <v>254</v>
      </c>
      <c r="E114" s="10" t="str">
        <f>VLOOKUP(D114,EQProd!$B$2:$F$297,1,)</f>
        <v>PK_EODTradeJurisdiction</v>
      </c>
      <c r="F114" s="10" t="str">
        <f t="shared" si="10"/>
        <v>OK</v>
      </c>
      <c r="G114" s="10" t="s">
        <v>8</v>
      </c>
      <c r="H114" s="10" t="str">
        <f>VLOOKUP(D114,EQProd!$B$2:$F$297,2,)</f>
        <v>unique</v>
      </c>
      <c r="I114" s="10" t="str">
        <f t="shared" si="11"/>
        <v>OK</v>
      </c>
      <c r="J114" s="10" t="s">
        <v>14</v>
      </c>
      <c r="K114" s="10" t="str">
        <f>VLOOKUP(D114,EQProd!$B$2:$F$297,3,)</f>
        <v xml:space="preserve"> nonclustered </v>
      </c>
      <c r="L114" s="10" t="str">
        <f t="shared" si="12"/>
        <v>OK</v>
      </c>
      <c r="M114" s="10">
        <v>1</v>
      </c>
      <c r="N114" s="10">
        <f>VLOOKUP(D114,EQProd!$B$2:$F$297,4,)</f>
        <v>1</v>
      </c>
      <c r="O114" s="10" t="str">
        <f t="shared" si="13"/>
        <v>OK</v>
      </c>
      <c r="P114" s="10" t="s">
        <v>255</v>
      </c>
      <c r="Q114" s="10" t="str">
        <f>VLOOKUP(D114,EQProd!$B$2:$F$297,5,)</f>
        <v>EODTradeJurisdictionId asc</v>
      </c>
      <c r="R114" s="10" t="str">
        <f t="shared" si="14"/>
        <v>OK</v>
      </c>
      <c r="S114" s="10" t="str">
        <f t="shared" si="15"/>
        <v>TRUE</v>
      </c>
      <c r="T114" s="10" t="str">
        <f t="shared" si="16"/>
        <v>TRUE</v>
      </c>
      <c r="U114" s="10" t="str">
        <f t="shared" si="17"/>
        <v>Yes</v>
      </c>
    </row>
    <row r="115" spans="1:21">
      <c r="A115" s="10" t="s">
        <v>253</v>
      </c>
      <c r="B115" s="10" t="str">
        <f>IF(ISERROR(MATCH(A115, EQProd!$A$2:$A$297,0)),"",A115)</f>
        <v>srf_main.EODTradeJurisdiction</v>
      </c>
      <c r="C115" s="10" t="str">
        <f t="shared" si="9"/>
        <v>OK</v>
      </c>
      <c r="D115" s="10" t="s">
        <v>260</v>
      </c>
      <c r="E115" s="10" t="str">
        <f>VLOOKUP(D115,EQProd!$B$2:$F$297,1,)</f>
        <v>idx1_EODTradeJurisdiction</v>
      </c>
      <c r="F115" s="10" t="str">
        <f t="shared" si="10"/>
        <v>OK</v>
      </c>
      <c r="G115" s="10" t="s">
        <v>8</v>
      </c>
      <c r="H115" s="10" t="str">
        <f>VLOOKUP(D115,EQProd!$B$2:$F$297,2,)</f>
        <v>unique</v>
      </c>
      <c r="I115" s="10" t="str">
        <f t="shared" si="11"/>
        <v>OK</v>
      </c>
      <c r="J115" s="10" t="s">
        <v>9</v>
      </c>
      <c r="K115" s="10" t="str">
        <f>VLOOKUP(D115,EQProd!$B$2:$F$297,3,)</f>
        <v xml:space="preserve"> clustered </v>
      </c>
      <c r="L115" s="10" t="str">
        <f t="shared" si="12"/>
        <v>OK</v>
      </c>
      <c r="M115" s="10">
        <v>2</v>
      </c>
      <c r="N115" s="10">
        <f>VLOOKUP(D115,EQProd!$B$2:$F$297,4,)</f>
        <v>2</v>
      </c>
      <c r="O115" s="10" t="str">
        <f t="shared" si="13"/>
        <v>OK</v>
      </c>
      <c r="P115" s="10" t="s">
        <v>261</v>
      </c>
      <c r="Q115" s="10" t="str">
        <f>VLOOKUP(D115,EQProd!$B$2:$F$297,5,)</f>
        <v>EODTradeJurisdictionId asc,EODTradeStageId asc</v>
      </c>
      <c r="R115" s="10" t="str">
        <f t="shared" si="14"/>
        <v>OK</v>
      </c>
      <c r="S115" s="10" t="str">
        <f t="shared" si="15"/>
        <v>TRUE</v>
      </c>
      <c r="T115" s="10" t="str">
        <f t="shared" si="16"/>
        <v>TRUE</v>
      </c>
      <c r="U115" s="10" t="str">
        <f t="shared" si="17"/>
        <v>Yes</v>
      </c>
    </row>
    <row r="116" spans="1:21">
      <c r="A116" s="10" t="s">
        <v>253</v>
      </c>
      <c r="B116" s="10" t="str">
        <f>IF(ISERROR(MATCH(A116, EQProd!$A$2:$A$297,0)),"",A116)</f>
        <v>srf_main.EODTradeJurisdiction</v>
      </c>
      <c r="C116" s="10" t="str">
        <f t="shared" si="9"/>
        <v>OK</v>
      </c>
      <c r="D116" s="10" t="s">
        <v>256</v>
      </c>
      <c r="E116" s="10" t="str">
        <f>VLOOKUP(D116,EQProd!$B$2:$F$297,1,)</f>
        <v>idx2_EODTradeJurisdiction</v>
      </c>
      <c r="F116" s="10" t="str">
        <f t="shared" si="10"/>
        <v>OK</v>
      </c>
      <c r="G116" s="10" t="s">
        <v>8</v>
      </c>
      <c r="H116" s="10" t="str">
        <f>VLOOKUP(D116,EQProd!$B$2:$F$297,2,)</f>
        <v>unique</v>
      </c>
      <c r="I116" s="10" t="str">
        <f t="shared" si="11"/>
        <v>OK</v>
      </c>
      <c r="J116" s="10" t="s">
        <v>14</v>
      </c>
      <c r="K116" s="10" t="str">
        <f>VLOOKUP(D116,EQProd!$B$2:$F$297,3,)</f>
        <v xml:space="preserve"> nonclustered </v>
      </c>
      <c r="L116" s="10" t="str">
        <f t="shared" si="12"/>
        <v>OK</v>
      </c>
      <c r="M116" s="10">
        <v>3</v>
      </c>
      <c r="N116" s="10">
        <f>VLOOKUP(D116,EQProd!$B$2:$F$297,4,)</f>
        <v>3</v>
      </c>
      <c r="O116" s="10" t="str">
        <f t="shared" si="13"/>
        <v>OK</v>
      </c>
      <c r="P116" s="10" t="s">
        <v>257</v>
      </c>
      <c r="Q116" s="10" t="str">
        <f>VLOOKUP(D116,EQProd!$B$2:$F$297,5,)</f>
        <v>EODTradeStageId asc,Jurisdiction asc,MessageTypeId asc</v>
      </c>
      <c r="R116" s="10" t="str">
        <f t="shared" si="14"/>
        <v>OK</v>
      </c>
      <c r="S116" s="10" t="str">
        <f t="shared" si="15"/>
        <v>TRUE</v>
      </c>
      <c r="T116" s="10" t="str">
        <f t="shared" si="16"/>
        <v>TRUE</v>
      </c>
      <c r="U116" s="10" t="str">
        <f t="shared" si="17"/>
        <v>Yes</v>
      </c>
    </row>
    <row r="117" spans="1:21">
      <c r="A117" s="10" t="s">
        <v>740</v>
      </c>
      <c r="B117" s="10" t="str">
        <f>IF(ISERROR(MATCH(A117, EQProd!$A$2:$A$297,0)),"",A117)</f>
        <v/>
      </c>
      <c r="C117" s="10" t="str">
        <f t="shared" si="9"/>
        <v>NOTOK</v>
      </c>
      <c r="D117" s="10" t="s">
        <v>741</v>
      </c>
      <c r="E117" s="10" t="e">
        <f>VLOOKUP(D117,EQProd!$B$2:$F$297,1,)</f>
        <v>#N/A</v>
      </c>
      <c r="F117" s="10" t="e">
        <f t="shared" si="10"/>
        <v>#N/A</v>
      </c>
      <c r="G117" s="10" t="s">
        <v>8</v>
      </c>
      <c r="H117" s="10" t="e">
        <f>VLOOKUP(D117,EQProd!$B$2:$F$297,2,)</f>
        <v>#N/A</v>
      </c>
      <c r="I117" s="10" t="e">
        <f t="shared" si="11"/>
        <v>#N/A</v>
      </c>
      <c r="J117" s="10" t="s">
        <v>14</v>
      </c>
      <c r="K117" s="10" t="e">
        <f>VLOOKUP(D117,EQProd!$B$2:$F$297,3,)</f>
        <v>#N/A</v>
      </c>
      <c r="L117" s="10" t="e">
        <f t="shared" si="12"/>
        <v>#N/A</v>
      </c>
      <c r="M117" s="10">
        <v>1</v>
      </c>
      <c r="N117" s="10" t="e">
        <f>VLOOKUP(D117,EQProd!$B$2:$F$297,4,)</f>
        <v>#N/A</v>
      </c>
      <c r="O117" s="10" t="e">
        <f t="shared" si="13"/>
        <v>#N/A</v>
      </c>
      <c r="P117" s="10" t="s">
        <v>283</v>
      </c>
      <c r="Q117" s="10" t="e">
        <f>VLOOKUP(D117,EQProd!$B$2:$F$297,5,)</f>
        <v>#N/A</v>
      </c>
      <c r="R117" s="10" t="e">
        <f t="shared" si="14"/>
        <v>#N/A</v>
      </c>
      <c r="S117" s="10" t="e">
        <f t="shared" si="15"/>
        <v>#N/A</v>
      </c>
      <c r="T117" s="10" t="e">
        <f t="shared" si="16"/>
        <v>#N/A</v>
      </c>
      <c r="U117" s="10" t="e">
        <f t="shared" si="17"/>
        <v>#N/A</v>
      </c>
    </row>
    <row r="118" spans="1:21">
      <c r="A118" s="10" t="s">
        <v>740</v>
      </c>
      <c r="B118" s="10" t="str">
        <f>IF(ISERROR(MATCH(A118, EQProd!$A$2:$A$297,0)),"",A118)</f>
        <v/>
      </c>
      <c r="C118" s="10" t="str">
        <f t="shared" si="9"/>
        <v>NOTOK</v>
      </c>
      <c r="D118" s="10" t="s">
        <v>742</v>
      </c>
      <c r="E118" s="10" t="e">
        <f>VLOOKUP(D118,EQProd!$B$2:$F$297,1,)</f>
        <v>#N/A</v>
      </c>
      <c r="F118" s="10" t="e">
        <f t="shared" si="10"/>
        <v>#N/A</v>
      </c>
      <c r="G118" s="10" t="s">
        <v>13</v>
      </c>
      <c r="H118" s="10" t="e">
        <f>VLOOKUP(D118,EQProd!$B$2:$F$297,2,)</f>
        <v>#N/A</v>
      </c>
      <c r="I118" s="10" t="e">
        <f t="shared" si="11"/>
        <v>#N/A</v>
      </c>
      <c r="J118" s="10" t="s">
        <v>14</v>
      </c>
      <c r="K118" s="10" t="e">
        <f>VLOOKUP(D118,EQProd!$B$2:$F$297,3,)</f>
        <v>#N/A</v>
      </c>
      <c r="L118" s="10" t="e">
        <f t="shared" si="12"/>
        <v>#N/A</v>
      </c>
      <c r="M118" s="10">
        <v>3</v>
      </c>
      <c r="N118" s="10" t="e">
        <f>VLOOKUP(D118,EQProd!$B$2:$F$297,4,)</f>
        <v>#N/A</v>
      </c>
      <c r="O118" s="10" t="e">
        <f t="shared" si="13"/>
        <v>#N/A</v>
      </c>
      <c r="P118" s="10" t="s">
        <v>743</v>
      </c>
      <c r="Q118" s="10" t="e">
        <f>VLOOKUP(D118,EQProd!$B$2:$F$297,5,)</f>
        <v>#N/A</v>
      </c>
      <c r="R118" s="10" t="e">
        <f t="shared" si="14"/>
        <v>#N/A</v>
      </c>
      <c r="S118" s="10" t="e">
        <f t="shared" si="15"/>
        <v>#N/A</v>
      </c>
      <c r="T118" s="10" t="e">
        <f t="shared" si="16"/>
        <v>#N/A</v>
      </c>
      <c r="U118" s="10" t="e">
        <f t="shared" si="17"/>
        <v>#N/A</v>
      </c>
    </row>
    <row r="119" spans="1:21">
      <c r="A119" s="10" t="s">
        <v>740</v>
      </c>
      <c r="B119" s="10" t="str">
        <f>IF(ISERROR(MATCH(A119, EQProd!$A$2:$A$297,0)),"",A119)</f>
        <v/>
      </c>
      <c r="C119" s="10" t="str">
        <f t="shared" si="9"/>
        <v>NOTOK</v>
      </c>
      <c r="D119" s="10" t="s">
        <v>744</v>
      </c>
      <c r="E119" s="10" t="e">
        <f>VLOOKUP(D119,EQProd!$B$2:$F$297,1,)</f>
        <v>#N/A</v>
      </c>
      <c r="F119" s="10" t="e">
        <f t="shared" si="10"/>
        <v>#N/A</v>
      </c>
      <c r="G119" s="10" t="s">
        <v>13</v>
      </c>
      <c r="H119" s="10" t="e">
        <f>VLOOKUP(D119,EQProd!$B$2:$F$297,2,)</f>
        <v>#N/A</v>
      </c>
      <c r="I119" s="10" t="e">
        <f t="shared" si="11"/>
        <v>#N/A</v>
      </c>
      <c r="J119" s="10" t="s">
        <v>14</v>
      </c>
      <c r="K119" s="10" t="e">
        <f>VLOOKUP(D119,EQProd!$B$2:$F$297,3,)</f>
        <v>#N/A</v>
      </c>
      <c r="L119" s="10" t="e">
        <f t="shared" si="12"/>
        <v>#N/A</v>
      </c>
      <c r="M119" s="10">
        <v>2</v>
      </c>
      <c r="N119" s="10" t="e">
        <f>VLOOKUP(D119,EQProd!$B$2:$F$297,4,)</f>
        <v>#N/A</v>
      </c>
      <c r="O119" s="10" t="e">
        <f t="shared" si="13"/>
        <v>#N/A</v>
      </c>
      <c r="P119" s="10" t="s">
        <v>745</v>
      </c>
      <c r="Q119" s="10" t="e">
        <f>VLOOKUP(D119,EQProd!$B$2:$F$297,5,)</f>
        <v>#N/A</v>
      </c>
      <c r="R119" s="10" t="e">
        <f t="shared" si="14"/>
        <v>#N/A</v>
      </c>
      <c r="S119" s="10" t="e">
        <f t="shared" si="15"/>
        <v>#N/A</v>
      </c>
      <c r="T119" s="10" t="e">
        <f t="shared" si="16"/>
        <v>#N/A</v>
      </c>
      <c r="U119" s="10" t="e">
        <f t="shared" si="17"/>
        <v>#N/A</v>
      </c>
    </row>
    <row r="120" spans="1:21">
      <c r="A120" s="10" t="s">
        <v>740</v>
      </c>
      <c r="B120" s="10" t="str">
        <f>IF(ISERROR(MATCH(A120, EQProd!$A$2:$A$297,0)),"",A120)</f>
        <v/>
      </c>
      <c r="C120" s="10" t="str">
        <f t="shared" si="9"/>
        <v>NOTOK</v>
      </c>
      <c r="D120" s="10" t="s">
        <v>746</v>
      </c>
      <c r="E120" s="10" t="e">
        <f>VLOOKUP(D120,EQProd!$B$2:$F$297,1,)</f>
        <v>#N/A</v>
      </c>
      <c r="F120" s="10" t="e">
        <f t="shared" si="10"/>
        <v>#N/A</v>
      </c>
      <c r="G120" s="10" t="s">
        <v>13</v>
      </c>
      <c r="H120" s="10" t="e">
        <f>VLOOKUP(D120,EQProd!$B$2:$F$297,2,)</f>
        <v>#N/A</v>
      </c>
      <c r="I120" s="10" t="e">
        <f t="shared" si="11"/>
        <v>#N/A</v>
      </c>
      <c r="J120" s="10" t="s">
        <v>14</v>
      </c>
      <c r="K120" s="10" t="e">
        <f>VLOOKUP(D120,EQProd!$B$2:$F$297,3,)</f>
        <v>#N/A</v>
      </c>
      <c r="L120" s="10" t="e">
        <f t="shared" si="12"/>
        <v>#N/A</v>
      </c>
      <c r="M120" s="10">
        <v>2</v>
      </c>
      <c r="N120" s="10" t="e">
        <f>VLOOKUP(D120,EQProd!$B$2:$F$297,4,)</f>
        <v>#N/A</v>
      </c>
      <c r="O120" s="10" t="e">
        <f t="shared" si="13"/>
        <v>#N/A</v>
      </c>
      <c r="P120" s="10" t="s">
        <v>246</v>
      </c>
      <c r="Q120" s="10" t="e">
        <f>VLOOKUP(D120,EQProd!$B$2:$F$297,5,)</f>
        <v>#N/A</v>
      </c>
      <c r="R120" s="10" t="e">
        <f t="shared" si="14"/>
        <v>#N/A</v>
      </c>
      <c r="S120" s="10" t="e">
        <f t="shared" si="15"/>
        <v>#N/A</v>
      </c>
      <c r="T120" s="10" t="e">
        <f t="shared" si="16"/>
        <v>#N/A</v>
      </c>
      <c r="U120" s="10" t="e">
        <f t="shared" si="17"/>
        <v>#N/A</v>
      </c>
    </row>
    <row r="121" spans="1:21">
      <c r="A121" s="10" t="s">
        <v>740</v>
      </c>
      <c r="B121" s="10" t="str">
        <f>IF(ISERROR(MATCH(A121, EQProd!$A$2:$A$297,0)),"",A121)</f>
        <v/>
      </c>
      <c r="C121" s="10" t="str">
        <f t="shared" si="9"/>
        <v>NOTOK</v>
      </c>
      <c r="D121" s="10" t="s">
        <v>747</v>
      </c>
      <c r="E121" s="10" t="e">
        <f>VLOOKUP(D121,EQProd!$B$2:$F$297,1,)</f>
        <v>#N/A</v>
      </c>
      <c r="F121" s="10" t="e">
        <f t="shared" si="10"/>
        <v>#N/A</v>
      </c>
      <c r="G121" s="10" t="s">
        <v>13</v>
      </c>
      <c r="H121" s="10" t="e">
        <f>VLOOKUP(D121,EQProd!$B$2:$F$297,2,)</f>
        <v>#N/A</v>
      </c>
      <c r="I121" s="10" t="e">
        <f t="shared" si="11"/>
        <v>#N/A</v>
      </c>
      <c r="J121" s="10" t="s">
        <v>14</v>
      </c>
      <c r="K121" s="10" t="e">
        <f>VLOOKUP(D121,EQProd!$B$2:$F$297,3,)</f>
        <v>#N/A</v>
      </c>
      <c r="L121" s="10" t="e">
        <f t="shared" si="12"/>
        <v>#N/A</v>
      </c>
      <c r="M121" s="10">
        <v>1</v>
      </c>
      <c r="N121" s="10" t="e">
        <f>VLOOKUP(D121,EQProd!$B$2:$F$297,4,)</f>
        <v>#N/A</v>
      </c>
      <c r="O121" s="10" t="e">
        <f t="shared" si="13"/>
        <v>#N/A</v>
      </c>
      <c r="P121" s="10" t="s">
        <v>748</v>
      </c>
      <c r="Q121" s="10" t="e">
        <f>VLOOKUP(D121,EQProd!$B$2:$F$297,5,)</f>
        <v>#N/A</v>
      </c>
      <c r="R121" s="10" t="e">
        <f t="shared" si="14"/>
        <v>#N/A</v>
      </c>
      <c r="S121" s="10" t="e">
        <f t="shared" si="15"/>
        <v>#N/A</v>
      </c>
      <c r="T121" s="10" t="e">
        <f t="shared" si="16"/>
        <v>#N/A</v>
      </c>
      <c r="U121" s="10" t="e">
        <f t="shared" si="17"/>
        <v>#N/A</v>
      </c>
    </row>
    <row r="122" spans="1:21">
      <c r="A122" s="10" t="s">
        <v>740</v>
      </c>
      <c r="B122" s="10" t="str">
        <f>IF(ISERROR(MATCH(A122, EQProd!$A$2:$A$297,0)),"",A122)</f>
        <v/>
      </c>
      <c r="C122" s="10" t="str">
        <f t="shared" si="9"/>
        <v>NOTOK</v>
      </c>
      <c r="D122" s="10" t="s">
        <v>749</v>
      </c>
      <c r="E122" s="10" t="e">
        <f>VLOOKUP(D122,EQProd!$B$2:$F$297,1,)</f>
        <v>#N/A</v>
      </c>
      <c r="F122" s="10" t="e">
        <f t="shared" si="10"/>
        <v>#N/A</v>
      </c>
      <c r="G122" s="10" t="s">
        <v>13</v>
      </c>
      <c r="H122" s="10" t="e">
        <f>VLOOKUP(D122,EQProd!$B$2:$F$297,2,)</f>
        <v>#N/A</v>
      </c>
      <c r="I122" s="10" t="e">
        <f t="shared" si="11"/>
        <v>#N/A</v>
      </c>
      <c r="J122" s="10" t="s">
        <v>14</v>
      </c>
      <c r="K122" s="10" t="e">
        <f>VLOOKUP(D122,EQProd!$B$2:$F$297,3,)</f>
        <v>#N/A</v>
      </c>
      <c r="L122" s="10" t="e">
        <f t="shared" si="12"/>
        <v>#N/A</v>
      </c>
      <c r="M122" s="10">
        <v>1</v>
      </c>
      <c r="N122" s="10" t="e">
        <f>VLOOKUP(D122,EQProd!$B$2:$F$297,4,)</f>
        <v>#N/A</v>
      </c>
      <c r="O122" s="10" t="e">
        <f t="shared" si="13"/>
        <v>#N/A</v>
      </c>
      <c r="P122" s="10" t="s">
        <v>80</v>
      </c>
      <c r="Q122" s="10" t="e">
        <f>VLOOKUP(D122,EQProd!$B$2:$F$297,5,)</f>
        <v>#N/A</v>
      </c>
      <c r="R122" s="10" t="e">
        <f t="shared" si="14"/>
        <v>#N/A</v>
      </c>
      <c r="S122" s="10" t="e">
        <f t="shared" si="15"/>
        <v>#N/A</v>
      </c>
      <c r="T122" s="10" t="e">
        <f t="shared" si="16"/>
        <v>#N/A</v>
      </c>
      <c r="U122" s="10" t="e">
        <f t="shared" si="17"/>
        <v>#N/A</v>
      </c>
    </row>
    <row r="123" spans="1:21">
      <c r="A123" s="10" t="s">
        <v>740</v>
      </c>
      <c r="B123" s="10" t="str">
        <f>IF(ISERROR(MATCH(A123, EQProd!$A$2:$A$297,0)),"",A123)</f>
        <v/>
      </c>
      <c r="C123" s="10" t="str">
        <f t="shared" si="9"/>
        <v>NOTOK</v>
      </c>
      <c r="D123" s="10" t="s">
        <v>750</v>
      </c>
      <c r="E123" s="10" t="e">
        <f>VLOOKUP(D123,EQProd!$B$2:$F$297,1,)</f>
        <v>#N/A</v>
      </c>
      <c r="F123" s="10" t="e">
        <f t="shared" si="10"/>
        <v>#N/A</v>
      </c>
      <c r="G123" s="10" t="s">
        <v>8</v>
      </c>
      <c r="H123" s="10" t="e">
        <f>VLOOKUP(D123,EQProd!$B$2:$F$297,2,)</f>
        <v>#N/A</v>
      </c>
      <c r="I123" s="10" t="e">
        <f t="shared" si="11"/>
        <v>#N/A</v>
      </c>
      <c r="J123" s="10" t="s">
        <v>9</v>
      </c>
      <c r="K123" s="10" t="e">
        <f>VLOOKUP(D123,EQProd!$B$2:$F$297,3,)</f>
        <v>#N/A</v>
      </c>
      <c r="L123" s="10" t="e">
        <f t="shared" si="12"/>
        <v>#N/A</v>
      </c>
      <c r="M123" s="10">
        <v>4</v>
      </c>
      <c r="N123" s="10" t="e">
        <f>VLOOKUP(D123,EQProd!$B$2:$F$297,4,)</f>
        <v>#N/A</v>
      </c>
      <c r="O123" s="10" t="e">
        <f t="shared" si="13"/>
        <v>#N/A</v>
      </c>
      <c r="P123" s="10" t="s">
        <v>751</v>
      </c>
      <c r="Q123" s="10" t="e">
        <f>VLOOKUP(D123,EQProd!$B$2:$F$297,5,)</f>
        <v>#N/A</v>
      </c>
      <c r="R123" s="10" t="e">
        <f t="shared" si="14"/>
        <v>#N/A</v>
      </c>
      <c r="S123" s="10" t="e">
        <f t="shared" si="15"/>
        <v>#N/A</v>
      </c>
      <c r="T123" s="10" t="e">
        <f t="shared" si="16"/>
        <v>#N/A</v>
      </c>
      <c r="U123" s="10" t="e">
        <f t="shared" si="17"/>
        <v>#N/A</v>
      </c>
    </row>
    <row r="124" spans="1:21">
      <c r="A124" s="10" t="s">
        <v>740</v>
      </c>
      <c r="B124" s="10" t="str">
        <f>IF(ISERROR(MATCH(A124, EQProd!$A$2:$A$297,0)),"",A124)</f>
        <v/>
      </c>
      <c r="C124" s="10" t="str">
        <f t="shared" si="9"/>
        <v>NOTOK</v>
      </c>
      <c r="D124" s="10" t="s">
        <v>752</v>
      </c>
      <c r="E124" s="10" t="e">
        <f>VLOOKUP(D124,EQProd!$B$2:$F$297,1,)</f>
        <v>#N/A</v>
      </c>
      <c r="F124" s="10" t="e">
        <f t="shared" si="10"/>
        <v>#N/A</v>
      </c>
      <c r="G124" s="10" t="s">
        <v>13</v>
      </c>
      <c r="H124" s="10" t="e">
        <f>VLOOKUP(D124,EQProd!$B$2:$F$297,2,)</f>
        <v>#N/A</v>
      </c>
      <c r="I124" s="10" t="e">
        <f t="shared" si="11"/>
        <v>#N/A</v>
      </c>
      <c r="J124" s="10" t="s">
        <v>14</v>
      </c>
      <c r="K124" s="10" t="e">
        <f>VLOOKUP(D124,EQProd!$B$2:$F$297,3,)</f>
        <v>#N/A</v>
      </c>
      <c r="L124" s="10" t="e">
        <f t="shared" si="12"/>
        <v>#N/A</v>
      </c>
      <c r="M124" s="10">
        <v>2</v>
      </c>
      <c r="N124" s="10" t="e">
        <f>VLOOKUP(D124,EQProd!$B$2:$F$297,4,)</f>
        <v>#N/A</v>
      </c>
      <c r="O124" s="10" t="e">
        <f t="shared" si="13"/>
        <v>#N/A</v>
      </c>
      <c r="P124" s="10" t="s">
        <v>753</v>
      </c>
      <c r="Q124" s="10" t="e">
        <f>VLOOKUP(D124,EQProd!$B$2:$F$297,5,)</f>
        <v>#N/A</v>
      </c>
      <c r="R124" s="10" t="e">
        <f t="shared" si="14"/>
        <v>#N/A</v>
      </c>
      <c r="S124" s="10" t="e">
        <f t="shared" si="15"/>
        <v>#N/A</v>
      </c>
      <c r="T124" s="10" t="e">
        <f t="shared" si="16"/>
        <v>#N/A</v>
      </c>
      <c r="U124" s="10" t="e">
        <f t="shared" si="17"/>
        <v>#N/A</v>
      </c>
    </row>
    <row r="125" spans="1:21">
      <c r="A125" s="10" t="s">
        <v>279</v>
      </c>
      <c r="B125" s="10" t="str">
        <f>IF(ISERROR(MATCH(A125, EQProd!$A$2:$A$297,0)),"",A125)</f>
        <v>srf_main.EODTradeStatus_OFC</v>
      </c>
      <c r="C125" s="10" t="str">
        <f t="shared" si="9"/>
        <v>OK</v>
      </c>
      <c r="D125" s="10" t="s">
        <v>683</v>
      </c>
      <c r="E125" s="10" t="str">
        <f>VLOOKUP(D125,EQProd!$B$2:$F$297,1,)</f>
        <v>PK_EODTradeStatus_OFC</v>
      </c>
      <c r="F125" s="10" t="str">
        <f t="shared" si="10"/>
        <v>OK</v>
      </c>
      <c r="G125" s="10" t="s">
        <v>8</v>
      </c>
      <c r="H125" s="10" t="str">
        <f>VLOOKUP(D125,EQProd!$B$2:$F$297,2,)</f>
        <v>unique</v>
      </c>
      <c r="I125" s="10" t="str">
        <f t="shared" si="11"/>
        <v>OK</v>
      </c>
      <c r="J125" s="10" t="s">
        <v>14</v>
      </c>
      <c r="K125" s="10" t="str">
        <f>VLOOKUP(D125,EQProd!$B$2:$F$297,3,)</f>
        <v xml:space="preserve"> nonclustered </v>
      </c>
      <c r="L125" s="10" t="str">
        <f t="shared" si="12"/>
        <v>OK</v>
      </c>
      <c r="M125" s="10">
        <v>1</v>
      </c>
      <c r="N125" s="10">
        <f>VLOOKUP(D125,EQProd!$B$2:$F$297,4,)</f>
        <v>1</v>
      </c>
      <c r="O125" s="10" t="str">
        <f t="shared" si="13"/>
        <v>OK</v>
      </c>
      <c r="P125" s="10" t="s">
        <v>283</v>
      </c>
      <c r="Q125" s="10" t="str">
        <f>VLOOKUP(D125,EQProd!$B$2:$F$297,5,)</f>
        <v>EODTradeStatusId asc</v>
      </c>
      <c r="R125" s="10" t="str">
        <f t="shared" si="14"/>
        <v>OK</v>
      </c>
      <c r="S125" s="10" t="str">
        <f t="shared" si="15"/>
        <v>TRUE</v>
      </c>
      <c r="T125" s="10" t="str">
        <f t="shared" si="16"/>
        <v>TRUE</v>
      </c>
      <c r="U125" s="10" t="str">
        <f t="shared" si="17"/>
        <v>Yes</v>
      </c>
    </row>
    <row r="126" spans="1:21">
      <c r="A126" s="10" t="s">
        <v>279</v>
      </c>
      <c r="B126" s="10" t="str">
        <f>IF(ISERROR(MATCH(A126, EQProd!$A$2:$A$297,0)),"",A126)</f>
        <v>srf_main.EODTradeStatus_OFC</v>
      </c>
      <c r="C126" s="10" t="str">
        <f t="shared" si="9"/>
        <v>OK</v>
      </c>
      <c r="D126" s="10" t="s">
        <v>280</v>
      </c>
      <c r="E126" s="10" t="str">
        <f>VLOOKUP(D126,EQProd!$B$2:$F$297,1,)</f>
        <v>EODTradeStatusCOBDateUniqueKey_OFC</v>
      </c>
      <c r="F126" s="10" t="str">
        <f t="shared" si="10"/>
        <v>OK</v>
      </c>
      <c r="G126" s="10" t="s">
        <v>8</v>
      </c>
      <c r="H126" s="10" t="str">
        <f>VLOOKUP(D126,EQProd!$B$2:$F$297,2,)</f>
        <v>unique</v>
      </c>
      <c r="I126" s="10" t="str">
        <f t="shared" si="11"/>
        <v>OK</v>
      </c>
      <c r="J126" s="10" t="s">
        <v>14</v>
      </c>
      <c r="K126" s="10" t="str">
        <f>VLOOKUP(D126,EQProd!$B$2:$F$297,3,)</f>
        <v xml:space="preserve"> nonclustered </v>
      </c>
      <c r="L126" s="10" t="str">
        <f t="shared" si="12"/>
        <v>OK</v>
      </c>
      <c r="M126" s="10">
        <v>2</v>
      </c>
      <c r="N126" s="10">
        <f>VLOOKUP(D126,EQProd!$B$2:$F$297,4,)</f>
        <v>2</v>
      </c>
      <c r="O126" s="10" t="str">
        <f t="shared" si="13"/>
        <v>OK</v>
      </c>
      <c r="P126" s="10" t="s">
        <v>281</v>
      </c>
      <c r="Q126" s="10" t="str">
        <f>VLOOKUP(D126,EQProd!$B$2:$F$297,5,)</f>
        <v>COBDate asc,EODTradeStatusId asc</v>
      </c>
      <c r="R126" s="10" t="str">
        <f t="shared" si="14"/>
        <v>OK</v>
      </c>
      <c r="S126" s="10" t="str">
        <f t="shared" si="15"/>
        <v>TRUE</v>
      </c>
      <c r="T126" s="10" t="str">
        <f t="shared" si="16"/>
        <v>TRUE</v>
      </c>
      <c r="U126" s="10" t="str">
        <f t="shared" si="17"/>
        <v>Yes</v>
      </c>
    </row>
    <row r="127" spans="1:21">
      <c r="A127" s="10" t="s">
        <v>284</v>
      </c>
      <c r="B127" s="10" t="str">
        <f>IF(ISERROR(MATCH(A127, EQProd!$A$2:$A$297,0)),"",A127)</f>
        <v>srf_main.EODValuationFeedData</v>
      </c>
      <c r="C127" s="10" t="str">
        <f t="shared" si="9"/>
        <v>OK</v>
      </c>
      <c r="D127" s="10" t="s">
        <v>754</v>
      </c>
      <c r="E127" s="10" t="e">
        <f>VLOOKUP(D127,EQProd!$B$2:$F$297,1,)</f>
        <v>#N/A</v>
      </c>
      <c r="F127" s="10" t="e">
        <f t="shared" si="10"/>
        <v>#N/A</v>
      </c>
      <c r="G127" s="10" t="s">
        <v>13</v>
      </c>
      <c r="H127" s="10" t="e">
        <f>VLOOKUP(D127,EQProd!$B$2:$F$297,2,)</f>
        <v>#N/A</v>
      </c>
      <c r="I127" s="10" t="e">
        <f t="shared" si="11"/>
        <v>#N/A</v>
      </c>
      <c r="J127" s="10" t="s">
        <v>14</v>
      </c>
      <c r="K127" s="10" t="e">
        <f>VLOOKUP(D127,EQProd!$B$2:$F$297,3,)</f>
        <v>#N/A</v>
      </c>
      <c r="L127" s="10" t="e">
        <f t="shared" si="12"/>
        <v>#N/A</v>
      </c>
      <c r="M127" s="10">
        <v>1</v>
      </c>
      <c r="N127" s="10" t="e">
        <f>VLOOKUP(D127,EQProd!$B$2:$F$297,4,)</f>
        <v>#N/A</v>
      </c>
      <c r="O127" s="10" t="e">
        <f t="shared" si="13"/>
        <v>#N/A</v>
      </c>
      <c r="P127" s="10" t="s">
        <v>17</v>
      </c>
      <c r="Q127" s="10" t="e">
        <f>VLOOKUP(D127,EQProd!$B$2:$F$297,5,)</f>
        <v>#N/A</v>
      </c>
      <c r="R127" s="10" t="e">
        <f t="shared" si="14"/>
        <v>#N/A</v>
      </c>
      <c r="S127" s="10" t="e">
        <f t="shared" si="15"/>
        <v>#N/A</v>
      </c>
      <c r="T127" s="10" t="e">
        <f t="shared" si="16"/>
        <v>#N/A</v>
      </c>
      <c r="U127" s="10" t="e">
        <f t="shared" si="17"/>
        <v>#N/A</v>
      </c>
    </row>
    <row r="128" spans="1:21">
      <c r="A128" s="10" t="s">
        <v>284</v>
      </c>
      <c r="B128" s="10" t="str">
        <f>IF(ISERROR(MATCH(A128, EQProd!$A$2:$A$297,0)),"",A128)</f>
        <v>srf_main.EODValuationFeedData</v>
      </c>
      <c r="C128" s="10" t="str">
        <f t="shared" si="9"/>
        <v>OK</v>
      </c>
      <c r="D128" s="10" t="s">
        <v>288</v>
      </c>
      <c r="E128" s="10" t="str">
        <f>VLOOKUP(D128,EQProd!$B$2:$F$297,1,)</f>
        <v>idx3_EODValuationFeedData</v>
      </c>
      <c r="F128" s="10" t="str">
        <f t="shared" si="10"/>
        <v>OK</v>
      </c>
      <c r="G128" s="10" t="s">
        <v>13</v>
      </c>
      <c r="H128" s="10" t="str">
        <f>VLOOKUP(D128,EQProd!$B$2:$F$297,2,)</f>
        <v>nonunique</v>
      </c>
      <c r="I128" s="10" t="str">
        <f t="shared" si="11"/>
        <v>OK</v>
      </c>
      <c r="J128" s="10" t="s">
        <v>14</v>
      </c>
      <c r="K128" s="10" t="str">
        <f>VLOOKUP(D128,EQProd!$B$2:$F$297,3,)</f>
        <v xml:space="preserve"> nonclustered </v>
      </c>
      <c r="L128" s="10" t="str">
        <f t="shared" si="12"/>
        <v>OK</v>
      </c>
      <c r="M128" s="10">
        <v>1</v>
      </c>
      <c r="N128" s="10">
        <f>VLOOKUP(D128,EQProd!$B$2:$F$297,4,)</f>
        <v>1</v>
      </c>
      <c r="O128" s="10" t="str">
        <f t="shared" si="13"/>
        <v>OK</v>
      </c>
      <c r="P128" s="10" t="s">
        <v>289</v>
      </c>
      <c r="Q128" s="10" t="str">
        <f>VLOOKUP(D128,EQProd!$B$2:$F$297,5,)</f>
        <v>EODTradeStageId asc INCLUDE (Id)</v>
      </c>
      <c r="R128" s="10" t="str">
        <f t="shared" si="14"/>
        <v>OK</v>
      </c>
      <c r="S128" s="10" t="str">
        <f t="shared" si="15"/>
        <v>TRUE</v>
      </c>
      <c r="T128" s="10" t="str">
        <f t="shared" si="16"/>
        <v>TRUE</v>
      </c>
      <c r="U128" s="10" t="str">
        <f t="shared" si="17"/>
        <v>Yes</v>
      </c>
    </row>
    <row r="129" spans="1:21">
      <c r="A129" s="10" t="s">
        <v>284</v>
      </c>
      <c r="B129" s="10" t="str">
        <f>IF(ISERROR(MATCH(A129, EQProd!$A$2:$A$297,0)),"",A129)</f>
        <v>srf_main.EODValuationFeedData</v>
      </c>
      <c r="C129" s="10" t="str">
        <f t="shared" si="9"/>
        <v>OK</v>
      </c>
      <c r="D129" s="10" t="s">
        <v>684</v>
      </c>
      <c r="E129" s="10" t="str">
        <f>VLOOKUP(D129,EQProd!$B$2:$F$297,1,)</f>
        <v>PK_EODValuationFeedData</v>
      </c>
      <c r="F129" s="10" t="str">
        <f t="shared" si="10"/>
        <v>OK</v>
      </c>
      <c r="G129" s="10" t="s">
        <v>8</v>
      </c>
      <c r="H129" s="10" t="str">
        <f>VLOOKUP(D129,EQProd!$B$2:$F$297,2,)</f>
        <v>unique</v>
      </c>
      <c r="I129" s="10" t="str">
        <f t="shared" si="11"/>
        <v>OK</v>
      </c>
      <c r="J129" s="10" t="s">
        <v>14</v>
      </c>
      <c r="K129" s="10" t="str">
        <f>VLOOKUP(D129,EQProd!$B$2:$F$297,3,)</f>
        <v xml:space="preserve"> nonclustered </v>
      </c>
      <c r="L129" s="10" t="str">
        <f t="shared" si="12"/>
        <v>OK</v>
      </c>
      <c r="M129" s="10">
        <v>1</v>
      </c>
      <c r="N129" s="10">
        <f>VLOOKUP(D129,EQProd!$B$2:$F$297,4,)</f>
        <v>1</v>
      </c>
      <c r="O129" s="10" t="str">
        <f t="shared" si="13"/>
        <v>OK</v>
      </c>
      <c r="P129" s="10" t="s">
        <v>17</v>
      </c>
      <c r="Q129" s="10" t="str">
        <f>VLOOKUP(D129,EQProd!$B$2:$F$297,5,)</f>
        <v>Id asc</v>
      </c>
      <c r="R129" s="10" t="str">
        <f t="shared" si="14"/>
        <v>OK</v>
      </c>
      <c r="S129" s="10" t="str">
        <f t="shared" si="15"/>
        <v>TRUE</v>
      </c>
      <c r="T129" s="10" t="str">
        <f t="shared" si="16"/>
        <v>TRUE</v>
      </c>
      <c r="U129" s="10" t="str">
        <f t="shared" si="17"/>
        <v>Yes</v>
      </c>
    </row>
    <row r="130" spans="1:21">
      <c r="A130" s="10" t="s">
        <v>284</v>
      </c>
      <c r="B130" s="10" t="str">
        <f>IF(ISERROR(MATCH(A130, EQProd!$A$2:$A$297,0)),"",A130)</f>
        <v>srf_main.EODValuationFeedData</v>
      </c>
      <c r="C130" s="10" t="str">
        <f t="shared" si="9"/>
        <v>OK</v>
      </c>
      <c r="D130" s="10" t="s">
        <v>285</v>
      </c>
      <c r="E130" s="10" t="str">
        <f>VLOOKUP(D130,EQProd!$B$2:$F$297,1,)</f>
        <v>EODValuationFeedData_TradeId_ValuationDatetime</v>
      </c>
      <c r="F130" s="10" t="str">
        <f t="shared" si="10"/>
        <v>OK</v>
      </c>
      <c r="G130" s="10" t="s">
        <v>13</v>
      </c>
      <c r="H130" s="10" t="str">
        <f>VLOOKUP(D130,EQProd!$B$2:$F$297,2,)</f>
        <v>nonunique</v>
      </c>
      <c r="I130" s="10" t="str">
        <f t="shared" si="11"/>
        <v>OK</v>
      </c>
      <c r="J130" s="10" t="s">
        <v>14</v>
      </c>
      <c r="K130" s="10" t="str">
        <f>VLOOKUP(D130,EQProd!$B$2:$F$297,3,)</f>
        <v xml:space="preserve"> nonclustered </v>
      </c>
      <c r="L130" s="10" t="str">
        <f t="shared" si="12"/>
        <v>OK</v>
      </c>
      <c r="M130" s="10">
        <v>2</v>
      </c>
      <c r="N130" s="10">
        <f>VLOOKUP(D130,EQProd!$B$2:$F$297,4,)</f>
        <v>2</v>
      </c>
      <c r="O130" s="10" t="str">
        <f t="shared" si="13"/>
        <v>OK</v>
      </c>
      <c r="P130" s="10" t="s">
        <v>286</v>
      </c>
      <c r="Q130" s="10" t="str">
        <f>VLOOKUP(D130,EQProd!$B$2:$F$297,5,)</f>
        <v>TradeId asc,ValuationDatetime asc</v>
      </c>
      <c r="R130" s="10" t="str">
        <f t="shared" si="14"/>
        <v>OK</v>
      </c>
      <c r="S130" s="10" t="str">
        <f t="shared" si="15"/>
        <v>TRUE</v>
      </c>
      <c r="T130" s="10" t="str">
        <f t="shared" si="16"/>
        <v>TRUE</v>
      </c>
      <c r="U130" s="10" t="str">
        <f t="shared" si="17"/>
        <v>Yes</v>
      </c>
    </row>
    <row r="131" spans="1:21">
      <c r="A131" s="10" t="s">
        <v>284</v>
      </c>
      <c r="B131" s="10" t="str">
        <f>IF(ISERROR(MATCH(A131, EQProd!$A$2:$A$297,0)),"",A131)</f>
        <v>srf_main.EODValuationFeedData</v>
      </c>
      <c r="C131" s="10" t="str">
        <f t="shared" ref="C131:C194" si="18">IF(A131=B131,"OK","NOTOK")</f>
        <v>OK</v>
      </c>
      <c r="D131" s="10" t="s">
        <v>290</v>
      </c>
      <c r="E131" s="10" t="str">
        <f>VLOOKUP(D131,EQProd!$B$2:$F$297,1,)</f>
        <v>idx1_EODValuationFeedData</v>
      </c>
      <c r="F131" s="10" t="str">
        <f t="shared" ref="F131:F194" si="19">IF(D131=E131,"OK","NOTOK")</f>
        <v>OK</v>
      </c>
      <c r="G131" s="10" t="s">
        <v>13</v>
      </c>
      <c r="H131" s="10" t="str">
        <f>VLOOKUP(D131,EQProd!$B$2:$F$297,2,)</f>
        <v>nonunique</v>
      </c>
      <c r="I131" s="10" t="str">
        <f t="shared" ref="I131:I194" si="20">IF(G131=H131,"OK","NOTOK")</f>
        <v>OK</v>
      </c>
      <c r="J131" s="10" t="s">
        <v>14</v>
      </c>
      <c r="K131" s="10" t="str">
        <f>VLOOKUP(D131,EQProd!$B$2:$F$297,3,)</f>
        <v xml:space="preserve"> nonclustered </v>
      </c>
      <c r="L131" s="10" t="str">
        <f t="shared" ref="L131:L194" si="21">IF(J131=K131,"OK","NOTOK")</f>
        <v>OK</v>
      </c>
      <c r="M131" s="10">
        <v>1</v>
      </c>
      <c r="N131" s="10">
        <f>VLOOKUP(D131,EQProd!$B$2:$F$297,4,)</f>
        <v>1</v>
      </c>
      <c r="O131" s="10" t="str">
        <f t="shared" ref="O131:O194" si="22">IF(M131=N131,"OK","NOTOK")</f>
        <v>OK</v>
      </c>
      <c r="P131" s="10" t="s">
        <v>194</v>
      </c>
      <c r="Q131" s="10" t="str">
        <f>VLOOKUP(D131,EQProd!$B$2:$F$297,5,)</f>
        <v>FeedFileFragmentId asc</v>
      </c>
      <c r="R131" s="10" t="str">
        <f t="shared" ref="R131:R194" si="23">IF(P131=Q131,"OK","NOTOK")</f>
        <v>OK</v>
      </c>
      <c r="S131" s="10" t="str">
        <f t="shared" ref="S131:S194" si="24">IF(AND(C131="OK", F131="OK",I131="OK"),"TRUE", "FALSE" )</f>
        <v>TRUE</v>
      </c>
      <c r="T131" s="10" t="str">
        <f t="shared" ref="T131:T194" si="25">IF(AND(L131="OK", O131="OK",R131="OK"),"TRUE", "FALSE" )</f>
        <v>TRUE</v>
      </c>
      <c r="U131" s="10" t="str">
        <f t="shared" ref="U131:U194" si="26">IF(OR(S131="False", T131="False"),"No", "Yes")</f>
        <v>Yes</v>
      </c>
    </row>
    <row r="132" spans="1:21">
      <c r="A132" s="10" t="s">
        <v>284</v>
      </c>
      <c r="B132" s="10" t="str">
        <f>IF(ISERROR(MATCH(A132, EQProd!$A$2:$A$297,0)),"",A132)</f>
        <v>srf_main.EODValuationFeedData</v>
      </c>
      <c r="C132" s="10" t="str">
        <f t="shared" si="18"/>
        <v>OK</v>
      </c>
      <c r="D132" s="10" t="s">
        <v>755</v>
      </c>
      <c r="E132" s="10" t="e">
        <f>VLOOKUP(D132,EQProd!$B$2:$F$297,1,)</f>
        <v>#N/A</v>
      </c>
      <c r="F132" s="10" t="e">
        <f t="shared" si="19"/>
        <v>#N/A</v>
      </c>
      <c r="G132" s="10" t="s">
        <v>8</v>
      </c>
      <c r="H132" s="10" t="e">
        <f>VLOOKUP(D132,EQProd!$B$2:$F$297,2,)</f>
        <v>#N/A</v>
      </c>
      <c r="I132" s="10" t="e">
        <f t="shared" si="20"/>
        <v>#N/A</v>
      </c>
      <c r="J132" s="10" t="s">
        <v>9</v>
      </c>
      <c r="K132" s="10" t="e">
        <f>VLOOKUP(D132,EQProd!$B$2:$F$297,3,)</f>
        <v>#N/A</v>
      </c>
      <c r="L132" s="10" t="e">
        <f t="shared" si="21"/>
        <v>#N/A</v>
      </c>
      <c r="M132" s="10">
        <v>2</v>
      </c>
      <c r="N132" s="10" t="e">
        <f>VLOOKUP(D132,EQProd!$B$2:$F$297,4,)</f>
        <v>#N/A</v>
      </c>
      <c r="O132" s="10" t="e">
        <f t="shared" si="22"/>
        <v>#N/A</v>
      </c>
      <c r="P132" s="10" t="s">
        <v>756</v>
      </c>
      <c r="Q132" s="10" t="e">
        <f>VLOOKUP(D132,EQProd!$B$2:$F$297,5,)</f>
        <v>#N/A</v>
      </c>
      <c r="R132" s="10" t="e">
        <f t="shared" si="23"/>
        <v>#N/A</v>
      </c>
      <c r="S132" s="10" t="e">
        <f t="shared" si="24"/>
        <v>#N/A</v>
      </c>
      <c r="T132" s="10" t="e">
        <f t="shared" si="25"/>
        <v>#N/A</v>
      </c>
      <c r="U132" s="10" t="e">
        <f t="shared" si="26"/>
        <v>#N/A</v>
      </c>
    </row>
    <row r="133" spans="1:21">
      <c r="A133" s="10" t="s">
        <v>291</v>
      </c>
      <c r="B133" s="10" t="str">
        <f>IF(ISERROR(MATCH(A133, EQProd!$A$2:$A$297,0)),"",A133)</f>
        <v>srf_main.ErrorWorkFlow</v>
      </c>
      <c r="C133" s="10" t="str">
        <f t="shared" si="18"/>
        <v>OK</v>
      </c>
      <c r="D133" s="10" t="s">
        <v>292</v>
      </c>
      <c r="E133" s="10" t="str">
        <f>VLOOKUP(D133,EQProd!$B$2:$F$297,1,)</f>
        <v>IDX_EW_TradeId</v>
      </c>
      <c r="F133" s="10" t="str">
        <f t="shared" si="19"/>
        <v>OK</v>
      </c>
      <c r="G133" s="10" t="s">
        <v>13</v>
      </c>
      <c r="H133" s="10" t="str">
        <f>VLOOKUP(D133,EQProd!$B$2:$F$297,2,)</f>
        <v>nonunique</v>
      </c>
      <c r="I133" s="10" t="str">
        <f t="shared" si="20"/>
        <v>OK</v>
      </c>
      <c r="J133" s="10" t="s">
        <v>14</v>
      </c>
      <c r="K133" s="10" t="str">
        <f>VLOOKUP(D133,EQProd!$B$2:$F$297,3,)</f>
        <v xml:space="preserve"> nonclustered </v>
      </c>
      <c r="L133" s="10" t="str">
        <f t="shared" si="21"/>
        <v>OK</v>
      </c>
      <c r="M133" s="10">
        <v>1</v>
      </c>
      <c r="N133" s="10">
        <f>VLOOKUP(D133,EQProd!$B$2:$F$297,4,)</f>
        <v>1</v>
      </c>
      <c r="O133" s="10" t="str">
        <f t="shared" si="22"/>
        <v>OK</v>
      </c>
      <c r="P133" s="10" t="s">
        <v>293</v>
      </c>
      <c r="Q133" s="10" t="str">
        <f>VLOOKUP(D133,EQProd!$B$2:$F$297,5,)</f>
        <v>TradeId asc INCLUDE (TradeVersion)</v>
      </c>
      <c r="R133" s="10" t="str">
        <f t="shared" si="23"/>
        <v>OK</v>
      </c>
      <c r="S133" s="10" t="str">
        <f t="shared" si="24"/>
        <v>TRUE</v>
      </c>
      <c r="T133" s="10" t="str">
        <f t="shared" si="25"/>
        <v>TRUE</v>
      </c>
      <c r="U133" s="10" t="str">
        <f t="shared" si="26"/>
        <v>Yes</v>
      </c>
    </row>
    <row r="134" spans="1:21">
      <c r="A134" s="10" t="s">
        <v>291</v>
      </c>
      <c r="B134" s="10" t="str">
        <f>IF(ISERROR(MATCH(A134, EQProd!$A$2:$A$297,0)),"",A134)</f>
        <v>srf_main.ErrorWorkFlow</v>
      </c>
      <c r="C134" s="10" t="str">
        <f t="shared" si="18"/>
        <v>OK</v>
      </c>
      <c r="D134" s="10" t="s">
        <v>294</v>
      </c>
      <c r="E134" s="10" t="str">
        <f>VLOOKUP(D134,EQProd!$B$2:$F$297,1,)</f>
        <v>IDX_EW_COBDate</v>
      </c>
      <c r="F134" s="10" t="str">
        <f t="shared" si="19"/>
        <v>OK</v>
      </c>
      <c r="G134" s="10" t="s">
        <v>13</v>
      </c>
      <c r="H134" s="10" t="str">
        <f>VLOOKUP(D134,EQProd!$B$2:$F$297,2,)</f>
        <v>nonunique</v>
      </c>
      <c r="I134" s="10" t="str">
        <f t="shared" si="20"/>
        <v>OK</v>
      </c>
      <c r="J134" s="10" t="s">
        <v>14</v>
      </c>
      <c r="K134" s="10" t="str">
        <f>VLOOKUP(D134,EQProd!$B$2:$F$297,3,)</f>
        <v xml:space="preserve"> nonclustered </v>
      </c>
      <c r="L134" s="10" t="str">
        <f t="shared" si="21"/>
        <v>OK</v>
      </c>
      <c r="M134" s="10">
        <v>1</v>
      </c>
      <c r="N134" s="10">
        <f>VLOOKUP(D134,EQProd!$B$2:$F$297,4,)</f>
        <v>1</v>
      </c>
      <c r="O134" s="10" t="str">
        <f t="shared" si="22"/>
        <v>OK</v>
      </c>
      <c r="P134" s="10" t="s">
        <v>80</v>
      </c>
      <c r="Q134" s="10" t="str">
        <f>VLOOKUP(D134,EQProd!$B$2:$F$297,5,)</f>
        <v>COBDate asc</v>
      </c>
      <c r="R134" s="10" t="str">
        <f t="shared" si="23"/>
        <v>OK</v>
      </c>
      <c r="S134" s="10" t="str">
        <f t="shared" si="24"/>
        <v>TRUE</v>
      </c>
      <c r="T134" s="10" t="str">
        <f t="shared" si="25"/>
        <v>TRUE</v>
      </c>
      <c r="U134" s="10" t="str">
        <f t="shared" si="26"/>
        <v>Yes</v>
      </c>
    </row>
    <row r="135" spans="1:21">
      <c r="A135" s="10" t="s">
        <v>291</v>
      </c>
      <c r="B135" s="10" t="str">
        <f>IF(ISERROR(MATCH(A135, EQProd!$A$2:$A$297,0)),"",A135)</f>
        <v>srf_main.ErrorWorkFlow</v>
      </c>
      <c r="C135" s="10" t="str">
        <f t="shared" si="18"/>
        <v>OK</v>
      </c>
      <c r="D135" s="10" t="s">
        <v>295</v>
      </c>
      <c r="E135" s="10" t="str">
        <f>VLOOKUP(D135,EQProd!$B$2:$F$297,1,)</f>
        <v>Idx_ErrorWorkFlow_ErrorBlotter2</v>
      </c>
      <c r="F135" s="10" t="str">
        <f t="shared" si="19"/>
        <v>OK</v>
      </c>
      <c r="G135" s="10" t="s">
        <v>13</v>
      </c>
      <c r="H135" s="10" t="str">
        <f>VLOOKUP(D135,EQProd!$B$2:$F$297,2,)</f>
        <v>nonunique</v>
      </c>
      <c r="I135" s="10" t="str">
        <f t="shared" si="20"/>
        <v>OK</v>
      </c>
      <c r="J135" s="10" t="s">
        <v>14</v>
      </c>
      <c r="K135" s="10" t="str">
        <f>VLOOKUP(D135,EQProd!$B$2:$F$297,3,)</f>
        <v xml:space="preserve"> nonclustered </v>
      </c>
      <c r="L135" s="10" t="str">
        <f t="shared" si="21"/>
        <v>OK</v>
      </c>
      <c r="M135" s="10">
        <v>2</v>
      </c>
      <c r="N135" s="10">
        <f>VLOOKUP(D135,EQProd!$B$2:$F$297,4,)</f>
        <v>2</v>
      </c>
      <c r="O135" s="10" t="str">
        <f t="shared" si="22"/>
        <v>OK</v>
      </c>
      <c r="P135" s="10" t="s">
        <v>296</v>
      </c>
      <c r="Q135" s="10" t="str">
        <f>VLOOKUP(D135,EQProd!$B$2:$F$297,5,)</f>
        <v>TradeId asc,TradeMessageID asc INCLUDE (ErrorWorkflowID)</v>
      </c>
      <c r="R135" s="10" t="str">
        <f t="shared" si="23"/>
        <v>OK</v>
      </c>
      <c r="S135" s="10" t="str">
        <f t="shared" si="24"/>
        <v>TRUE</v>
      </c>
      <c r="T135" s="10" t="str">
        <f t="shared" si="25"/>
        <v>TRUE</v>
      </c>
      <c r="U135" s="10" t="str">
        <f t="shared" si="26"/>
        <v>Yes</v>
      </c>
    </row>
    <row r="136" spans="1:21">
      <c r="A136" s="10" t="s">
        <v>291</v>
      </c>
      <c r="B136" s="10" t="str">
        <f>IF(ISERROR(MATCH(A136, EQProd!$A$2:$A$297,0)),"",A136)</f>
        <v>srf_main.ErrorWorkFlow</v>
      </c>
      <c r="C136" s="10" t="str">
        <f t="shared" si="18"/>
        <v>OK</v>
      </c>
      <c r="D136" s="10" t="s">
        <v>297</v>
      </c>
      <c r="E136" s="10" t="str">
        <f>VLOOKUP(D136,EQProd!$B$2:$F$297,1,)</f>
        <v>Idx_Errorworkflow_ErrorDashboard1</v>
      </c>
      <c r="F136" s="10" t="str">
        <f t="shared" si="19"/>
        <v>OK</v>
      </c>
      <c r="G136" s="10" t="s">
        <v>13</v>
      </c>
      <c r="H136" s="10" t="str">
        <f>VLOOKUP(D136,EQProd!$B$2:$F$297,2,)</f>
        <v>nonunique</v>
      </c>
      <c r="I136" s="10" t="str">
        <f t="shared" si="20"/>
        <v>OK</v>
      </c>
      <c r="J136" s="10" t="s">
        <v>14</v>
      </c>
      <c r="K136" s="10" t="str">
        <f>VLOOKUP(D136,EQProd!$B$2:$F$297,3,)</f>
        <v xml:space="preserve"> nonclustered </v>
      </c>
      <c r="L136" s="10" t="str">
        <f t="shared" si="21"/>
        <v>OK</v>
      </c>
      <c r="M136" s="10">
        <v>1</v>
      </c>
      <c r="N136" s="10">
        <f>VLOOKUP(D136,EQProd!$B$2:$F$297,4,)</f>
        <v>1</v>
      </c>
      <c r="O136" s="10" t="str">
        <f t="shared" si="22"/>
        <v>OK</v>
      </c>
      <c r="P136" s="10" t="s">
        <v>298</v>
      </c>
      <c r="Q136" s="10" t="str">
        <f>VLOOKUP(D136,EQProd!$B$2:$F$297,5,)</f>
        <v>WorkflowErrorCategory asc INCLUDE (ErrorWorkflowID,TradeId,TradeMessageID)</v>
      </c>
      <c r="R136" s="10" t="str">
        <f t="shared" si="23"/>
        <v>OK</v>
      </c>
      <c r="S136" s="10" t="str">
        <f t="shared" si="24"/>
        <v>TRUE</v>
      </c>
      <c r="T136" s="10" t="str">
        <f t="shared" si="25"/>
        <v>TRUE</v>
      </c>
      <c r="U136" s="10" t="str">
        <f t="shared" si="26"/>
        <v>Yes</v>
      </c>
    </row>
    <row r="137" spans="1:21">
      <c r="A137" s="10" t="s">
        <v>291</v>
      </c>
      <c r="B137" s="10" t="str">
        <f>IF(ISERROR(MATCH(A137, EQProd!$A$2:$A$297,0)),"",A137)</f>
        <v>srf_main.ErrorWorkFlow</v>
      </c>
      <c r="C137" s="10" t="str">
        <f t="shared" si="18"/>
        <v>OK</v>
      </c>
      <c r="D137" s="10" t="s">
        <v>299</v>
      </c>
      <c r="E137" s="10" t="str">
        <f>VLOOKUP(D137,EQProd!$B$2:$F$297,1,)</f>
        <v>IDX_EW_Workflowstate</v>
      </c>
      <c r="F137" s="10" t="str">
        <f t="shared" si="19"/>
        <v>OK</v>
      </c>
      <c r="G137" s="10" t="s">
        <v>13</v>
      </c>
      <c r="H137" s="10" t="str">
        <f>VLOOKUP(D137,EQProd!$B$2:$F$297,2,)</f>
        <v>nonunique</v>
      </c>
      <c r="I137" s="10" t="str">
        <f t="shared" si="20"/>
        <v>OK</v>
      </c>
      <c r="J137" s="10" t="s">
        <v>14</v>
      </c>
      <c r="K137" s="10" t="str">
        <f>VLOOKUP(D137,EQProd!$B$2:$F$297,3,)</f>
        <v xml:space="preserve"> nonclustered </v>
      </c>
      <c r="L137" s="10" t="str">
        <f t="shared" si="21"/>
        <v>OK</v>
      </c>
      <c r="M137" s="10">
        <v>1</v>
      </c>
      <c r="N137" s="10">
        <f>VLOOKUP(D137,EQProd!$B$2:$F$297,4,)</f>
        <v>1</v>
      </c>
      <c r="O137" s="10" t="str">
        <f t="shared" si="22"/>
        <v>OK</v>
      </c>
      <c r="P137" s="10" t="s">
        <v>300</v>
      </c>
      <c r="Q137" s="10" t="str">
        <f>VLOOKUP(D137,EQProd!$B$2:$F$297,5,)</f>
        <v>ErrorWorkflowState asc</v>
      </c>
      <c r="R137" s="10" t="str">
        <f t="shared" si="23"/>
        <v>OK</v>
      </c>
      <c r="S137" s="10" t="str">
        <f t="shared" si="24"/>
        <v>TRUE</v>
      </c>
      <c r="T137" s="10" t="str">
        <f t="shared" si="25"/>
        <v>TRUE</v>
      </c>
      <c r="U137" s="10" t="str">
        <f t="shared" si="26"/>
        <v>Yes</v>
      </c>
    </row>
    <row r="138" spans="1:21">
      <c r="A138" s="10" t="s">
        <v>291</v>
      </c>
      <c r="B138" s="10" t="str">
        <f>IF(ISERROR(MATCH(A138, EQProd!$A$2:$A$297,0)),"",A138)</f>
        <v>srf_main.ErrorWorkFlow</v>
      </c>
      <c r="C138" s="10" t="str">
        <f t="shared" si="18"/>
        <v>OK</v>
      </c>
      <c r="D138" s="10" t="s">
        <v>303</v>
      </c>
      <c r="E138" s="10" t="str">
        <f>VLOOKUP(D138,EQProd!$B$2:$F$297,1,)</f>
        <v>Idx_Errorworkflow_ErrorDashboard2</v>
      </c>
      <c r="F138" s="10" t="str">
        <f t="shared" si="19"/>
        <v>OK</v>
      </c>
      <c r="G138" s="10" t="s">
        <v>13</v>
      </c>
      <c r="H138" s="10" t="str">
        <f>VLOOKUP(D138,EQProd!$B$2:$F$297,2,)</f>
        <v>nonunique</v>
      </c>
      <c r="I138" s="10" t="str">
        <f t="shared" si="20"/>
        <v>OK</v>
      </c>
      <c r="J138" s="10" t="s">
        <v>14</v>
      </c>
      <c r="K138" s="10" t="str">
        <f>VLOOKUP(D138,EQProd!$B$2:$F$297,3,)</f>
        <v xml:space="preserve"> nonclustered </v>
      </c>
      <c r="L138" s="10" t="str">
        <f t="shared" si="21"/>
        <v>OK</v>
      </c>
      <c r="M138" s="10">
        <v>2</v>
      </c>
      <c r="N138" s="10">
        <f>VLOOKUP(D138,EQProd!$B$2:$F$297,4,)</f>
        <v>2</v>
      </c>
      <c r="O138" s="10" t="str">
        <f t="shared" si="22"/>
        <v>OK</v>
      </c>
      <c r="P138" s="10" t="s">
        <v>304</v>
      </c>
      <c r="Q138" s="10" t="str">
        <f>VLOOKUP(D138,EQProd!$B$2:$F$297,5,)</f>
        <v>ApplicationName asc,WorkflowErrorCategory asc INCLUDE (ErrorWorkflowID,TradeId,TradeMessageID,ErrorWorkflowState,Jurisdiction)</v>
      </c>
      <c r="R138" s="10" t="str">
        <f t="shared" si="23"/>
        <v>OK</v>
      </c>
      <c r="S138" s="10" t="str">
        <f t="shared" si="24"/>
        <v>TRUE</v>
      </c>
      <c r="T138" s="10" t="str">
        <f t="shared" si="25"/>
        <v>TRUE</v>
      </c>
      <c r="U138" s="10" t="str">
        <f t="shared" si="26"/>
        <v>Yes</v>
      </c>
    </row>
    <row r="139" spans="1:21">
      <c r="A139" s="10" t="s">
        <v>291</v>
      </c>
      <c r="B139" s="10" t="str">
        <f>IF(ISERROR(MATCH(A139, EQProd!$A$2:$A$297,0)),"",A139)</f>
        <v>srf_main.ErrorWorkFlow</v>
      </c>
      <c r="C139" s="10" t="str">
        <f t="shared" si="18"/>
        <v>OK</v>
      </c>
      <c r="D139" s="10" t="s">
        <v>301</v>
      </c>
      <c r="E139" s="10" t="str">
        <f>VLOOKUP(D139,EQProd!$B$2:$F$297,1,)</f>
        <v>idx2_ErrorWorkFlow</v>
      </c>
      <c r="F139" s="10" t="str">
        <f t="shared" si="19"/>
        <v>OK</v>
      </c>
      <c r="G139" s="10" t="s">
        <v>13</v>
      </c>
      <c r="H139" s="10" t="str">
        <f>VLOOKUP(D139,EQProd!$B$2:$F$297,2,)</f>
        <v>nonunique</v>
      </c>
      <c r="I139" s="10" t="str">
        <f t="shared" si="20"/>
        <v>OK</v>
      </c>
      <c r="J139" s="10" t="s">
        <v>14</v>
      </c>
      <c r="K139" s="10" t="str">
        <f>VLOOKUP(D139,EQProd!$B$2:$F$297,3,)</f>
        <v xml:space="preserve"> nonclustered </v>
      </c>
      <c r="L139" s="10" t="str">
        <f t="shared" si="21"/>
        <v>OK</v>
      </c>
      <c r="M139" s="10">
        <v>4</v>
      </c>
      <c r="N139" s="10">
        <f>VLOOKUP(D139,EQProd!$B$2:$F$297,4,)</f>
        <v>4</v>
      </c>
      <c r="O139" s="10" t="str">
        <f t="shared" si="22"/>
        <v>OK</v>
      </c>
      <c r="P139" s="10" t="s">
        <v>302</v>
      </c>
      <c r="Q139" s="10" t="str">
        <f>VLOOKUP(D139,EQProd!$B$2:$F$297,5,)</f>
        <v>CreateDate asc,WorkflowErrorCategory asc,TradeId asc,TradeMessageID asc INCLUDE (ErrorWorkflowID,TradeVersion,MessageType,Jurisdiction)</v>
      </c>
      <c r="R139" s="10" t="str">
        <f t="shared" si="23"/>
        <v>OK</v>
      </c>
      <c r="S139" s="10" t="str">
        <f t="shared" si="24"/>
        <v>TRUE</v>
      </c>
      <c r="T139" s="10" t="str">
        <f t="shared" si="25"/>
        <v>TRUE</v>
      </c>
      <c r="U139" s="10" t="str">
        <f t="shared" si="26"/>
        <v>Yes</v>
      </c>
    </row>
    <row r="140" spans="1:21">
      <c r="A140" s="10" t="s">
        <v>291</v>
      </c>
      <c r="B140" s="10" t="str">
        <f>IF(ISERROR(MATCH(A140, EQProd!$A$2:$A$297,0)),"",A140)</f>
        <v>srf_main.ErrorWorkFlow</v>
      </c>
      <c r="C140" s="10" t="str">
        <f t="shared" si="18"/>
        <v>OK</v>
      </c>
      <c r="D140" s="10" t="s">
        <v>305</v>
      </c>
      <c r="E140" s="10" t="str">
        <f>VLOOKUP(D140,EQProd!$B$2:$F$297,1,)</f>
        <v>ErrorWorkflow_CreateDate</v>
      </c>
      <c r="F140" s="10" t="str">
        <f t="shared" si="19"/>
        <v>OK</v>
      </c>
      <c r="G140" s="10" t="s">
        <v>13</v>
      </c>
      <c r="H140" s="10" t="str">
        <f>VLOOKUP(D140,EQProd!$B$2:$F$297,2,)</f>
        <v>nonunique</v>
      </c>
      <c r="I140" s="10" t="str">
        <f t="shared" si="20"/>
        <v>OK</v>
      </c>
      <c r="J140" s="10" t="s">
        <v>14</v>
      </c>
      <c r="K140" s="10" t="str">
        <f>VLOOKUP(D140,EQProd!$B$2:$F$297,3,)</f>
        <v xml:space="preserve"> nonclustered </v>
      </c>
      <c r="L140" s="10" t="str">
        <f t="shared" si="21"/>
        <v>OK</v>
      </c>
      <c r="M140" s="10">
        <v>1</v>
      </c>
      <c r="N140" s="10">
        <f>VLOOKUP(D140,EQProd!$B$2:$F$297,4,)</f>
        <v>1</v>
      </c>
      <c r="O140" s="10" t="str">
        <f t="shared" si="22"/>
        <v>OK</v>
      </c>
      <c r="P140" s="10" t="s">
        <v>306</v>
      </c>
      <c r="Q140" s="10" t="str">
        <f>VLOOKUP(D140,EQProd!$B$2:$F$297,5,)</f>
        <v>CreateDate asc</v>
      </c>
      <c r="R140" s="10" t="str">
        <f t="shared" si="23"/>
        <v>OK</v>
      </c>
      <c r="S140" s="10" t="str">
        <f t="shared" si="24"/>
        <v>TRUE</v>
      </c>
      <c r="T140" s="10" t="str">
        <f t="shared" si="25"/>
        <v>TRUE</v>
      </c>
      <c r="U140" s="10" t="str">
        <f t="shared" si="26"/>
        <v>Yes</v>
      </c>
    </row>
    <row r="141" spans="1:21">
      <c r="A141" s="10" t="s">
        <v>291</v>
      </c>
      <c r="B141" s="10" t="str">
        <f>IF(ISERROR(MATCH(A141, EQProd!$A$2:$A$297,0)),"",A141)</f>
        <v>srf_main.ErrorWorkFlow</v>
      </c>
      <c r="C141" s="10" t="str">
        <f t="shared" si="18"/>
        <v>OK</v>
      </c>
      <c r="D141" s="10" t="s">
        <v>307</v>
      </c>
      <c r="E141" s="10" t="str">
        <f>VLOOKUP(D141,EQProd!$B$2:$F$297,1,)</f>
        <v>idx1_ErrorWorkFlow</v>
      </c>
      <c r="F141" s="10" t="str">
        <f t="shared" si="19"/>
        <v>OK</v>
      </c>
      <c r="G141" s="10" t="s">
        <v>13</v>
      </c>
      <c r="H141" s="10" t="str">
        <f>VLOOKUP(D141,EQProd!$B$2:$F$297,2,)</f>
        <v>nonunique</v>
      </c>
      <c r="I141" s="10" t="str">
        <f t="shared" si="20"/>
        <v>OK</v>
      </c>
      <c r="J141" s="10" t="s">
        <v>14</v>
      </c>
      <c r="K141" s="10" t="str">
        <f>VLOOKUP(D141,EQProd!$B$2:$F$297,3,)</f>
        <v xml:space="preserve"> nonclustered </v>
      </c>
      <c r="L141" s="10" t="str">
        <f t="shared" si="21"/>
        <v>OK</v>
      </c>
      <c r="M141" s="10">
        <v>3</v>
      </c>
      <c r="N141" s="10">
        <f>VLOOKUP(D141,EQProd!$B$2:$F$297,4,)</f>
        <v>3</v>
      </c>
      <c r="O141" s="10" t="str">
        <f t="shared" si="22"/>
        <v>OK</v>
      </c>
      <c r="P141" s="10" t="s">
        <v>308</v>
      </c>
      <c r="Q141" s="10" t="str">
        <f>VLOOKUP(D141,EQProd!$B$2:$F$297,5,)</f>
        <v>ApplicationName asc,ErrorCategory asc,WorkflowErrorCategory asc INCLUDE (ErrorWorkflowID,TradeMessageID,Jurisdiction)</v>
      </c>
      <c r="R141" s="10" t="str">
        <f t="shared" si="23"/>
        <v>OK</v>
      </c>
      <c r="S141" s="10" t="str">
        <f t="shared" si="24"/>
        <v>TRUE</v>
      </c>
      <c r="T141" s="10" t="str">
        <f t="shared" si="25"/>
        <v>TRUE</v>
      </c>
      <c r="U141" s="10" t="str">
        <f t="shared" si="26"/>
        <v>Yes</v>
      </c>
    </row>
    <row r="142" spans="1:21">
      <c r="A142" s="10" t="s">
        <v>291</v>
      </c>
      <c r="B142" s="10" t="str">
        <f>IF(ISERROR(MATCH(A142, EQProd!$A$2:$A$297,0)),"",A142)</f>
        <v>srf_main.ErrorWorkFlow</v>
      </c>
      <c r="C142" s="10" t="str">
        <f t="shared" si="18"/>
        <v>OK</v>
      </c>
      <c r="D142" s="10" t="s">
        <v>311</v>
      </c>
      <c r="E142" s="10" t="str">
        <f>VLOOKUP(D142,EQProd!$B$2:$F$297,1,)</f>
        <v>IDX_EW_TradeMessageId</v>
      </c>
      <c r="F142" s="10" t="str">
        <f t="shared" si="19"/>
        <v>OK</v>
      </c>
      <c r="G142" s="10" t="s">
        <v>13</v>
      </c>
      <c r="H142" s="10" t="str">
        <f>VLOOKUP(D142,EQProd!$B$2:$F$297,2,)</f>
        <v>nonunique</v>
      </c>
      <c r="I142" s="10" t="str">
        <f t="shared" si="20"/>
        <v>OK</v>
      </c>
      <c r="J142" s="10" t="s">
        <v>14</v>
      </c>
      <c r="K142" s="10" t="str">
        <f>VLOOKUP(D142,EQProd!$B$2:$F$297,3,)</f>
        <v xml:space="preserve"> nonclustered </v>
      </c>
      <c r="L142" s="10" t="str">
        <f t="shared" si="21"/>
        <v>OK</v>
      </c>
      <c r="M142" s="10">
        <v>1</v>
      </c>
      <c r="N142" s="10">
        <f>VLOOKUP(D142,EQProd!$B$2:$F$297,4,)</f>
        <v>1</v>
      </c>
      <c r="O142" s="10" t="str">
        <f t="shared" si="22"/>
        <v>OK</v>
      </c>
      <c r="P142" s="10" t="s">
        <v>312</v>
      </c>
      <c r="Q142" s="10" t="str">
        <f>VLOOKUP(D142,EQProd!$B$2:$F$297,5,)</f>
        <v>TradeMessageID asc</v>
      </c>
      <c r="R142" s="10" t="str">
        <f t="shared" si="23"/>
        <v>OK</v>
      </c>
      <c r="S142" s="10" t="str">
        <f t="shared" si="24"/>
        <v>TRUE</v>
      </c>
      <c r="T142" s="10" t="str">
        <f t="shared" si="25"/>
        <v>TRUE</v>
      </c>
      <c r="U142" s="10" t="str">
        <f t="shared" si="26"/>
        <v>Yes</v>
      </c>
    </row>
    <row r="143" spans="1:21">
      <c r="A143" s="10" t="s">
        <v>291</v>
      </c>
      <c r="B143" s="10" t="str">
        <f>IF(ISERROR(MATCH(A143, EQProd!$A$2:$A$297,0)),"",A143)</f>
        <v>srf_main.ErrorWorkFlow</v>
      </c>
      <c r="C143" s="10" t="str">
        <f t="shared" si="18"/>
        <v>OK</v>
      </c>
      <c r="D143" s="10" t="s">
        <v>309</v>
      </c>
      <c r="E143" s="10" t="str">
        <f>VLOOKUP(D143,EQProd!$B$2:$F$297,1,)</f>
        <v>IDX_ErrorWorkflowId</v>
      </c>
      <c r="F143" s="10" t="str">
        <f t="shared" si="19"/>
        <v>OK</v>
      </c>
      <c r="G143" s="10" t="s">
        <v>13</v>
      </c>
      <c r="H143" s="10" t="str">
        <f>VLOOKUP(D143,EQProd!$B$2:$F$297,2,)</f>
        <v>nonunique</v>
      </c>
      <c r="I143" s="10" t="str">
        <f t="shared" si="20"/>
        <v>OK</v>
      </c>
      <c r="J143" s="10" t="s">
        <v>9</v>
      </c>
      <c r="K143" s="10" t="str">
        <f>VLOOKUP(D143,EQProd!$B$2:$F$297,3,)</f>
        <v xml:space="preserve"> clustered </v>
      </c>
      <c r="L143" s="10" t="str">
        <f t="shared" si="21"/>
        <v>OK</v>
      </c>
      <c r="M143" s="10">
        <v>1</v>
      </c>
      <c r="N143" s="10">
        <f>VLOOKUP(D143,EQProd!$B$2:$F$297,4,)</f>
        <v>1</v>
      </c>
      <c r="O143" s="10" t="str">
        <f t="shared" si="22"/>
        <v>OK</v>
      </c>
      <c r="P143" s="10" t="s">
        <v>310</v>
      </c>
      <c r="Q143" s="10" t="str">
        <f>VLOOKUP(D143,EQProd!$B$2:$F$297,5,)</f>
        <v>ErrorWorkflowID asc</v>
      </c>
      <c r="R143" s="10" t="str">
        <f t="shared" si="23"/>
        <v>OK</v>
      </c>
      <c r="S143" s="10" t="str">
        <f t="shared" si="24"/>
        <v>TRUE</v>
      </c>
      <c r="T143" s="10" t="str">
        <f t="shared" si="25"/>
        <v>TRUE</v>
      </c>
      <c r="U143" s="10" t="str">
        <f t="shared" si="26"/>
        <v>Yes</v>
      </c>
    </row>
    <row r="144" spans="1:21">
      <c r="A144" s="10" t="s">
        <v>313</v>
      </c>
      <c r="B144" s="10" t="str">
        <f>IF(ISERROR(MATCH(A144, EQProd!$A$2:$A$297,0)),"",A144)</f>
        <v>srf_main.ErrorWorkFlow_Archive</v>
      </c>
      <c r="C144" s="10" t="str">
        <f t="shared" si="18"/>
        <v>OK</v>
      </c>
      <c r="D144" s="10" t="s">
        <v>309</v>
      </c>
      <c r="E144" s="10" t="str">
        <f>VLOOKUP(D144,EQProd!$B$2:$F$297,1,)</f>
        <v>IDX_ErrorWorkflowId</v>
      </c>
      <c r="F144" s="10" t="str">
        <f t="shared" si="19"/>
        <v>OK</v>
      </c>
      <c r="G144" s="10" t="s">
        <v>13</v>
      </c>
      <c r="H144" s="10" t="str">
        <f>VLOOKUP(D144,EQProd!$B$2:$F$297,2,)</f>
        <v>nonunique</v>
      </c>
      <c r="I144" s="10" t="str">
        <f t="shared" si="20"/>
        <v>OK</v>
      </c>
      <c r="J144" s="10" t="s">
        <v>9</v>
      </c>
      <c r="K144" s="10" t="str">
        <f>VLOOKUP(D144,EQProd!$B$2:$F$297,3,)</f>
        <v xml:space="preserve"> clustered </v>
      </c>
      <c r="L144" s="10" t="str">
        <f t="shared" si="21"/>
        <v>OK</v>
      </c>
      <c r="M144" s="10">
        <v>1</v>
      </c>
      <c r="N144" s="10">
        <f>VLOOKUP(D144,EQProd!$B$2:$F$297,4,)</f>
        <v>1</v>
      </c>
      <c r="O144" s="10" t="str">
        <f t="shared" si="22"/>
        <v>OK</v>
      </c>
      <c r="P144" s="10" t="s">
        <v>310</v>
      </c>
      <c r="Q144" s="10" t="str">
        <f>VLOOKUP(D144,EQProd!$B$2:$F$297,5,)</f>
        <v>ErrorWorkflowID asc</v>
      </c>
      <c r="R144" s="10" t="str">
        <f t="shared" si="23"/>
        <v>OK</v>
      </c>
      <c r="S144" s="10" t="str">
        <f t="shared" si="24"/>
        <v>TRUE</v>
      </c>
      <c r="T144" s="10" t="str">
        <f t="shared" si="25"/>
        <v>TRUE</v>
      </c>
      <c r="U144" s="10" t="str">
        <f t="shared" si="26"/>
        <v>Yes</v>
      </c>
    </row>
    <row r="145" spans="1:21">
      <c r="A145" s="10" t="s">
        <v>313</v>
      </c>
      <c r="B145" s="10" t="str">
        <f>IF(ISERROR(MATCH(A145, EQProd!$A$2:$A$297,0)),"",A145)</f>
        <v>srf_main.ErrorWorkFlow_Archive</v>
      </c>
      <c r="C145" s="10" t="str">
        <f t="shared" si="18"/>
        <v>OK</v>
      </c>
      <c r="D145" s="10" t="s">
        <v>295</v>
      </c>
      <c r="E145" s="10" t="str">
        <f>VLOOKUP(D145,EQProd!$B$2:$F$297,1,)</f>
        <v>Idx_ErrorWorkFlow_ErrorBlotter2</v>
      </c>
      <c r="F145" s="10" t="str">
        <f t="shared" si="19"/>
        <v>OK</v>
      </c>
      <c r="G145" s="10" t="s">
        <v>13</v>
      </c>
      <c r="H145" s="10" t="str">
        <f>VLOOKUP(D145,EQProd!$B$2:$F$297,2,)</f>
        <v>nonunique</v>
      </c>
      <c r="I145" s="10" t="str">
        <f t="shared" si="20"/>
        <v>OK</v>
      </c>
      <c r="J145" s="10" t="s">
        <v>14</v>
      </c>
      <c r="K145" s="10" t="str">
        <f>VLOOKUP(D145,EQProd!$B$2:$F$297,3,)</f>
        <v xml:space="preserve"> nonclustered </v>
      </c>
      <c r="L145" s="10" t="str">
        <f t="shared" si="21"/>
        <v>OK</v>
      </c>
      <c r="M145" s="10">
        <v>2</v>
      </c>
      <c r="N145" s="10">
        <f>VLOOKUP(D145,EQProd!$B$2:$F$297,4,)</f>
        <v>2</v>
      </c>
      <c r="O145" s="10" t="str">
        <f t="shared" si="22"/>
        <v>OK</v>
      </c>
      <c r="P145" s="10" t="s">
        <v>296</v>
      </c>
      <c r="Q145" s="10" t="str">
        <f>VLOOKUP(D145,EQProd!$B$2:$F$297,5,)</f>
        <v>TradeId asc,TradeMessageID asc INCLUDE (ErrorWorkflowID)</v>
      </c>
      <c r="R145" s="10" t="str">
        <f t="shared" si="23"/>
        <v>OK</v>
      </c>
      <c r="S145" s="10" t="str">
        <f t="shared" si="24"/>
        <v>TRUE</v>
      </c>
      <c r="T145" s="10" t="str">
        <f t="shared" si="25"/>
        <v>TRUE</v>
      </c>
      <c r="U145" s="10" t="str">
        <f t="shared" si="26"/>
        <v>Yes</v>
      </c>
    </row>
    <row r="146" spans="1:21">
      <c r="A146" s="10" t="s">
        <v>313</v>
      </c>
      <c r="B146" s="10" t="str">
        <f>IF(ISERROR(MATCH(A146, EQProd!$A$2:$A$297,0)),"",A146)</f>
        <v>srf_main.ErrorWorkFlow_Archive</v>
      </c>
      <c r="C146" s="10" t="str">
        <f t="shared" si="18"/>
        <v>OK</v>
      </c>
      <c r="D146" s="10" t="s">
        <v>297</v>
      </c>
      <c r="E146" s="10" t="str">
        <f>VLOOKUP(D146,EQProd!$B$2:$F$297,1,)</f>
        <v>Idx_Errorworkflow_ErrorDashboard1</v>
      </c>
      <c r="F146" s="10" t="str">
        <f t="shared" si="19"/>
        <v>OK</v>
      </c>
      <c r="G146" s="10" t="s">
        <v>13</v>
      </c>
      <c r="H146" s="10" t="str">
        <f>VLOOKUP(D146,EQProd!$B$2:$F$297,2,)</f>
        <v>nonunique</v>
      </c>
      <c r="I146" s="10" t="str">
        <f t="shared" si="20"/>
        <v>OK</v>
      </c>
      <c r="J146" s="10" t="s">
        <v>14</v>
      </c>
      <c r="K146" s="10" t="str">
        <f>VLOOKUP(D146,EQProd!$B$2:$F$297,3,)</f>
        <v xml:space="preserve"> nonclustered </v>
      </c>
      <c r="L146" s="10" t="str">
        <f t="shared" si="21"/>
        <v>OK</v>
      </c>
      <c r="M146" s="10">
        <v>1</v>
      </c>
      <c r="N146" s="10">
        <f>VLOOKUP(D146,EQProd!$B$2:$F$297,4,)</f>
        <v>1</v>
      </c>
      <c r="O146" s="10" t="str">
        <f t="shared" si="22"/>
        <v>OK</v>
      </c>
      <c r="P146" s="10" t="s">
        <v>298</v>
      </c>
      <c r="Q146" s="10" t="str">
        <f>VLOOKUP(D146,EQProd!$B$2:$F$297,5,)</f>
        <v>WorkflowErrorCategory asc INCLUDE (ErrorWorkflowID,TradeId,TradeMessageID)</v>
      </c>
      <c r="R146" s="10" t="str">
        <f t="shared" si="23"/>
        <v>OK</v>
      </c>
      <c r="S146" s="10" t="str">
        <f t="shared" si="24"/>
        <v>TRUE</v>
      </c>
      <c r="T146" s="10" t="str">
        <f t="shared" si="25"/>
        <v>TRUE</v>
      </c>
      <c r="U146" s="10" t="str">
        <f t="shared" si="26"/>
        <v>Yes</v>
      </c>
    </row>
    <row r="147" spans="1:21">
      <c r="A147" s="10" t="s">
        <v>313</v>
      </c>
      <c r="B147" s="10" t="str">
        <f>IF(ISERROR(MATCH(A147, EQProd!$A$2:$A$297,0)),"",A147)</f>
        <v>srf_main.ErrorWorkFlow_Archive</v>
      </c>
      <c r="C147" s="10" t="str">
        <f t="shared" si="18"/>
        <v>OK</v>
      </c>
      <c r="D147" s="10" t="s">
        <v>303</v>
      </c>
      <c r="E147" s="10" t="str">
        <f>VLOOKUP(D147,EQProd!$B$2:$F$297,1,)</f>
        <v>Idx_Errorworkflow_ErrorDashboard2</v>
      </c>
      <c r="F147" s="10" t="str">
        <f t="shared" si="19"/>
        <v>OK</v>
      </c>
      <c r="G147" s="10" t="s">
        <v>13</v>
      </c>
      <c r="H147" s="10" t="str">
        <f>VLOOKUP(D147,EQProd!$B$2:$F$297,2,)</f>
        <v>nonunique</v>
      </c>
      <c r="I147" s="10" t="str">
        <f t="shared" si="20"/>
        <v>OK</v>
      </c>
      <c r="J147" s="10" t="s">
        <v>14</v>
      </c>
      <c r="K147" s="10" t="str">
        <f>VLOOKUP(D147,EQProd!$B$2:$F$297,3,)</f>
        <v xml:space="preserve"> nonclustered </v>
      </c>
      <c r="L147" s="10" t="str">
        <f t="shared" si="21"/>
        <v>OK</v>
      </c>
      <c r="M147" s="10">
        <v>2</v>
      </c>
      <c r="N147" s="10">
        <f>VLOOKUP(D147,EQProd!$B$2:$F$297,4,)</f>
        <v>2</v>
      </c>
      <c r="O147" s="10" t="str">
        <f t="shared" si="22"/>
        <v>OK</v>
      </c>
      <c r="P147" s="10" t="s">
        <v>304</v>
      </c>
      <c r="Q147" s="10" t="str">
        <f>VLOOKUP(D147,EQProd!$B$2:$F$297,5,)</f>
        <v>ApplicationName asc,WorkflowErrorCategory asc INCLUDE (ErrorWorkflowID,TradeId,TradeMessageID,ErrorWorkflowState,Jurisdiction)</v>
      </c>
      <c r="R147" s="10" t="str">
        <f t="shared" si="23"/>
        <v>OK</v>
      </c>
      <c r="S147" s="10" t="str">
        <f t="shared" si="24"/>
        <v>TRUE</v>
      </c>
      <c r="T147" s="10" t="str">
        <f t="shared" si="25"/>
        <v>TRUE</v>
      </c>
      <c r="U147" s="10" t="str">
        <f t="shared" si="26"/>
        <v>Yes</v>
      </c>
    </row>
    <row r="148" spans="1:21">
      <c r="A148" s="10" t="s">
        <v>313</v>
      </c>
      <c r="B148" s="10" t="str">
        <f>IF(ISERROR(MATCH(A148, EQProd!$A$2:$A$297,0)),"",A148)</f>
        <v>srf_main.ErrorWorkFlow_Archive</v>
      </c>
      <c r="C148" s="10" t="str">
        <f t="shared" si="18"/>
        <v>OK</v>
      </c>
      <c r="D148" s="10" t="s">
        <v>294</v>
      </c>
      <c r="E148" s="10" t="str">
        <f>VLOOKUP(D148,EQProd!$B$2:$F$297,1,)</f>
        <v>IDX_EW_COBDate</v>
      </c>
      <c r="F148" s="10" t="str">
        <f t="shared" si="19"/>
        <v>OK</v>
      </c>
      <c r="G148" s="10" t="s">
        <v>13</v>
      </c>
      <c r="H148" s="10" t="str">
        <f>VLOOKUP(D148,EQProd!$B$2:$F$297,2,)</f>
        <v>nonunique</v>
      </c>
      <c r="I148" s="10" t="str">
        <f t="shared" si="20"/>
        <v>OK</v>
      </c>
      <c r="J148" s="10" t="s">
        <v>14</v>
      </c>
      <c r="K148" s="10" t="str">
        <f>VLOOKUP(D148,EQProd!$B$2:$F$297,3,)</f>
        <v xml:space="preserve"> nonclustered </v>
      </c>
      <c r="L148" s="10" t="str">
        <f t="shared" si="21"/>
        <v>OK</v>
      </c>
      <c r="M148" s="10">
        <v>1</v>
      </c>
      <c r="N148" s="10">
        <f>VLOOKUP(D148,EQProd!$B$2:$F$297,4,)</f>
        <v>1</v>
      </c>
      <c r="O148" s="10" t="str">
        <f t="shared" si="22"/>
        <v>OK</v>
      </c>
      <c r="P148" s="10" t="s">
        <v>80</v>
      </c>
      <c r="Q148" s="10" t="str">
        <f>VLOOKUP(D148,EQProd!$B$2:$F$297,5,)</f>
        <v>COBDate asc</v>
      </c>
      <c r="R148" s="10" t="str">
        <f t="shared" si="23"/>
        <v>OK</v>
      </c>
      <c r="S148" s="10" t="str">
        <f t="shared" si="24"/>
        <v>TRUE</v>
      </c>
      <c r="T148" s="10" t="str">
        <f t="shared" si="25"/>
        <v>TRUE</v>
      </c>
      <c r="U148" s="10" t="str">
        <f t="shared" si="26"/>
        <v>Yes</v>
      </c>
    </row>
    <row r="149" spans="1:21">
      <c r="A149" s="10" t="s">
        <v>313</v>
      </c>
      <c r="B149" s="10" t="str">
        <f>IF(ISERROR(MATCH(A149, EQProd!$A$2:$A$297,0)),"",A149)</f>
        <v>srf_main.ErrorWorkFlow_Archive</v>
      </c>
      <c r="C149" s="10" t="str">
        <f t="shared" si="18"/>
        <v>OK</v>
      </c>
      <c r="D149" s="10" t="s">
        <v>292</v>
      </c>
      <c r="E149" s="10" t="str">
        <f>VLOOKUP(D149,EQProd!$B$2:$F$297,1,)</f>
        <v>IDX_EW_TradeId</v>
      </c>
      <c r="F149" s="10" t="str">
        <f t="shared" si="19"/>
        <v>OK</v>
      </c>
      <c r="G149" s="10" t="s">
        <v>13</v>
      </c>
      <c r="H149" s="10" t="str">
        <f>VLOOKUP(D149,EQProd!$B$2:$F$297,2,)</f>
        <v>nonunique</v>
      </c>
      <c r="I149" s="10" t="str">
        <f t="shared" si="20"/>
        <v>OK</v>
      </c>
      <c r="J149" s="10" t="s">
        <v>14</v>
      </c>
      <c r="K149" s="10" t="str">
        <f>VLOOKUP(D149,EQProd!$B$2:$F$297,3,)</f>
        <v xml:space="preserve"> nonclustered </v>
      </c>
      <c r="L149" s="10" t="str">
        <f t="shared" si="21"/>
        <v>OK</v>
      </c>
      <c r="M149" s="10">
        <v>1</v>
      </c>
      <c r="N149" s="10">
        <f>VLOOKUP(D149,EQProd!$B$2:$F$297,4,)</f>
        <v>1</v>
      </c>
      <c r="O149" s="10" t="str">
        <f t="shared" si="22"/>
        <v>OK</v>
      </c>
      <c r="P149" s="10" t="s">
        <v>293</v>
      </c>
      <c r="Q149" s="10" t="str">
        <f>VLOOKUP(D149,EQProd!$B$2:$F$297,5,)</f>
        <v>TradeId asc INCLUDE (TradeVersion)</v>
      </c>
      <c r="R149" s="10" t="str">
        <f t="shared" si="23"/>
        <v>OK</v>
      </c>
      <c r="S149" s="10" t="str">
        <f t="shared" si="24"/>
        <v>TRUE</v>
      </c>
      <c r="T149" s="10" t="str">
        <f t="shared" si="25"/>
        <v>TRUE</v>
      </c>
      <c r="U149" s="10" t="str">
        <f t="shared" si="26"/>
        <v>Yes</v>
      </c>
    </row>
    <row r="150" spans="1:21">
      <c r="A150" s="10" t="s">
        <v>313</v>
      </c>
      <c r="B150" s="10" t="str">
        <f>IF(ISERROR(MATCH(A150, EQProd!$A$2:$A$297,0)),"",A150)</f>
        <v>srf_main.ErrorWorkFlow_Archive</v>
      </c>
      <c r="C150" s="10" t="str">
        <f t="shared" si="18"/>
        <v>OK</v>
      </c>
      <c r="D150" s="10" t="s">
        <v>311</v>
      </c>
      <c r="E150" s="10" t="str">
        <f>VLOOKUP(D150,EQProd!$B$2:$F$297,1,)</f>
        <v>IDX_EW_TradeMessageId</v>
      </c>
      <c r="F150" s="10" t="str">
        <f t="shared" si="19"/>
        <v>OK</v>
      </c>
      <c r="G150" s="10" t="s">
        <v>13</v>
      </c>
      <c r="H150" s="10" t="str">
        <f>VLOOKUP(D150,EQProd!$B$2:$F$297,2,)</f>
        <v>nonunique</v>
      </c>
      <c r="I150" s="10" t="str">
        <f t="shared" si="20"/>
        <v>OK</v>
      </c>
      <c r="J150" s="10" t="s">
        <v>14</v>
      </c>
      <c r="K150" s="10" t="str">
        <f>VLOOKUP(D150,EQProd!$B$2:$F$297,3,)</f>
        <v xml:space="preserve"> nonclustered </v>
      </c>
      <c r="L150" s="10" t="str">
        <f t="shared" si="21"/>
        <v>OK</v>
      </c>
      <c r="M150" s="10">
        <v>1</v>
      </c>
      <c r="N150" s="10">
        <f>VLOOKUP(D150,EQProd!$B$2:$F$297,4,)</f>
        <v>1</v>
      </c>
      <c r="O150" s="10" t="str">
        <f t="shared" si="22"/>
        <v>OK</v>
      </c>
      <c r="P150" s="10" t="s">
        <v>312</v>
      </c>
      <c r="Q150" s="10" t="str">
        <f>VLOOKUP(D150,EQProd!$B$2:$F$297,5,)</f>
        <v>TradeMessageID asc</v>
      </c>
      <c r="R150" s="10" t="str">
        <f t="shared" si="23"/>
        <v>OK</v>
      </c>
      <c r="S150" s="10" t="str">
        <f t="shared" si="24"/>
        <v>TRUE</v>
      </c>
      <c r="T150" s="10" t="str">
        <f t="shared" si="25"/>
        <v>TRUE</v>
      </c>
      <c r="U150" s="10" t="str">
        <f t="shared" si="26"/>
        <v>Yes</v>
      </c>
    </row>
    <row r="151" spans="1:21">
      <c r="A151" s="10" t="s">
        <v>313</v>
      </c>
      <c r="B151" s="10" t="str">
        <f>IF(ISERROR(MATCH(A151, EQProd!$A$2:$A$297,0)),"",A151)</f>
        <v>srf_main.ErrorWorkFlow_Archive</v>
      </c>
      <c r="C151" s="10" t="str">
        <f t="shared" si="18"/>
        <v>OK</v>
      </c>
      <c r="D151" s="10" t="s">
        <v>299</v>
      </c>
      <c r="E151" s="10" t="str">
        <f>VLOOKUP(D151,EQProd!$B$2:$F$297,1,)</f>
        <v>IDX_EW_Workflowstate</v>
      </c>
      <c r="F151" s="10" t="str">
        <f t="shared" si="19"/>
        <v>OK</v>
      </c>
      <c r="G151" s="10" t="s">
        <v>13</v>
      </c>
      <c r="H151" s="10" t="str">
        <f>VLOOKUP(D151,EQProd!$B$2:$F$297,2,)</f>
        <v>nonunique</v>
      </c>
      <c r="I151" s="10" t="str">
        <f t="shared" si="20"/>
        <v>OK</v>
      </c>
      <c r="J151" s="10" t="s">
        <v>14</v>
      </c>
      <c r="K151" s="10" t="str">
        <f>VLOOKUP(D151,EQProd!$B$2:$F$297,3,)</f>
        <v xml:space="preserve"> nonclustered </v>
      </c>
      <c r="L151" s="10" t="str">
        <f t="shared" si="21"/>
        <v>OK</v>
      </c>
      <c r="M151" s="10">
        <v>1</v>
      </c>
      <c r="N151" s="10">
        <f>VLOOKUP(D151,EQProd!$B$2:$F$297,4,)</f>
        <v>1</v>
      </c>
      <c r="O151" s="10" t="str">
        <f t="shared" si="22"/>
        <v>OK</v>
      </c>
      <c r="P151" s="10" t="s">
        <v>300</v>
      </c>
      <c r="Q151" s="10" t="str">
        <f>VLOOKUP(D151,EQProd!$B$2:$F$297,5,)</f>
        <v>ErrorWorkflowState asc</v>
      </c>
      <c r="R151" s="10" t="str">
        <f t="shared" si="23"/>
        <v>OK</v>
      </c>
      <c r="S151" s="10" t="str">
        <f t="shared" si="24"/>
        <v>TRUE</v>
      </c>
      <c r="T151" s="10" t="str">
        <f t="shared" si="25"/>
        <v>TRUE</v>
      </c>
      <c r="U151" s="10" t="str">
        <f t="shared" si="26"/>
        <v>Yes</v>
      </c>
    </row>
    <row r="152" spans="1:21">
      <c r="A152" s="10" t="s">
        <v>314</v>
      </c>
      <c r="B152" s="10" t="str">
        <f>IF(ISERROR(MATCH(A152, EQProd!$A$2:$A$297,0)),"",A152)</f>
        <v>srf_main.Exception</v>
      </c>
      <c r="C152" s="10" t="str">
        <f t="shared" si="18"/>
        <v>OK</v>
      </c>
      <c r="D152" s="10" t="s">
        <v>315</v>
      </c>
      <c r="E152" s="10" t="str">
        <f>VLOOKUP(D152,EQProd!$B$2:$F$297,1,)</f>
        <v>ExceptionIndex</v>
      </c>
      <c r="F152" s="10" t="str">
        <f t="shared" si="19"/>
        <v>OK</v>
      </c>
      <c r="G152" s="10" t="s">
        <v>13</v>
      </c>
      <c r="H152" s="10" t="str">
        <f>VLOOKUP(D152,EQProd!$B$2:$F$297,2,)</f>
        <v>nonunique</v>
      </c>
      <c r="I152" s="10" t="str">
        <f t="shared" si="20"/>
        <v>OK</v>
      </c>
      <c r="J152" s="10" t="s">
        <v>14</v>
      </c>
      <c r="K152" s="10" t="str">
        <f>VLOOKUP(D152,EQProd!$B$2:$F$297,3,)</f>
        <v xml:space="preserve"> nonclustered </v>
      </c>
      <c r="L152" s="10" t="str">
        <f t="shared" si="21"/>
        <v>OK</v>
      </c>
      <c r="M152" s="10">
        <v>2</v>
      </c>
      <c r="N152" s="10">
        <f>VLOOKUP(D152,EQProd!$B$2:$F$297,4,)</f>
        <v>2</v>
      </c>
      <c r="O152" s="10" t="str">
        <f t="shared" si="22"/>
        <v>OK</v>
      </c>
      <c r="P152" s="10" t="s">
        <v>316</v>
      </c>
      <c r="Q152" s="10" t="str">
        <f>VLOOKUP(D152,EQProd!$B$2:$F$297,5,)</f>
        <v>ExceptionCode asc,TradeFeedFileFragmentId asc</v>
      </c>
      <c r="R152" s="10" t="str">
        <f t="shared" si="23"/>
        <v>OK</v>
      </c>
      <c r="S152" s="10" t="str">
        <f t="shared" si="24"/>
        <v>TRUE</v>
      </c>
      <c r="T152" s="10" t="str">
        <f t="shared" si="25"/>
        <v>TRUE</v>
      </c>
      <c r="U152" s="10" t="str">
        <f t="shared" si="26"/>
        <v>Yes</v>
      </c>
    </row>
    <row r="153" spans="1:21">
      <c r="A153" s="10" t="s">
        <v>314</v>
      </c>
      <c r="B153" s="10" t="str">
        <f>IF(ISERROR(MATCH(A153, EQProd!$A$2:$A$297,0)),"",A153)</f>
        <v>srf_main.Exception</v>
      </c>
      <c r="C153" s="10" t="str">
        <f t="shared" si="18"/>
        <v>OK</v>
      </c>
      <c r="D153" s="10" t="s">
        <v>317</v>
      </c>
      <c r="E153" s="10" t="str">
        <f>VLOOKUP(D153,EQProd!$B$2:$F$297,1,)</f>
        <v>NCI_Exception</v>
      </c>
      <c r="F153" s="10" t="str">
        <f t="shared" si="19"/>
        <v>OK</v>
      </c>
      <c r="G153" s="10" t="s">
        <v>13</v>
      </c>
      <c r="H153" s="10" t="str">
        <f>VLOOKUP(D153,EQProd!$B$2:$F$297,2,)</f>
        <v>nonunique</v>
      </c>
      <c r="I153" s="10" t="str">
        <f t="shared" si="20"/>
        <v>OK</v>
      </c>
      <c r="J153" s="10" t="s">
        <v>14</v>
      </c>
      <c r="K153" s="10" t="str">
        <f>VLOOKUP(D153,EQProd!$B$2:$F$297,3,)</f>
        <v xml:space="preserve"> nonclustered </v>
      </c>
      <c r="L153" s="10" t="str">
        <f t="shared" si="21"/>
        <v>OK</v>
      </c>
      <c r="M153" s="10">
        <v>1</v>
      </c>
      <c r="N153" s="10">
        <f>VLOOKUP(D153,EQProd!$B$2:$F$297,4,)</f>
        <v>1</v>
      </c>
      <c r="O153" s="10" t="str">
        <f t="shared" si="22"/>
        <v>OK</v>
      </c>
      <c r="P153" s="10" t="s">
        <v>80</v>
      </c>
      <c r="Q153" s="10" t="str">
        <f>VLOOKUP(D153,EQProd!$B$2:$F$297,5,)</f>
        <v>COBDate asc</v>
      </c>
      <c r="R153" s="10" t="str">
        <f t="shared" si="23"/>
        <v>OK</v>
      </c>
      <c r="S153" s="10" t="str">
        <f t="shared" si="24"/>
        <v>TRUE</v>
      </c>
      <c r="T153" s="10" t="str">
        <f t="shared" si="25"/>
        <v>TRUE</v>
      </c>
      <c r="U153" s="10" t="str">
        <f t="shared" si="26"/>
        <v>Yes</v>
      </c>
    </row>
    <row r="154" spans="1:21">
      <c r="A154" s="10" t="s">
        <v>314</v>
      </c>
      <c r="B154" s="10" t="str">
        <f>IF(ISERROR(MATCH(A154, EQProd!$A$2:$A$297,0)),"",A154)</f>
        <v>srf_main.Exception</v>
      </c>
      <c r="C154" s="10" t="str">
        <f t="shared" si="18"/>
        <v>OK</v>
      </c>
      <c r="D154" s="10" t="s">
        <v>685</v>
      </c>
      <c r="E154" s="10" t="str">
        <f>VLOOKUP(D154,EQProd!$B$2:$F$297,1,)</f>
        <v>PK_Exception</v>
      </c>
      <c r="F154" s="10" t="str">
        <f t="shared" si="19"/>
        <v>OK</v>
      </c>
      <c r="G154" s="10" t="s">
        <v>8</v>
      </c>
      <c r="H154" s="10" t="str">
        <f>VLOOKUP(D154,EQProd!$B$2:$F$297,2,)</f>
        <v>unique</v>
      </c>
      <c r="I154" s="10" t="str">
        <f t="shared" si="20"/>
        <v>OK</v>
      </c>
      <c r="J154" s="10" t="s">
        <v>9</v>
      </c>
      <c r="K154" s="10" t="str">
        <f>VLOOKUP(D154,EQProd!$B$2:$F$297,3,)</f>
        <v xml:space="preserve"> clustered </v>
      </c>
      <c r="L154" s="10" t="str">
        <f t="shared" si="21"/>
        <v>OK</v>
      </c>
      <c r="M154" s="10">
        <v>1</v>
      </c>
      <c r="N154" s="10">
        <f>VLOOKUP(D154,EQProd!$B$2:$F$297,4,)</f>
        <v>1</v>
      </c>
      <c r="O154" s="10" t="str">
        <f t="shared" si="22"/>
        <v>OK</v>
      </c>
      <c r="P154" s="10" t="s">
        <v>319</v>
      </c>
      <c r="Q154" s="10" t="str">
        <f>VLOOKUP(D154,EQProd!$B$2:$F$297,5,)</f>
        <v>ExceptionId asc</v>
      </c>
      <c r="R154" s="10" t="str">
        <f t="shared" si="23"/>
        <v>OK</v>
      </c>
      <c r="S154" s="10" t="str">
        <f t="shared" si="24"/>
        <v>TRUE</v>
      </c>
      <c r="T154" s="10" t="str">
        <f t="shared" si="25"/>
        <v>TRUE</v>
      </c>
      <c r="U154" s="10" t="str">
        <f t="shared" si="26"/>
        <v>Yes</v>
      </c>
    </row>
    <row r="155" spans="1:21">
      <c r="A155" s="10" t="s">
        <v>320</v>
      </c>
      <c r="B155" s="10" t="str">
        <f>IF(ISERROR(MATCH(A155, EQProd!$A$2:$A$297,0)),"",A155)</f>
        <v>srf_main.FeedActivity</v>
      </c>
      <c r="C155" s="10" t="str">
        <f t="shared" si="18"/>
        <v>OK</v>
      </c>
      <c r="D155" s="10" t="s">
        <v>321</v>
      </c>
      <c r="E155" s="10" t="str">
        <f>VLOOKUP(D155,EQProd!$B$2:$F$297,1,)</f>
        <v>FeedActivity_NC3</v>
      </c>
      <c r="F155" s="10" t="str">
        <f t="shared" si="19"/>
        <v>OK</v>
      </c>
      <c r="G155" s="10" t="s">
        <v>8</v>
      </c>
      <c r="H155" s="10" t="str">
        <f>VLOOKUP(D155,EQProd!$B$2:$F$297,2,)</f>
        <v>unique</v>
      </c>
      <c r="I155" s="10" t="str">
        <f t="shared" si="20"/>
        <v>OK</v>
      </c>
      <c r="J155" s="10" t="s">
        <v>14</v>
      </c>
      <c r="K155" s="10" t="str">
        <f>VLOOKUP(D155,EQProd!$B$2:$F$297,3,)</f>
        <v xml:space="preserve"> nonclustered </v>
      </c>
      <c r="L155" s="10" t="str">
        <f t="shared" si="21"/>
        <v>OK</v>
      </c>
      <c r="M155" s="10">
        <v>2</v>
      </c>
      <c r="N155" s="10">
        <f>VLOOKUP(D155,EQProd!$B$2:$F$297,4,)</f>
        <v>2</v>
      </c>
      <c r="O155" s="10" t="str">
        <f t="shared" si="22"/>
        <v>OK</v>
      </c>
      <c r="P155" s="10" t="s">
        <v>322</v>
      </c>
      <c r="Q155" s="10" t="str">
        <f>VLOOKUP(D155,EQProd!$B$2:$F$297,5,)</f>
        <v>FeedId asc,Id asc</v>
      </c>
      <c r="R155" s="10" t="str">
        <f t="shared" si="23"/>
        <v>OK</v>
      </c>
      <c r="S155" s="10" t="str">
        <f t="shared" si="24"/>
        <v>TRUE</v>
      </c>
      <c r="T155" s="10" t="str">
        <f t="shared" si="25"/>
        <v>TRUE</v>
      </c>
      <c r="U155" s="10" t="str">
        <f t="shared" si="26"/>
        <v>Yes</v>
      </c>
    </row>
    <row r="156" spans="1:21">
      <c r="A156" s="10" t="s">
        <v>320</v>
      </c>
      <c r="B156" s="10" t="str">
        <f>IF(ISERROR(MATCH(A156, EQProd!$A$2:$A$297,0)),"",A156)</f>
        <v>srf_main.FeedActivity</v>
      </c>
      <c r="C156" s="10" t="str">
        <f t="shared" si="18"/>
        <v>OK</v>
      </c>
      <c r="D156" s="10" t="s">
        <v>620</v>
      </c>
      <c r="E156" s="10" t="str">
        <f>VLOOKUP(D156,EQProd!$B$2:$F$297,1,)</f>
        <v>FeedActivity_NC1</v>
      </c>
      <c r="F156" s="10" t="str">
        <f t="shared" si="19"/>
        <v>OK</v>
      </c>
      <c r="G156" s="10" t="s">
        <v>13</v>
      </c>
      <c r="H156" s="10" t="str">
        <f>VLOOKUP(D156,EQProd!$B$2:$F$297,2,)</f>
        <v>nonunique</v>
      </c>
      <c r="I156" s="10" t="str">
        <f t="shared" si="20"/>
        <v>OK</v>
      </c>
      <c r="J156" s="10" t="s">
        <v>14</v>
      </c>
      <c r="K156" s="10" t="str">
        <f>VLOOKUP(D156,EQProd!$B$2:$F$297,3,)</f>
        <v xml:space="preserve"> nonclustered </v>
      </c>
      <c r="L156" s="10" t="str">
        <f t="shared" si="21"/>
        <v>OK</v>
      </c>
      <c r="M156" s="10">
        <v>4</v>
      </c>
      <c r="N156" s="10">
        <f>VLOOKUP(D156,EQProd!$B$2:$F$297,4,)</f>
        <v>4</v>
      </c>
      <c r="O156" s="10" t="str">
        <f t="shared" si="22"/>
        <v>OK</v>
      </c>
      <c r="P156" s="10" t="s">
        <v>621</v>
      </c>
      <c r="Q156" s="10" t="str">
        <f>VLOOKUP(D156,EQProd!$B$2:$F$297,5,)</f>
        <v>COBDate asc,TradeType asc,FeedIdVersion asc,FeedIdType asc INCLUDE (Id,ExpectedFeedId)</v>
      </c>
      <c r="R156" s="10" t="str">
        <f t="shared" si="23"/>
        <v>OK</v>
      </c>
      <c r="S156" s="10" t="str">
        <f t="shared" si="24"/>
        <v>TRUE</v>
      </c>
      <c r="T156" s="10" t="str">
        <f t="shared" si="25"/>
        <v>TRUE</v>
      </c>
      <c r="U156" s="10" t="str">
        <f t="shared" si="26"/>
        <v>Yes</v>
      </c>
    </row>
    <row r="157" spans="1:21">
      <c r="A157" s="10" t="s">
        <v>320</v>
      </c>
      <c r="B157" s="10" t="str">
        <f>IF(ISERROR(MATCH(A157, EQProd!$A$2:$A$297,0)),"",A157)</f>
        <v>srf_main.FeedActivity</v>
      </c>
      <c r="C157" s="10" t="str">
        <f t="shared" si="18"/>
        <v>OK</v>
      </c>
      <c r="D157" s="10" t="s">
        <v>323</v>
      </c>
      <c r="E157" s="10" t="str">
        <f>VLOOKUP(D157,EQProd!$B$2:$F$297,1,)</f>
        <v>idx1_FeedActivity</v>
      </c>
      <c r="F157" s="10" t="str">
        <f t="shared" si="19"/>
        <v>OK</v>
      </c>
      <c r="G157" s="10" t="s">
        <v>13</v>
      </c>
      <c r="H157" s="10" t="str">
        <f>VLOOKUP(D157,EQProd!$B$2:$F$297,2,)</f>
        <v>nonunique</v>
      </c>
      <c r="I157" s="10" t="str">
        <f t="shared" si="20"/>
        <v>OK</v>
      </c>
      <c r="J157" s="10" t="s">
        <v>14</v>
      </c>
      <c r="K157" s="10" t="str">
        <f>VLOOKUP(D157,EQProd!$B$2:$F$297,3,)</f>
        <v xml:space="preserve"> nonclustered </v>
      </c>
      <c r="L157" s="10" t="str">
        <f t="shared" si="21"/>
        <v>OK</v>
      </c>
      <c r="M157" s="10">
        <v>1</v>
      </c>
      <c r="N157" s="10">
        <f>VLOOKUP(D157,EQProd!$B$2:$F$297,4,)</f>
        <v>1</v>
      </c>
      <c r="O157" s="10" t="str">
        <f t="shared" si="22"/>
        <v>OK</v>
      </c>
      <c r="P157" s="10" t="s">
        <v>324</v>
      </c>
      <c r="Q157" s="10" t="str">
        <f>VLOOKUP(D157,EQProd!$B$2:$F$297,5,)</f>
        <v>COBDate asc INCLUDE (Id,PublisherSystem,FeedType,PublisherSystemLoc,FeedIdVersion,Status,State,FeedStatus,ExpectedFeedId,AssetClass)</v>
      </c>
      <c r="R157" s="10" t="str">
        <f t="shared" si="23"/>
        <v>OK</v>
      </c>
      <c r="S157" s="10" t="str">
        <f t="shared" si="24"/>
        <v>TRUE</v>
      </c>
      <c r="T157" s="10" t="str">
        <f t="shared" si="25"/>
        <v>TRUE</v>
      </c>
      <c r="U157" s="10" t="str">
        <f t="shared" si="26"/>
        <v>Yes</v>
      </c>
    </row>
    <row r="158" spans="1:21">
      <c r="A158" s="10" t="s">
        <v>320</v>
      </c>
      <c r="B158" s="10" t="str">
        <f>IF(ISERROR(MATCH(A158, EQProd!$A$2:$A$297,0)),"",A158)</f>
        <v>srf_main.FeedActivity</v>
      </c>
      <c r="C158" s="10" t="str">
        <f t="shared" si="18"/>
        <v>OK</v>
      </c>
      <c r="D158" s="10" t="s">
        <v>325</v>
      </c>
      <c r="E158" s="10" t="str">
        <f>VLOOKUP(D158,EQProd!$B$2:$F$297,1,)</f>
        <v>FeedActivity_NC2</v>
      </c>
      <c r="F158" s="10" t="str">
        <f t="shared" si="19"/>
        <v>OK</v>
      </c>
      <c r="G158" s="10" t="s">
        <v>13</v>
      </c>
      <c r="H158" s="10" t="str">
        <f>VLOOKUP(D158,EQProd!$B$2:$F$297,2,)</f>
        <v>nonunique</v>
      </c>
      <c r="I158" s="10" t="str">
        <f t="shared" si="20"/>
        <v>OK</v>
      </c>
      <c r="J158" s="10" t="s">
        <v>14</v>
      </c>
      <c r="K158" s="10" t="str">
        <f>VLOOKUP(D158,EQProd!$B$2:$F$297,3,)</f>
        <v xml:space="preserve"> nonclustered </v>
      </c>
      <c r="L158" s="10" t="str">
        <f t="shared" si="21"/>
        <v>OK</v>
      </c>
      <c r="M158" s="10">
        <v>3</v>
      </c>
      <c r="N158" s="10">
        <f>VLOOKUP(D158,EQProd!$B$2:$F$297,4,)</f>
        <v>3</v>
      </c>
      <c r="O158" s="10" t="str">
        <f t="shared" si="22"/>
        <v>OK</v>
      </c>
      <c r="P158" s="10" t="s">
        <v>326</v>
      </c>
      <c r="Q158" s="10" t="str">
        <f>VLOOKUP(D158,EQProd!$B$2:$F$297,5,)</f>
        <v>COBDate asc,FeedType asc,TradeType asc INCLUDE (FeedIdVersion)</v>
      </c>
      <c r="R158" s="10" t="str">
        <f t="shared" si="23"/>
        <v>OK</v>
      </c>
      <c r="S158" s="10" t="str">
        <f t="shared" si="24"/>
        <v>TRUE</v>
      </c>
      <c r="T158" s="10" t="str">
        <f t="shared" si="25"/>
        <v>TRUE</v>
      </c>
      <c r="U158" s="10" t="str">
        <f t="shared" si="26"/>
        <v>Yes</v>
      </c>
    </row>
    <row r="159" spans="1:21">
      <c r="A159" s="10" t="s">
        <v>320</v>
      </c>
      <c r="B159" s="10" t="str">
        <f>IF(ISERROR(MATCH(A159, EQProd!$A$2:$A$297,0)),"",A159)</f>
        <v>srf_main.FeedActivity</v>
      </c>
      <c r="C159" s="10" t="str">
        <f t="shared" si="18"/>
        <v>OK</v>
      </c>
      <c r="D159" s="10" t="s">
        <v>686</v>
      </c>
      <c r="E159" s="10" t="str">
        <f>VLOOKUP(D159,EQProd!$B$2:$F$297,1,)</f>
        <v>PK_FeedActivity</v>
      </c>
      <c r="F159" s="10" t="str">
        <f t="shared" si="19"/>
        <v>OK</v>
      </c>
      <c r="G159" s="10" t="s">
        <v>8</v>
      </c>
      <c r="H159" s="10" t="str">
        <f>VLOOKUP(D159,EQProd!$B$2:$F$297,2,)</f>
        <v>unique</v>
      </c>
      <c r="I159" s="10" t="str">
        <f t="shared" si="20"/>
        <v>OK</v>
      </c>
      <c r="J159" s="10" t="s">
        <v>9</v>
      </c>
      <c r="K159" s="10" t="str">
        <f>VLOOKUP(D159,EQProd!$B$2:$F$297,3,)</f>
        <v xml:space="preserve"> clustered </v>
      </c>
      <c r="L159" s="10" t="str">
        <f t="shared" si="21"/>
        <v>OK</v>
      </c>
      <c r="M159" s="10">
        <v>1</v>
      </c>
      <c r="N159" s="10">
        <f>VLOOKUP(D159,EQProd!$B$2:$F$297,4,)</f>
        <v>1</v>
      </c>
      <c r="O159" s="10" t="str">
        <f t="shared" si="22"/>
        <v>OK</v>
      </c>
      <c r="P159" s="10" t="s">
        <v>17</v>
      </c>
      <c r="Q159" s="10" t="str">
        <f>VLOOKUP(D159,EQProd!$B$2:$F$297,5,)</f>
        <v>Id asc</v>
      </c>
      <c r="R159" s="10" t="str">
        <f t="shared" si="23"/>
        <v>OK</v>
      </c>
      <c r="S159" s="10" t="str">
        <f t="shared" si="24"/>
        <v>TRUE</v>
      </c>
      <c r="T159" s="10" t="str">
        <f t="shared" si="25"/>
        <v>TRUE</v>
      </c>
      <c r="U159" s="10" t="str">
        <f t="shared" si="26"/>
        <v>Yes</v>
      </c>
    </row>
    <row r="160" spans="1:21">
      <c r="A160" s="10" t="s">
        <v>328</v>
      </c>
      <c r="B160" s="10" t="str">
        <f>IF(ISERROR(MATCH(A160, EQProd!$A$2:$A$297,0)),"",A160)</f>
        <v>srf_main.FeedExpectedControlMsg</v>
      </c>
      <c r="C160" s="10" t="str">
        <f t="shared" si="18"/>
        <v>OK</v>
      </c>
      <c r="D160" s="10" t="s">
        <v>329</v>
      </c>
      <c r="E160" s="10" t="str">
        <f>VLOOKUP(D160,EQProd!$B$2:$F$297,1,)</f>
        <v>FeedExpectedControlMsgUniqueKey</v>
      </c>
      <c r="F160" s="10" t="str">
        <f t="shared" si="19"/>
        <v>OK</v>
      </c>
      <c r="G160" s="10" t="s">
        <v>8</v>
      </c>
      <c r="H160" s="10" t="str">
        <f>VLOOKUP(D160,EQProd!$B$2:$F$297,2,)</f>
        <v>unique</v>
      </c>
      <c r="I160" s="10" t="str">
        <f t="shared" si="20"/>
        <v>OK</v>
      </c>
      <c r="J160" s="10" t="s">
        <v>14</v>
      </c>
      <c r="K160" s="10" t="str">
        <f>VLOOKUP(D160,EQProd!$B$2:$F$297,3,)</f>
        <v xml:space="preserve"> nonclustered </v>
      </c>
      <c r="L160" s="10" t="str">
        <f t="shared" si="21"/>
        <v>OK</v>
      </c>
      <c r="M160" s="10">
        <v>4</v>
      </c>
      <c r="N160" s="10">
        <f>VLOOKUP(D160,EQProd!$B$2:$F$297,4,)</f>
        <v>4</v>
      </c>
      <c r="O160" s="10" t="str">
        <f t="shared" si="22"/>
        <v>OK</v>
      </c>
      <c r="P160" s="10" t="s">
        <v>687</v>
      </c>
      <c r="Q160" s="10" t="str">
        <f>VLOOKUP(D160,EQProd!$B$2:$F$297,5,)</f>
        <v>AssetClass asc,FeedType asc,Name asc,PublisherSystem asc</v>
      </c>
      <c r="R160" s="10" t="str">
        <f t="shared" si="23"/>
        <v>OK</v>
      </c>
      <c r="S160" s="10" t="str">
        <f t="shared" si="24"/>
        <v>TRUE</v>
      </c>
      <c r="T160" s="10" t="str">
        <f t="shared" si="25"/>
        <v>TRUE</v>
      </c>
      <c r="U160" s="10" t="str">
        <f t="shared" si="26"/>
        <v>Yes</v>
      </c>
    </row>
    <row r="161" spans="1:21">
      <c r="A161" s="10" t="s">
        <v>328</v>
      </c>
      <c r="B161" s="10" t="str">
        <f>IF(ISERROR(MATCH(A161, EQProd!$A$2:$A$297,0)),"",A161)</f>
        <v>srf_main.FeedExpectedControlMsg</v>
      </c>
      <c r="C161" s="10" t="str">
        <f t="shared" si="18"/>
        <v>OK</v>
      </c>
      <c r="D161" s="10" t="s">
        <v>331</v>
      </c>
      <c r="E161" s="10" t="str">
        <f>VLOOKUP(D161,EQProd!$B$2:$F$297,1,)</f>
        <v>FeedExpectedControlMsgFeedType</v>
      </c>
      <c r="F161" s="10" t="str">
        <f t="shared" si="19"/>
        <v>OK</v>
      </c>
      <c r="G161" s="10" t="s">
        <v>13</v>
      </c>
      <c r="H161" s="10" t="str">
        <f>VLOOKUP(D161,EQProd!$B$2:$F$297,2,)</f>
        <v>nonunique</v>
      </c>
      <c r="I161" s="10" t="str">
        <f t="shared" si="20"/>
        <v>OK</v>
      </c>
      <c r="J161" s="10" t="s">
        <v>14</v>
      </c>
      <c r="K161" s="10" t="str">
        <f>VLOOKUP(D161,EQProd!$B$2:$F$297,3,)</f>
        <v xml:space="preserve"> nonclustered </v>
      </c>
      <c r="L161" s="10" t="str">
        <f t="shared" si="21"/>
        <v>OK</v>
      </c>
      <c r="M161" s="10">
        <v>1</v>
      </c>
      <c r="N161" s="10">
        <f>VLOOKUP(D161,EQProd!$B$2:$F$297,4,)</f>
        <v>1</v>
      </c>
      <c r="O161" s="10" t="str">
        <f t="shared" si="22"/>
        <v>OK</v>
      </c>
      <c r="P161" s="10" t="s">
        <v>332</v>
      </c>
      <c r="Q161" s="10" t="str">
        <f>VLOOKUP(D161,EQProd!$B$2:$F$297,5,)</f>
        <v>FeedType asc</v>
      </c>
      <c r="R161" s="10" t="str">
        <f t="shared" si="23"/>
        <v>OK</v>
      </c>
      <c r="S161" s="10" t="str">
        <f t="shared" si="24"/>
        <v>TRUE</v>
      </c>
      <c r="T161" s="10" t="str">
        <f t="shared" si="25"/>
        <v>TRUE</v>
      </c>
      <c r="U161" s="10" t="str">
        <f t="shared" si="26"/>
        <v>Yes</v>
      </c>
    </row>
    <row r="162" spans="1:21">
      <c r="A162" s="10" t="s">
        <v>328</v>
      </c>
      <c r="B162" s="10" t="str">
        <f>IF(ISERROR(MATCH(A162, EQProd!$A$2:$A$297,0)),"",A162)</f>
        <v>srf_main.FeedExpectedControlMsg</v>
      </c>
      <c r="C162" s="10" t="str">
        <f t="shared" si="18"/>
        <v>OK</v>
      </c>
      <c r="D162" s="10" t="s">
        <v>688</v>
      </c>
      <c r="E162" s="10" t="str">
        <f>VLOOKUP(D162,EQProd!$B$2:$F$297,1,)</f>
        <v>PK_FeedExpectedControlMsg</v>
      </c>
      <c r="F162" s="10" t="str">
        <f t="shared" si="19"/>
        <v>OK</v>
      </c>
      <c r="G162" s="10" t="s">
        <v>8</v>
      </c>
      <c r="H162" s="10" t="str">
        <f>VLOOKUP(D162,EQProd!$B$2:$F$297,2,)</f>
        <v>unique</v>
      </c>
      <c r="I162" s="10" t="str">
        <f t="shared" si="20"/>
        <v>OK</v>
      </c>
      <c r="J162" s="10" t="s">
        <v>9</v>
      </c>
      <c r="K162" s="10" t="str">
        <f>VLOOKUP(D162,EQProd!$B$2:$F$297,3,)</f>
        <v xml:space="preserve"> clustered </v>
      </c>
      <c r="L162" s="10" t="str">
        <f t="shared" si="21"/>
        <v>OK</v>
      </c>
      <c r="M162" s="10">
        <v>1</v>
      </c>
      <c r="N162" s="10">
        <f>VLOOKUP(D162,EQProd!$B$2:$F$297,4,)</f>
        <v>1</v>
      </c>
      <c r="O162" s="10" t="str">
        <f t="shared" si="22"/>
        <v>OK</v>
      </c>
      <c r="P162" s="10" t="s">
        <v>17</v>
      </c>
      <c r="Q162" s="10" t="str">
        <f>VLOOKUP(D162,EQProd!$B$2:$F$297,5,)</f>
        <v>Id asc</v>
      </c>
      <c r="R162" s="10" t="str">
        <f t="shared" si="23"/>
        <v>OK</v>
      </c>
      <c r="S162" s="10" t="str">
        <f t="shared" si="24"/>
        <v>TRUE</v>
      </c>
      <c r="T162" s="10" t="str">
        <f t="shared" si="25"/>
        <v>TRUE</v>
      </c>
      <c r="U162" s="10" t="str">
        <f t="shared" si="26"/>
        <v>Yes</v>
      </c>
    </row>
    <row r="163" spans="1:21">
      <c r="A163" s="10" t="s">
        <v>334</v>
      </c>
      <c r="B163" s="10" t="str">
        <f>IF(ISERROR(MATCH(A163, EQProd!$A$2:$A$297,0)),"",A163)</f>
        <v>srf_main.FeedFileFragment</v>
      </c>
      <c r="C163" s="10" t="str">
        <f t="shared" si="18"/>
        <v>OK</v>
      </c>
      <c r="D163" s="10" t="s">
        <v>335</v>
      </c>
      <c r="E163" s="10" t="str">
        <f>VLOOKUP(D163,EQProd!$B$2:$F$297,1,)</f>
        <v>FeedFileFragment_NC1</v>
      </c>
      <c r="F163" s="10" t="str">
        <f t="shared" si="19"/>
        <v>OK</v>
      </c>
      <c r="G163" s="10" t="s">
        <v>13</v>
      </c>
      <c r="H163" s="10" t="str">
        <f>VLOOKUP(D163,EQProd!$B$2:$F$297,2,)</f>
        <v>nonunique</v>
      </c>
      <c r="I163" s="10" t="str">
        <f t="shared" si="20"/>
        <v>OK</v>
      </c>
      <c r="J163" s="10" t="s">
        <v>14</v>
      </c>
      <c r="K163" s="10" t="str">
        <f>VLOOKUP(D163,EQProd!$B$2:$F$297,3,)</f>
        <v xml:space="preserve"> nonclustered </v>
      </c>
      <c r="L163" s="10" t="str">
        <f t="shared" si="21"/>
        <v>OK</v>
      </c>
      <c r="M163" s="10">
        <v>3</v>
      </c>
      <c r="N163" s="10">
        <f>VLOOKUP(D163,EQProd!$B$2:$F$297,4,)</f>
        <v>3</v>
      </c>
      <c r="O163" s="10" t="str">
        <f t="shared" si="22"/>
        <v>OK</v>
      </c>
      <c r="P163" s="10" t="s">
        <v>622</v>
      </c>
      <c r="Q163" s="10" t="str">
        <f>VLOOKUP(D163,EQProd!$B$2:$F$297,5,)</f>
        <v>COBDate asc,TradeType asc,FeedIdVersion asc INCLUDE (Id,BCFeedUnitId)</v>
      </c>
      <c r="R163" s="10" t="str">
        <f t="shared" si="23"/>
        <v>OK</v>
      </c>
      <c r="S163" s="10" t="str">
        <f t="shared" si="24"/>
        <v>TRUE</v>
      </c>
      <c r="T163" s="10" t="str">
        <f t="shared" si="25"/>
        <v>TRUE</v>
      </c>
      <c r="U163" s="10" t="str">
        <f t="shared" si="26"/>
        <v>Yes</v>
      </c>
    </row>
    <row r="164" spans="1:21">
      <c r="A164" s="10" t="s">
        <v>334</v>
      </c>
      <c r="B164" s="10" t="str">
        <f>IF(ISERROR(MATCH(A164, EQProd!$A$2:$A$297,0)),"",A164)</f>
        <v>srf_main.FeedFileFragment</v>
      </c>
      <c r="C164" s="10" t="str">
        <f t="shared" si="18"/>
        <v>OK</v>
      </c>
      <c r="D164" s="10" t="s">
        <v>337</v>
      </c>
      <c r="E164" s="10" t="str">
        <f>VLOOKUP(D164,EQProd!$B$2:$F$297,1,)</f>
        <v>FeedFileFragmentPerfIndex1</v>
      </c>
      <c r="F164" s="10" t="str">
        <f t="shared" si="19"/>
        <v>OK</v>
      </c>
      <c r="G164" s="10" t="s">
        <v>13</v>
      </c>
      <c r="H164" s="10" t="str">
        <f>VLOOKUP(D164,EQProd!$B$2:$F$297,2,)</f>
        <v>nonunique</v>
      </c>
      <c r="I164" s="10" t="str">
        <f t="shared" si="20"/>
        <v>OK</v>
      </c>
      <c r="J164" s="10" t="s">
        <v>14</v>
      </c>
      <c r="K164" s="10" t="str">
        <f>VLOOKUP(D164,EQProd!$B$2:$F$297,3,)</f>
        <v xml:space="preserve"> nonclustered </v>
      </c>
      <c r="L164" s="10" t="str">
        <f t="shared" si="21"/>
        <v>OK</v>
      </c>
      <c r="M164" s="10">
        <v>2</v>
      </c>
      <c r="N164" s="10">
        <f>VLOOKUP(D164,EQProd!$B$2:$F$297,4,)</f>
        <v>2</v>
      </c>
      <c r="O164" s="10" t="str">
        <f t="shared" si="22"/>
        <v>OK</v>
      </c>
      <c r="P164" s="10" t="s">
        <v>338</v>
      </c>
      <c r="Q164" s="10" t="str">
        <f>VLOOKUP(D164,EQProd!$B$2:$F$297,5,)</f>
        <v>COBDate asc,TradeType asc INCLUDE (Id,FeedType,FeedIdVersion)</v>
      </c>
      <c r="R164" s="10" t="str">
        <f t="shared" si="23"/>
        <v>OK</v>
      </c>
      <c r="S164" s="10" t="str">
        <f t="shared" si="24"/>
        <v>TRUE</v>
      </c>
      <c r="T164" s="10" t="str">
        <f t="shared" si="25"/>
        <v>TRUE</v>
      </c>
      <c r="U164" s="10" t="str">
        <f t="shared" si="26"/>
        <v>Yes</v>
      </c>
    </row>
    <row r="165" spans="1:21">
      <c r="A165" s="10" t="s">
        <v>334</v>
      </c>
      <c r="B165" s="10" t="str">
        <f>IF(ISERROR(MATCH(A165, EQProd!$A$2:$A$297,0)),"",A165)</f>
        <v>srf_main.FeedFileFragment</v>
      </c>
      <c r="C165" s="10" t="str">
        <f t="shared" si="18"/>
        <v>OK</v>
      </c>
      <c r="D165" s="10" t="s">
        <v>339</v>
      </c>
      <c r="E165" s="10" t="str">
        <f>VLOOKUP(D165,EQProd!$B$2:$F$297,1,)</f>
        <v>idx1_FeedFileFragment</v>
      </c>
      <c r="F165" s="10" t="str">
        <f t="shared" si="19"/>
        <v>OK</v>
      </c>
      <c r="G165" s="10" t="s">
        <v>13</v>
      </c>
      <c r="H165" s="10" t="str">
        <f>VLOOKUP(D165,EQProd!$B$2:$F$297,2,)</f>
        <v>nonunique</v>
      </c>
      <c r="I165" s="10" t="str">
        <f t="shared" si="20"/>
        <v>OK</v>
      </c>
      <c r="J165" s="10" t="s">
        <v>14</v>
      </c>
      <c r="K165" s="10" t="str">
        <f>VLOOKUP(D165,EQProd!$B$2:$F$297,3,)</f>
        <v xml:space="preserve"> nonclustered </v>
      </c>
      <c r="L165" s="10" t="str">
        <f t="shared" si="21"/>
        <v>OK</v>
      </c>
      <c r="M165" s="10">
        <v>2</v>
      </c>
      <c r="N165" s="10">
        <f>VLOOKUP(D165,EQProd!$B$2:$F$297,4,)</f>
        <v>2</v>
      </c>
      <c r="O165" s="10" t="str">
        <f t="shared" si="22"/>
        <v>OK</v>
      </c>
      <c r="P165" s="10" t="s">
        <v>340</v>
      </c>
      <c r="Q165" s="10" t="str">
        <f>VLOOKUP(D165,EQProd!$B$2:$F$297,5,)</f>
        <v>BCFeedUnitId asc,TradeType asc INCLUDE (FragmentStatus)</v>
      </c>
      <c r="R165" s="10" t="str">
        <f t="shared" si="23"/>
        <v>OK</v>
      </c>
      <c r="S165" s="10" t="str">
        <f t="shared" si="24"/>
        <v>TRUE</v>
      </c>
      <c r="T165" s="10" t="str">
        <f t="shared" si="25"/>
        <v>TRUE</v>
      </c>
      <c r="U165" s="10" t="str">
        <f t="shared" si="26"/>
        <v>Yes</v>
      </c>
    </row>
    <row r="166" spans="1:21">
      <c r="A166" s="10" t="s">
        <v>334</v>
      </c>
      <c r="B166" s="10" t="str">
        <f>IF(ISERROR(MATCH(A166, EQProd!$A$2:$A$297,0)),"",A166)</f>
        <v>srf_main.FeedFileFragment</v>
      </c>
      <c r="C166" s="10" t="str">
        <f t="shared" si="18"/>
        <v>OK</v>
      </c>
      <c r="D166" s="10" t="s">
        <v>689</v>
      </c>
      <c r="E166" s="10" t="str">
        <f>VLOOKUP(D166,EQProd!$B$2:$F$297,1,)</f>
        <v>PK_FeedFileFragment</v>
      </c>
      <c r="F166" s="10" t="str">
        <f t="shared" si="19"/>
        <v>OK</v>
      </c>
      <c r="G166" s="10" t="s">
        <v>8</v>
      </c>
      <c r="H166" s="10" t="str">
        <f>VLOOKUP(D166,EQProd!$B$2:$F$297,2,)</f>
        <v>unique</v>
      </c>
      <c r="I166" s="10" t="str">
        <f t="shared" si="20"/>
        <v>OK</v>
      </c>
      <c r="J166" s="10" t="s">
        <v>9</v>
      </c>
      <c r="K166" s="10" t="str">
        <f>VLOOKUP(D166,EQProd!$B$2:$F$297,3,)</f>
        <v xml:space="preserve"> clustered </v>
      </c>
      <c r="L166" s="10" t="str">
        <f t="shared" si="21"/>
        <v>OK</v>
      </c>
      <c r="M166" s="10">
        <v>1</v>
      </c>
      <c r="N166" s="10">
        <f>VLOOKUP(D166,EQProd!$B$2:$F$297,4,)</f>
        <v>1</v>
      </c>
      <c r="O166" s="10" t="str">
        <f t="shared" si="22"/>
        <v>OK</v>
      </c>
      <c r="P166" s="10" t="s">
        <v>17</v>
      </c>
      <c r="Q166" s="10" t="str">
        <f>VLOOKUP(D166,EQProd!$B$2:$F$297,5,)</f>
        <v>Id asc</v>
      </c>
      <c r="R166" s="10" t="str">
        <f t="shared" si="23"/>
        <v>OK</v>
      </c>
      <c r="S166" s="10" t="str">
        <f t="shared" si="24"/>
        <v>TRUE</v>
      </c>
      <c r="T166" s="10" t="str">
        <f t="shared" si="25"/>
        <v>TRUE</v>
      </c>
      <c r="U166" s="10" t="str">
        <f t="shared" si="26"/>
        <v>Yes</v>
      </c>
    </row>
    <row r="167" spans="1:21">
      <c r="A167" s="10" t="s">
        <v>342</v>
      </c>
      <c r="B167" s="10" t="str">
        <f>IF(ISERROR(MATCH(A167, EQProd!$A$2:$A$297,0)),"",A167)</f>
        <v>srf_main.FeedOutput</v>
      </c>
      <c r="C167" s="10" t="str">
        <f t="shared" si="18"/>
        <v>OK</v>
      </c>
      <c r="D167" s="10" t="s">
        <v>690</v>
      </c>
      <c r="E167" s="10" t="str">
        <f>VLOOKUP(D167,EQProd!$B$2:$F$297,1,)</f>
        <v>PK_FeedOutput</v>
      </c>
      <c r="F167" s="10" t="str">
        <f t="shared" si="19"/>
        <v>OK</v>
      </c>
      <c r="G167" s="10" t="s">
        <v>8</v>
      </c>
      <c r="H167" s="10" t="str">
        <f>VLOOKUP(D167,EQProd!$B$2:$F$297,2,)</f>
        <v>unique</v>
      </c>
      <c r="I167" s="10" t="str">
        <f t="shared" si="20"/>
        <v>OK</v>
      </c>
      <c r="J167" s="10" t="s">
        <v>9</v>
      </c>
      <c r="K167" s="10" t="str">
        <f>VLOOKUP(D167,EQProd!$B$2:$F$297,3,)</f>
        <v xml:space="preserve"> clustered </v>
      </c>
      <c r="L167" s="10" t="str">
        <f t="shared" si="21"/>
        <v>OK</v>
      </c>
      <c r="M167" s="10">
        <v>1</v>
      </c>
      <c r="N167" s="10">
        <f>VLOOKUP(D167,EQProd!$B$2:$F$297,4,)</f>
        <v>1</v>
      </c>
      <c r="O167" s="10" t="str">
        <f t="shared" si="22"/>
        <v>OK</v>
      </c>
      <c r="P167" s="10" t="s">
        <v>17</v>
      </c>
      <c r="Q167" s="10" t="str">
        <f>VLOOKUP(D167,EQProd!$B$2:$F$297,5,)</f>
        <v>Id asc</v>
      </c>
      <c r="R167" s="10" t="str">
        <f t="shared" si="23"/>
        <v>OK</v>
      </c>
      <c r="S167" s="10" t="str">
        <f t="shared" si="24"/>
        <v>TRUE</v>
      </c>
      <c r="T167" s="10" t="str">
        <f t="shared" si="25"/>
        <v>TRUE</v>
      </c>
      <c r="U167" s="10" t="str">
        <f t="shared" si="26"/>
        <v>Yes</v>
      </c>
    </row>
    <row r="168" spans="1:21">
      <c r="A168" s="10" t="s">
        <v>344</v>
      </c>
      <c r="B168" s="10" t="str">
        <f>IF(ISERROR(MATCH(A168, EQProd!$A$2:$A$297,0)),"",A168)</f>
        <v>srf_main.FeedOutputDetail</v>
      </c>
      <c r="C168" s="10" t="str">
        <f t="shared" si="18"/>
        <v>OK</v>
      </c>
      <c r="D168" s="10" t="s">
        <v>346</v>
      </c>
      <c r="E168" s="10" t="str">
        <f>VLOOKUP(D168,EQProd!$B$2:$F$297,1,)</f>
        <v>FeedOutputDetail_NC1</v>
      </c>
      <c r="F168" s="10" t="str">
        <f t="shared" si="19"/>
        <v>OK</v>
      </c>
      <c r="G168" s="10" t="s">
        <v>13</v>
      </c>
      <c r="H168" s="10" t="str">
        <f>VLOOKUP(D168,EQProd!$B$2:$F$297,2,)</f>
        <v>nonunique</v>
      </c>
      <c r="I168" s="10" t="str">
        <f t="shared" si="20"/>
        <v>OK</v>
      </c>
      <c r="J168" s="10" t="s">
        <v>14</v>
      </c>
      <c r="K168" s="10" t="str">
        <f>VLOOKUP(D168,EQProd!$B$2:$F$297,3,)</f>
        <v xml:space="preserve"> nonclustered </v>
      </c>
      <c r="L168" s="10" t="str">
        <f t="shared" si="21"/>
        <v>OK</v>
      </c>
      <c r="M168" s="10">
        <v>2</v>
      </c>
      <c r="N168" s="10">
        <f>VLOOKUP(D168,EQProd!$B$2:$F$297,4,)</f>
        <v>2</v>
      </c>
      <c r="O168" s="10" t="str">
        <f t="shared" si="22"/>
        <v>OK</v>
      </c>
      <c r="P168" s="10" t="s">
        <v>347</v>
      </c>
      <c r="Q168" s="10" t="str">
        <f>VLOOKUP(D168,EQProd!$B$2:$F$297,5,)</f>
        <v>FeedOutputId asc,FeedType asc</v>
      </c>
      <c r="R168" s="10" t="str">
        <f t="shared" si="23"/>
        <v>OK</v>
      </c>
      <c r="S168" s="10" t="str">
        <f t="shared" si="24"/>
        <v>TRUE</v>
      </c>
      <c r="T168" s="10" t="str">
        <f t="shared" si="25"/>
        <v>TRUE</v>
      </c>
      <c r="U168" s="10" t="str">
        <f t="shared" si="26"/>
        <v>Yes</v>
      </c>
    </row>
    <row r="169" spans="1:21">
      <c r="A169" s="10" t="s">
        <v>344</v>
      </c>
      <c r="B169" s="10" t="str">
        <f>IF(ISERROR(MATCH(A169, EQProd!$A$2:$A$297,0)),"",A169)</f>
        <v>srf_main.FeedOutputDetail</v>
      </c>
      <c r="C169" s="10" t="str">
        <f t="shared" si="18"/>
        <v>OK</v>
      </c>
      <c r="D169" s="10" t="s">
        <v>345</v>
      </c>
      <c r="E169" s="10" t="str">
        <f>VLOOKUP(D169,EQProd!$B$2:$F$297,1,)</f>
        <v>FeedOutputDetail_NC2</v>
      </c>
      <c r="F169" s="10" t="str">
        <f t="shared" si="19"/>
        <v>OK</v>
      </c>
      <c r="G169" s="10" t="s">
        <v>13</v>
      </c>
      <c r="H169" s="10" t="str">
        <f>VLOOKUP(D169,EQProd!$B$2:$F$297,2,)</f>
        <v>nonunique</v>
      </c>
      <c r="I169" s="10" t="str">
        <f t="shared" si="20"/>
        <v>OK</v>
      </c>
      <c r="J169" s="10" t="s">
        <v>14</v>
      </c>
      <c r="K169" s="10" t="str">
        <f>VLOOKUP(D169,EQProd!$B$2:$F$297,3,)</f>
        <v xml:space="preserve"> nonclustered </v>
      </c>
      <c r="L169" s="10" t="str">
        <f t="shared" si="21"/>
        <v>OK</v>
      </c>
      <c r="M169" s="10">
        <v>1</v>
      </c>
      <c r="N169" s="10">
        <f>VLOOKUP(D169,EQProd!$B$2:$F$297,4,)</f>
        <v>1</v>
      </c>
      <c r="O169" s="10" t="str">
        <f t="shared" si="22"/>
        <v>OK</v>
      </c>
      <c r="P169" s="10" t="s">
        <v>332</v>
      </c>
      <c r="Q169" s="10" t="str">
        <f>VLOOKUP(D169,EQProd!$B$2:$F$297,5,)</f>
        <v>FeedType asc</v>
      </c>
      <c r="R169" s="10" t="str">
        <f t="shared" si="23"/>
        <v>OK</v>
      </c>
      <c r="S169" s="10" t="str">
        <f t="shared" si="24"/>
        <v>TRUE</v>
      </c>
      <c r="T169" s="10" t="str">
        <f t="shared" si="25"/>
        <v>TRUE</v>
      </c>
      <c r="U169" s="10" t="str">
        <f t="shared" si="26"/>
        <v>Yes</v>
      </c>
    </row>
    <row r="170" spans="1:21">
      <c r="A170" s="10" t="s">
        <v>344</v>
      </c>
      <c r="B170" s="10" t="str">
        <f>IF(ISERROR(MATCH(A170, EQProd!$A$2:$A$297,0)),"",A170)</f>
        <v>srf_main.FeedOutputDetail</v>
      </c>
      <c r="C170" s="10" t="str">
        <f t="shared" si="18"/>
        <v>OK</v>
      </c>
      <c r="D170" s="10" t="s">
        <v>691</v>
      </c>
      <c r="E170" s="10" t="str">
        <f>VLOOKUP(D170,EQProd!$B$2:$F$297,1,)</f>
        <v>PK_FeedOutputDetail</v>
      </c>
      <c r="F170" s="10" t="str">
        <f t="shared" si="19"/>
        <v>OK</v>
      </c>
      <c r="G170" s="10" t="s">
        <v>8</v>
      </c>
      <c r="H170" s="10" t="str">
        <f>VLOOKUP(D170,EQProd!$B$2:$F$297,2,)</f>
        <v>unique</v>
      </c>
      <c r="I170" s="10" t="str">
        <f t="shared" si="20"/>
        <v>OK</v>
      </c>
      <c r="J170" s="10" t="s">
        <v>9</v>
      </c>
      <c r="K170" s="10" t="str">
        <f>VLOOKUP(D170,EQProd!$B$2:$F$297,3,)</f>
        <v xml:space="preserve"> clustered </v>
      </c>
      <c r="L170" s="10" t="str">
        <f t="shared" si="21"/>
        <v>OK</v>
      </c>
      <c r="M170" s="10">
        <v>1</v>
      </c>
      <c r="N170" s="10">
        <f>VLOOKUP(D170,EQProd!$B$2:$F$297,4,)</f>
        <v>1</v>
      </c>
      <c r="O170" s="10" t="str">
        <f t="shared" si="22"/>
        <v>OK</v>
      </c>
      <c r="P170" s="10" t="s">
        <v>17</v>
      </c>
      <c r="Q170" s="10" t="str">
        <f>VLOOKUP(D170,EQProd!$B$2:$F$297,5,)</f>
        <v>Id asc</v>
      </c>
      <c r="R170" s="10" t="str">
        <f t="shared" si="23"/>
        <v>OK</v>
      </c>
      <c r="S170" s="10" t="str">
        <f t="shared" si="24"/>
        <v>TRUE</v>
      </c>
      <c r="T170" s="10" t="str">
        <f t="shared" si="25"/>
        <v>TRUE</v>
      </c>
      <c r="U170" s="10" t="str">
        <f t="shared" si="26"/>
        <v>Yes</v>
      </c>
    </row>
    <row r="171" spans="1:21">
      <c r="A171" s="10" t="s">
        <v>349</v>
      </c>
      <c r="B171" s="10" t="str">
        <f>IF(ISERROR(MATCH(A171, EQProd!$A$2:$A$297,0)),"",A171)</f>
        <v>srf_main.Firewall</v>
      </c>
      <c r="C171" s="10" t="str">
        <f t="shared" si="18"/>
        <v>OK</v>
      </c>
      <c r="D171" s="10" t="s">
        <v>692</v>
      </c>
      <c r="E171" s="10" t="str">
        <f>VLOOKUP(D171,EQProd!$B$2:$F$297,1,)</f>
        <v>PK_Firewall</v>
      </c>
      <c r="F171" s="10" t="str">
        <f t="shared" si="19"/>
        <v>OK</v>
      </c>
      <c r="G171" s="10" t="s">
        <v>8</v>
      </c>
      <c r="H171" s="10" t="str">
        <f>VLOOKUP(D171,EQProd!$B$2:$F$297,2,)</f>
        <v>unique</v>
      </c>
      <c r="I171" s="10" t="str">
        <f t="shared" si="20"/>
        <v>OK</v>
      </c>
      <c r="J171" s="10" t="s">
        <v>9</v>
      </c>
      <c r="K171" s="10" t="str">
        <f>VLOOKUP(D171,EQProd!$B$2:$F$297,3,)</f>
        <v xml:space="preserve"> clustered </v>
      </c>
      <c r="L171" s="10" t="str">
        <f t="shared" si="21"/>
        <v>OK</v>
      </c>
      <c r="M171" s="10">
        <v>1</v>
      </c>
      <c r="N171" s="10">
        <f>VLOOKUP(D171,EQProd!$B$2:$F$297,4,)</f>
        <v>1</v>
      </c>
      <c r="O171" s="10" t="str">
        <f t="shared" si="22"/>
        <v>OK</v>
      </c>
      <c r="P171" s="10" t="s">
        <v>351</v>
      </c>
      <c r="Q171" s="10" t="str">
        <f>VLOOKUP(D171,EQProd!$B$2:$F$297,5,)</f>
        <v>FirewallId asc</v>
      </c>
      <c r="R171" s="10" t="str">
        <f t="shared" si="23"/>
        <v>OK</v>
      </c>
      <c r="S171" s="10" t="str">
        <f t="shared" si="24"/>
        <v>TRUE</v>
      </c>
      <c r="T171" s="10" t="str">
        <f t="shared" si="25"/>
        <v>TRUE</v>
      </c>
      <c r="U171" s="10" t="str">
        <f t="shared" si="26"/>
        <v>Yes</v>
      </c>
    </row>
    <row r="172" spans="1:21">
      <c r="A172" s="10" t="s">
        <v>352</v>
      </c>
      <c r="B172" s="10" t="str">
        <f>IF(ISERROR(MATCH(A172, EQProd!$A$2:$A$297,0)),"",A172)</f>
        <v>srf_main.FirewallBooks</v>
      </c>
      <c r="C172" s="10" t="str">
        <f t="shared" si="18"/>
        <v>OK</v>
      </c>
      <c r="D172" s="10" t="s">
        <v>693</v>
      </c>
      <c r="E172" s="10" t="str">
        <f>VLOOKUP(D172,EQProd!$B$2:$F$297,1,)</f>
        <v>PK_FirewallBooks</v>
      </c>
      <c r="F172" s="10" t="str">
        <f t="shared" si="19"/>
        <v>OK</v>
      </c>
      <c r="G172" s="10" t="s">
        <v>8</v>
      </c>
      <c r="H172" s="10" t="str">
        <f>VLOOKUP(D172,EQProd!$B$2:$F$297,2,)</f>
        <v>unique</v>
      </c>
      <c r="I172" s="10" t="str">
        <f t="shared" si="20"/>
        <v>OK</v>
      </c>
      <c r="J172" s="10" t="s">
        <v>9</v>
      </c>
      <c r="K172" s="10" t="str">
        <f>VLOOKUP(D172,EQProd!$B$2:$F$297,3,)</f>
        <v xml:space="preserve"> clustered </v>
      </c>
      <c r="L172" s="10" t="str">
        <f t="shared" si="21"/>
        <v>OK</v>
      </c>
      <c r="M172" s="10">
        <v>1</v>
      </c>
      <c r="N172" s="10">
        <f>VLOOKUP(D172,EQProd!$B$2:$F$297,4,)</f>
        <v>1</v>
      </c>
      <c r="O172" s="10" t="str">
        <f t="shared" si="22"/>
        <v>OK</v>
      </c>
      <c r="P172" s="10" t="s">
        <v>164</v>
      </c>
      <c r="Q172" s="10" t="str">
        <f>VLOOKUP(D172,EQProd!$B$2:$F$297,5,)</f>
        <v>id asc</v>
      </c>
      <c r="R172" s="10" t="str">
        <f t="shared" si="23"/>
        <v>OK</v>
      </c>
      <c r="S172" s="10" t="str">
        <f t="shared" si="24"/>
        <v>TRUE</v>
      </c>
      <c r="T172" s="10" t="str">
        <f t="shared" si="25"/>
        <v>TRUE</v>
      </c>
      <c r="U172" s="10" t="str">
        <f t="shared" si="26"/>
        <v>Yes</v>
      </c>
    </row>
    <row r="173" spans="1:21">
      <c r="A173" s="10" t="s">
        <v>352</v>
      </c>
      <c r="B173" s="10" t="str">
        <f>IF(ISERROR(MATCH(A173, EQProd!$A$2:$A$297,0)),"",A173)</f>
        <v>srf_main.FirewallBooks</v>
      </c>
      <c r="C173" s="10" t="str">
        <f t="shared" si="18"/>
        <v>OK</v>
      </c>
      <c r="D173" s="10" t="s">
        <v>354</v>
      </c>
      <c r="E173" s="10" t="str">
        <f>VLOOKUP(D173,EQProd!$B$2:$F$297,1,)</f>
        <v>idx1_FirewallBooks</v>
      </c>
      <c r="F173" s="10" t="str">
        <f t="shared" si="19"/>
        <v>OK</v>
      </c>
      <c r="G173" s="10" t="s">
        <v>13</v>
      </c>
      <c r="H173" s="10" t="str">
        <f>VLOOKUP(D173,EQProd!$B$2:$F$297,2,)</f>
        <v>nonunique</v>
      </c>
      <c r="I173" s="10" t="str">
        <f t="shared" si="20"/>
        <v>OK</v>
      </c>
      <c r="J173" s="10" t="s">
        <v>14</v>
      </c>
      <c r="K173" s="10" t="str">
        <f>VLOOKUP(D173,EQProd!$B$2:$F$297,3,)</f>
        <v xml:space="preserve"> nonclustered </v>
      </c>
      <c r="L173" s="10" t="str">
        <f t="shared" si="21"/>
        <v>OK</v>
      </c>
      <c r="M173" s="10">
        <v>1</v>
      </c>
      <c r="N173" s="10">
        <f>VLOOKUP(D173,EQProd!$B$2:$F$297,4,)</f>
        <v>1</v>
      </c>
      <c r="O173" s="10" t="str">
        <f t="shared" si="22"/>
        <v>OK</v>
      </c>
      <c r="P173" s="10" t="s">
        <v>355</v>
      </c>
      <c r="Q173" s="10" t="str">
        <f>VLOOKUP(D173,EQProd!$B$2:$F$297,5,)</f>
        <v>FirewallId asc INCLUDE (Book)</v>
      </c>
      <c r="R173" s="10" t="str">
        <f t="shared" si="23"/>
        <v>OK</v>
      </c>
      <c r="S173" s="10" t="str">
        <f t="shared" si="24"/>
        <v>TRUE</v>
      </c>
      <c r="T173" s="10" t="str">
        <f t="shared" si="25"/>
        <v>TRUE</v>
      </c>
      <c r="U173" s="10" t="str">
        <f t="shared" si="26"/>
        <v>Yes</v>
      </c>
    </row>
    <row r="174" spans="1:21">
      <c r="A174" s="10" t="s">
        <v>356</v>
      </c>
      <c r="B174" s="10" t="str">
        <f>IF(ISERROR(MATCH(A174, EQProd!$A$2:$A$297,0)),"",A174)</f>
        <v>srf_main.FirewallGroupAccess</v>
      </c>
      <c r="C174" s="10" t="str">
        <f t="shared" si="18"/>
        <v>OK</v>
      </c>
      <c r="D174" s="10" t="s">
        <v>357</v>
      </c>
      <c r="E174" s="10" t="str">
        <f>VLOOKUP(D174,EQProd!$B$2:$F$297,1,)</f>
        <v>PK_FirewallGroupAccess</v>
      </c>
      <c r="F174" s="10" t="str">
        <f t="shared" si="19"/>
        <v>OK</v>
      </c>
      <c r="G174" s="10" t="s">
        <v>8</v>
      </c>
      <c r="H174" s="10" t="str">
        <f>VLOOKUP(D174,EQProd!$B$2:$F$297,2,)</f>
        <v>unique</v>
      </c>
      <c r="I174" s="10" t="str">
        <f t="shared" si="20"/>
        <v>OK</v>
      </c>
      <c r="J174" s="10" t="s">
        <v>9</v>
      </c>
      <c r="K174" s="10" t="str">
        <f>VLOOKUP(D174,EQProd!$B$2:$F$297,3,)</f>
        <v xml:space="preserve"> clustered </v>
      </c>
      <c r="L174" s="10" t="str">
        <f t="shared" si="21"/>
        <v>OK</v>
      </c>
      <c r="M174" s="10">
        <v>1</v>
      </c>
      <c r="N174" s="10">
        <f>VLOOKUP(D174,EQProd!$B$2:$F$297,4,)</f>
        <v>1</v>
      </c>
      <c r="O174" s="10" t="str">
        <f t="shared" si="22"/>
        <v>OK</v>
      </c>
      <c r="P174" s="10" t="s">
        <v>164</v>
      </c>
      <c r="Q174" s="10" t="str">
        <f>VLOOKUP(D174,EQProd!$B$2:$F$297,5,)</f>
        <v>id asc</v>
      </c>
      <c r="R174" s="10" t="str">
        <f t="shared" si="23"/>
        <v>OK</v>
      </c>
      <c r="S174" s="10" t="str">
        <f t="shared" si="24"/>
        <v>TRUE</v>
      </c>
      <c r="T174" s="10" t="str">
        <f t="shared" si="25"/>
        <v>TRUE</v>
      </c>
      <c r="U174" s="10" t="str">
        <f t="shared" si="26"/>
        <v>Yes</v>
      </c>
    </row>
    <row r="175" spans="1:21">
      <c r="A175" s="10" t="s">
        <v>358</v>
      </c>
      <c r="B175" s="10" t="str">
        <f>IF(ISERROR(MATCH(A175, EQProd!$A$2:$A$297,0)),"",A175)</f>
        <v>srf_main.FirewallGroupExclude</v>
      </c>
      <c r="C175" s="10" t="str">
        <f t="shared" si="18"/>
        <v>OK</v>
      </c>
      <c r="D175" s="10" t="s">
        <v>694</v>
      </c>
      <c r="E175" s="10" t="str">
        <f>VLOOKUP(D175,EQProd!$B$2:$F$297,1,)</f>
        <v>PK_FirewallGroupExclude</v>
      </c>
      <c r="F175" s="10" t="str">
        <f t="shared" si="19"/>
        <v>OK</v>
      </c>
      <c r="G175" s="10" t="s">
        <v>8</v>
      </c>
      <c r="H175" s="10" t="str">
        <f>VLOOKUP(D175,EQProd!$B$2:$F$297,2,)</f>
        <v>unique</v>
      </c>
      <c r="I175" s="10" t="str">
        <f t="shared" si="20"/>
        <v>OK</v>
      </c>
      <c r="J175" s="10" t="s">
        <v>9</v>
      </c>
      <c r="K175" s="10" t="str">
        <f>VLOOKUP(D175,EQProd!$B$2:$F$297,3,)</f>
        <v xml:space="preserve"> clustered </v>
      </c>
      <c r="L175" s="10" t="str">
        <f t="shared" si="21"/>
        <v>OK</v>
      </c>
      <c r="M175" s="10">
        <v>1</v>
      </c>
      <c r="N175" s="10">
        <f>VLOOKUP(D175,EQProd!$B$2:$F$297,4,)</f>
        <v>1</v>
      </c>
      <c r="O175" s="10" t="str">
        <f t="shared" si="22"/>
        <v>OK</v>
      </c>
      <c r="P175" s="10" t="s">
        <v>164</v>
      </c>
      <c r="Q175" s="10" t="str">
        <f>VLOOKUP(D175,EQProd!$B$2:$F$297,5,)</f>
        <v>id asc</v>
      </c>
      <c r="R175" s="10" t="str">
        <f t="shared" si="23"/>
        <v>OK</v>
      </c>
      <c r="S175" s="10" t="str">
        <f t="shared" si="24"/>
        <v>TRUE</v>
      </c>
      <c r="T175" s="10" t="str">
        <f t="shared" si="25"/>
        <v>TRUE</v>
      </c>
      <c r="U175" s="10" t="str">
        <f t="shared" si="26"/>
        <v>Yes</v>
      </c>
    </row>
    <row r="176" spans="1:21">
      <c r="A176" s="10" t="s">
        <v>360</v>
      </c>
      <c r="B176" s="10" t="str">
        <f>IF(ISERROR(MATCH(A176, EQProd!$A$2:$A$297,0)),"",A176)</f>
        <v>srf_main.FragmentJurisdiction</v>
      </c>
      <c r="C176" s="10" t="str">
        <f t="shared" si="18"/>
        <v>OK</v>
      </c>
      <c r="D176" s="10" t="s">
        <v>361</v>
      </c>
      <c r="E176" s="10" t="str">
        <f>VLOOKUP(D176,EQProd!$B$2:$F$297,1,)</f>
        <v>idx1_FragmentJurisdiction</v>
      </c>
      <c r="F176" s="10" t="str">
        <f t="shared" si="19"/>
        <v>OK</v>
      </c>
      <c r="G176" s="10" t="s">
        <v>8</v>
      </c>
      <c r="H176" s="10" t="str">
        <f>VLOOKUP(D176,EQProd!$B$2:$F$297,2,)</f>
        <v>unique</v>
      </c>
      <c r="I176" s="10" t="str">
        <f t="shared" si="20"/>
        <v>OK</v>
      </c>
      <c r="J176" s="10" t="s">
        <v>9</v>
      </c>
      <c r="K176" s="10" t="str">
        <f>VLOOKUP(D176,EQProd!$B$2:$F$297,3,)</f>
        <v xml:space="preserve"> clustered </v>
      </c>
      <c r="L176" s="10" t="str">
        <f t="shared" si="21"/>
        <v>OK</v>
      </c>
      <c r="M176" s="10">
        <v>2</v>
      </c>
      <c r="N176" s="10">
        <f>VLOOKUP(D176,EQProd!$B$2:$F$297,4,)</f>
        <v>2</v>
      </c>
      <c r="O176" s="10" t="str">
        <f t="shared" si="22"/>
        <v>OK</v>
      </c>
      <c r="P176" s="10" t="s">
        <v>362</v>
      </c>
      <c r="Q176" s="10" t="str">
        <f>VLOOKUP(D176,EQProd!$B$2:$F$297,5,)</f>
        <v>FragmentJurisdictionId asc,FeedFileFragmentId asc</v>
      </c>
      <c r="R176" s="10" t="str">
        <f t="shared" si="23"/>
        <v>OK</v>
      </c>
      <c r="S176" s="10" t="str">
        <f t="shared" si="24"/>
        <v>TRUE</v>
      </c>
      <c r="T176" s="10" t="str">
        <f t="shared" si="25"/>
        <v>TRUE</v>
      </c>
      <c r="U176" s="10" t="str">
        <f t="shared" si="26"/>
        <v>Yes</v>
      </c>
    </row>
    <row r="177" spans="1:21">
      <c r="A177" s="10" t="s">
        <v>360</v>
      </c>
      <c r="B177" s="10" t="str">
        <f>IF(ISERROR(MATCH(A177, EQProd!$A$2:$A$297,0)),"",A177)</f>
        <v>srf_main.FragmentJurisdiction</v>
      </c>
      <c r="C177" s="10" t="str">
        <f t="shared" si="18"/>
        <v>OK</v>
      </c>
      <c r="D177" s="10" t="s">
        <v>363</v>
      </c>
      <c r="E177" s="10" t="str">
        <f>VLOOKUP(D177,EQProd!$B$2:$F$297,1,)</f>
        <v>PK_FragmentJurisdiction</v>
      </c>
      <c r="F177" s="10" t="str">
        <f t="shared" si="19"/>
        <v>OK</v>
      </c>
      <c r="G177" s="10" t="s">
        <v>8</v>
      </c>
      <c r="H177" s="10" t="str">
        <f>VLOOKUP(D177,EQProd!$B$2:$F$297,2,)</f>
        <v>unique</v>
      </c>
      <c r="I177" s="10" t="str">
        <f t="shared" si="20"/>
        <v>OK</v>
      </c>
      <c r="J177" s="10" t="s">
        <v>14</v>
      </c>
      <c r="K177" s="10" t="str">
        <f>VLOOKUP(D177,EQProd!$B$2:$F$297,3,)</f>
        <v xml:space="preserve"> nonclustered </v>
      </c>
      <c r="L177" s="10" t="str">
        <f t="shared" si="21"/>
        <v>OK</v>
      </c>
      <c r="M177" s="10">
        <v>1</v>
      </c>
      <c r="N177" s="10">
        <f>VLOOKUP(D177,EQProd!$B$2:$F$297,4,)</f>
        <v>1</v>
      </c>
      <c r="O177" s="10" t="str">
        <f t="shared" si="22"/>
        <v>OK</v>
      </c>
      <c r="P177" s="10" t="s">
        <v>364</v>
      </c>
      <c r="Q177" s="10" t="str">
        <f>VLOOKUP(D177,EQProd!$B$2:$F$297,5,)</f>
        <v>FragmentJurisdictionId asc</v>
      </c>
      <c r="R177" s="10" t="str">
        <f t="shared" si="23"/>
        <v>OK</v>
      </c>
      <c r="S177" s="10" t="str">
        <f t="shared" si="24"/>
        <v>TRUE</v>
      </c>
      <c r="T177" s="10" t="str">
        <f t="shared" si="25"/>
        <v>TRUE</v>
      </c>
      <c r="U177" s="10" t="str">
        <f t="shared" si="26"/>
        <v>Yes</v>
      </c>
    </row>
    <row r="178" spans="1:21">
      <c r="A178" s="10" t="s">
        <v>365</v>
      </c>
      <c r="B178" s="10" t="str">
        <f>IF(ISERROR(MATCH(A178, EQProd!$A$2:$A$297,0)),"",A178)</f>
        <v>srf_main.FXCurrencyDetails</v>
      </c>
      <c r="C178" s="10" t="str">
        <f t="shared" si="18"/>
        <v>OK</v>
      </c>
      <c r="D178" s="10" t="s">
        <v>695</v>
      </c>
      <c r="E178" s="10" t="str">
        <f>VLOOKUP(D178,EQProd!$B$2:$F$297,1,)</f>
        <v>PK_FXCurrencyDetails</v>
      </c>
      <c r="F178" s="10" t="str">
        <f t="shared" si="19"/>
        <v>OK</v>
      </c>
      <c r="G178" s="10" t="s">
        <v>8</v>
      </c>
      <c r="H178" s="10" t="str">
        <f>VLOOKUP(D178,EQProd!$B$2:$F$297,2,)</f>
        <v>unique</v>
      </c>
      <c r="I178" s="10" t="str">
        <f t="shared" si="20"/>
        <v>OK</v>
      </c>
      <c r="J178" s="10" t="s">
        <v>14</v>
      </c>
      <c r="K178" s="10" t="str">
        <f>VLOOKUP(D178,EQProd!$B$2:$F$297,3,)</f>
        <v xml:space="preserve"> nonclustered </v>
      </c>
      <c r="L178" s="10" t="str">
        <f t="shared" si="21"/>
        <v>OK</v>
      </c>
      <c r="M178" s="10">
        <v>1</v>
      </c>
      <c r="N178" s="10">
        <f>VLOOKUP(D178,EQProd!$B$2:$F$297,4,)</f>
        <v>1</v>
      </c>
      <c r="O178" s="10" t="str">
        <f t="shared" si="22"/>
        <v>OK</v>
      </c>
      <c r="P178" s="10" t="s">
        <v>17</v>
      </c>
      <c r="Q178" s="10" t="str">
        <f>VLOOKUP(D178,EQProd!$B$2:$F$297,5,)</f>
        <v>Id asc</v>
      </c>
      <c r="R178" s="10" t="str">
        <f t="shared" si="23"/>
        <v>OK</v>
      </c>
      <c r="S178" s="10" t="str">
        <f t="shared" si="24"/>
        <v>TRUE</v>
      </c>
      <c r="T178" s="10" t="str">
        <f t="shared" si="25"/>
        <v>TRUE</v>
      </c>
      <c r="U178" s="10" t="str">
        <f t="shared" si="26"/>
        <v>Yes</v>
      </c>
    </row>
    <row r="179" spans="1:21">
      <c r="A179" s="10" t="s">
        <v>365</v>
      </c>
      <c r="B179" s="10" t="str">
        <f>IF(ISERROR(MATCH(A179, EQProd!$A$2:$A$297,0)),"",A179)</f>
        <v>srf_main.FXCurrencyDetails</v>
      </c>
      <c r="C179" s="10" t="str">
        <f t="shared" si="18"/>
        <v>OK</v>
      </c>
      <c r="D179" s="10" t="s">
        <v>367</v>
      </c>
      <c r="E179" s="10" t="str">
        <f>VLOOKUP(D179,EQProd!$B$2:$F$297,1,)</f>
        <v>FXCurrencyDetails_currency</v>
      </c>
      <c r="F179" s="10" t="str">
        <f t="shared" si="19"/>
        <v>OK</v>
      </c>
      <c r="G179" s="10" t="s">
        <v>13</v>
      </c>
      <c r="H179" s="10" t="str">
        <f>VLOOKUP(D179,EQProd!$B$2:$F$297,2,)</f>
        <v>nonunique</v>
      </c>
      <c r="I179" s="10" t="str">
        <f t="shared" si="20"/>
        <v>OK</v>
      </c>
      <c r="J179" s="10" t="s">
        <v>14</v>
      </c>
      <c r="K179" s="10" t="str">
        <f>VLOOKUP(D179,EQProd!$B$2:$F$297,3,)</f>
        <v xml:space="preserve"> nonclustered </v>
      </c>
      <c r="L179" s="10" t="str">
        <f t="shared" si="21"/>
        <v>OK</v>
      </c>
      <c r="M179" s="10">
        <v>2</v>
      </c>
      <c r="N179" s="10">
        <f>VLOOKUP(D179,EQProd!$B$2:$F$297,4,)</f>
        <v>2</v>
      </c>
      <c r="O179" s="10" t="str">
        <f t="shared" si="22"/>
        <v>OK</v>
      </c>
      <c r="P179" s="10" t="s">
        <v>368</v>
      </c>
      <c r="Q179" s="10" t="str">
        <f>VLOOKUP(D179,EQProd!$B$2:$F$297,5,)</f>
        <v>Currency asc,ActiveFlag asc INCLUDE (MIDPrice,FXBaseCurrencyId)</v>
      </c>
      <c r="R179" s="10" t="str">
        <f t="shared" si="23"/>
        <v>OK</v>
      </c>
      <c r="S179" s="10" t="str">
        <f t="shared" si="24"/>
        <v>TRUE</v>
      </c>
      <c r="T179" s="10" t="str">
        <f t="shared" si="25"/>
        <v>TRUE</v>
      </c>
      <c r="U179" s="10" t="str">
        <f t="shared" si="26"/>
        <v>Yes</v>
      </c>
    </row>
    <row r="180" spans="1:21">
      <c r="A180" s="10" t="s">
        <v>369</v>
      </c>
      <c r="B180" s="10" t="str">
        <f>IF(ISERROR(MATCH(A180, EQProd!$A$2:$A$297,0)),"",A180)</f>
        <v>srf_main.FXCurrencyFeedMaster</v>
      </c>
      <c r="C180" s="10" t="str">
        <f t="shared" si="18"/>
        <v>OK</v>
      </c>
      <c r="D180" s="10" t="s">
        <v>370</v>
      </c>
      <c r="E180" s="10" t="str">
        <f>VLOOKUP(D180,EQProd!$B$2:$F$297,1,)</f>
        <v>CurrencyConverter_basecurrency</v>
      </c>
      <c r="F180" s="10" t="str">
        <f t="shared" si="19"/>
        <v>OK</v>
      </c>
      <c r="G180" s="10" t="s">
        <v>13</v>
      </c>
      <c r="H180" s="10" t="str">
        <f>VLOOKUP(D180,EQProd!$B$2:$F$297,2,)</f>
        <v>nonunique</v>
      </c>
      <c r="I180" s="10" t="str">
        <f t="shared" si="20"/>
        <v>OK</v>
      </c>
      <c r="J180" s="10" t="s">
        <v>14</v>
      </c>
      <c r="K180" s="10" t="str">
        <f>VLOOKUP(D180,EQProd!$B$2:$F$297,3,)</f>
        <v xml:space="preserve"> nonclustered </v>
      </c>
      <c r="L180" s="10" t="str">
        <f t="shared" si="21"/>
        <v>OK</v>
      </c>
      <c r="M180" s="10">
        <v>1</v>
      </c>
      <c r="N180" s="10">
        <f>VLOOKUP(D180,EQProd!$B$2:$F$297,4,)</f>
        <v>1</v>
      </c>
      <c r="O180" s="10" t="str">
        <f t="shared" si="22"/>
        <v>OK</v>
      </c>
      <c r="P180" s="10" t="s">
        <v>371</v>
      </c>
      <c r="Q180" s="10" t="str">
        <f>VLOOKUP(D180,EQProd!$B$2:$F$297,5,)</f>
        <v>BaseCurrency asc</v>
      </c>
      <c r="R180" s="10" t="str">
        <f t="shared" si="23"/>
        <v>OK</v>
      </c>
      <c r="S180" s="10" t="str">
        <f t="shared" si="24"/>
        <v>TRUE</v>
      </c>
      <c r="T180" s="10" t="str">
        <f t="shared" si="25"/>
        <v>TRUE</v>
      </c>
      <c r="U180" s="10" t="str">
        <f t="shared" si="26"/>
        <v>Yes</v>
      </c>
    </row>
    <row r="181" spans="1:21">
      <c r="A181" s="10" t="s">
        <v>369</v>
      </c>
      <c r="B181" s="10" t="str">
        <f>IF(ISERROR(MATCH(A181, EQProd!$A$2:$A$297,0)),"",A181)</f>
        <v>srf_main.FXCurrencyFeedMaster</v>
      </c>
      <c r="C181" s="10" t="str">
        <f t="shared" si="18"/>
        <v>OK</v>
      </c>
      <c r="D181" s="10" t="s">
        <v>696</v>
      </c>
      <c r="E181" s="10" t="str">
        <f>VLOOKUP(D181,EQProd!$B$2:$F$297,1,)</f>
        <v>PK_FXCurrencyFeedMaster</v>
      </c>
      <c r="F181" s="10" t="str">
        <f t="shared" si="19"/>
        <v>OK</v>
      </c>
      <c r="G181" s="10" t="s">
        <v>8</v>
      </c>
      <c r="H181" s="10" t="str">
        <f>VLOOKUP(D181,EQProd!$B$2:$F$297,2,)</f>
        <v>unique</v>
      </c>
      <c r="I181" s="10" t="str">
        <f t="shared" si="20"/>
        <v>OK</v>
      </c>
      <c r="J181" s="10" t="s">
        <v>14</v>
      </c>
      <c r="K181" s="10" t="str">
        <f>VLOOKUP(D181,EQProd!$B$2:$F$297,3,)</f>
        <v xml:space="preserve"> nonclustered </v>
      </c>
      <c r="L181" s="10" t="str">
        <f t="shared" si="21"/>
        <v>OK</v>
      </c>
      <c r="M181" s="10">
        <v>1</v>
      </c>
      <c r="N181" s="10">
        <f>VLOOKUP(D181,EQProd!$B$2:$F$297,4,)</f>
        <v>1</v>
      </c>
      <c r="O181" s="10" t="str">
        <f t="shared" si="22"/>
        <v>OK</v>
      </c>
      <c r="P181" s="10" t="s">
        <v>17</v>
      </c>
      <c r="Q181" s="10" t="str">
        <f>VLOOKUP(D181,EQProd!$B$2:$F$297,5,)</f>
        <v>Id asc</v>
      </c>
      <c r="R181" s="10" t="str">
        <f t="shared" si="23"/>
        <v>OK</v>
      </c>
      <c r="S181" s="10" t="str">
        <f t="shared" si="24"/>
        <v>TRUE</v>
      </c>
      <c r="T181" s="10" t="str">
        <f t="shared" si="25"/>
        <v>TRUE</v>
      </c>
      <c r="U181" s="10" t="str">
        <f t="shared" si="26"/>
        <v>Yes</v>
      </c>
    </row>
    <row r="182" spans="1:21">
      <c r="A182" s="10" t="s">
        <v>757</v>
      </c>
      <c r="B182" s="10" t="str">
        <f>IF(ISERROR(MATCH(A182, EQProd!$A$2:$A$297,0)),"",A182)</f>
        <v/>
      </c>
      <c r="C182" s="10" t="str">
        <f t="shared" si="18"/>
        <v>NOTOK</v>
      </c>
      <c r="D182" s="10" t="s">
        <v>758</v>
      </c>
      <c r="E182" s="10" t="e">
        <f>VLOOKUP(D182,EQProd!$B$2:$F$297,1,)</f>
        <v>#N/A</v>
      </c>
      <c r="F182" s="10" t="e">
        <f t="shared" si="19"/>
        <v>#N/A</v>
      </c>
      <c r="G182" s="10" t="s">
        <v>8</v>
      </c>
      <c r="H182" s="10" t="e">
        <f>VLOOKUP(D182,EQProd!$B$2:$F$297,2,)</f>
        <v>#N/A</v>
      </c>
      <c r="I182" s="10" t="e">
        <f t="shared" si="20"/>
        <v>#N/A</v>
      </c>
      <c r="J182" s="10" t="s">
        <v>9</v>
      </c>
      <c r="K182" s="10" t="e">
        <f>VLOOKUP(D182,EQProd!$B$2:$F$297,3,)</f>
        <v>#N/A</v>
      </c>
      <c r="L182" s="10" t="e">
        <f t="shared" si="21"/>
        <v>#N/A</v>
      </c>
      <c r="M182" s="10">
        <v>1</v>
      </c>
      <c r="N182" s="10" t="e">
        <f>VLOOKUP(D182,EQProd!$B$2:$F$297,4,)</f>
        <v>#N/A</v>
      </c>
      <c r="O182" s="10" t="e">
        <f t="shared" si="22"/>
        <v>#N/A</v>
      </c>
      <c r="P182" s="10" t="s">
        <v>17</v>
      </c>
      <c r="Q182" s="10" t="e">
        <f>VLOOKUP(D182,EQProd!$B$2:$F$297,5,)</f>
        <v>#N/A</v>
      </c>
      <c r="R182" s="10" t="e">
        <f t="shared" si="23"/>
        <v>#N/A</v>
      </c>
      <c r="S182" s="10" t="e">
        <f t="shared" si="24"/>
        <v>#N/A</v>
      </c>
      <c r="T182" s="10" t="e">
        <f t="shared" si="25"/>
        <v>#N/A</v>
      </c>
      <c r="U182" s="10" t="e">
        <f t="shared" si="26"/>
        <v>#N/A</v>
      </c>
    </row>
    <row r="183" spans="1:21">
      <c r="A183" s="10" t="s">
        <v>373</v>
      </c>
      <c r="B183" s="10" t="str">
        <f>IF(ISERROR(MATCH(A183, EQProd!$A$2:$A$297,0)),"",A183)</f>
        <v>srf_main.GTRException</v>
      </c>
      <c r="C183" s="10" t="str">
        <f t="shared" si="18"/>
        <v>OK</v>
      </c>
      <c r="D183" s="10" t="s">
        <v>697</v>
      </c>
      <c r="E183" s="10" t="str">
        <f>VLOOKUP(D183,EQProd!$B$2:$F$297,1,)</f>
        <v>PK_GTRException</v>
      </c>
      <c r="F183" s="10" t="str">
        <f t="shared" si="19"/>
        <v>OK</v>
      </c>
      <c r="G183" s="10" t="s">
        <v>8</v>
      </c>
      <c r="H183" s="10" t="str">
        <f>VLOOKUP(D183,EQProd!$B$2:$F$297,2,)</f>
        <v>unique</v>
      </c>
      <c r="I183" s="10" t="str">
        <f t="shared" si="20"/>
        <v>OK</v>
      </c>
      <c r="J183" s="10" t="s">
        <v>9</v>
      </c>
      <c r="K183" s="10" t="str">
        <f>VLOOKUP(D183,EQProd!$B$2:$F$297,3,)</f>
        <v xml:space="preserve"> clustered </v>
      </c>
      <c r="L183" s="10" t="str">
        <f t="shared" si="21"/>
        <v>OK</v>
      </c>
      <c r="M183" s="10">
        <v>1</v>
      </c>
      <c r="N183" s="10">
        <f>VLOOKUP(D183,EQProd!$B$2:$F$297,4,)</f>
        <v>1</v>
      </c>
      <c r="O183" s="10" t="str">
        <f t="shared" si="22"/>
        <v>OK</v>
      </c>
      <c r="P183" s="10" t="s">
        <v>377</v>
      </c>
      <c r="Q183" s="10" t="str">
        <f>VLOOKUP(D183,EQProd!$B$2:$F$297,5,)</f>
        <v>GTRExceptionId asc</v>
      </c>
      <c r="R183" s="10" t="str">
        <f t="shared" si="23"/>
        <v>OK</v>
      </c>
      <c r="S183" s="10" t="str">
        <f t="shared" si="24"/>
        <v>TRUE</v>
      </c>
      <c r="T183" s="10" t="str">
        <f t="shared" si="25"/>
        <v>TRUE</v>
      </c>
      <c r="U183" s="10" t="str">
        <f t="shared" si="26"/>
        <v>Yes</v>
      </c>
    </row>
    <row r="184" spans="1:21">
      <c r="A184" s="10" t="s">
        <v>373</v>
      </c>
      <c r="B184" s="10" t="str">
        <f>IF(ISERROR(MATCH(A184, EQProd!$A$2:$A$297,0)),"",A184)</f>
        <v>srf_main.GTRException</v>
      </c>
      <c r="C184" s="10" t="str">
        <f t="shared" si="18"/>
        <v>OK</v>
      </c>
      <c r="D184" s="10" t="s">
        <v>374</v>
      </c>
      <c r="E184" s="10" t="str">
        <f>VLOOKUP(D184,EQProd!$B$2:$F$297,1,)</f>
        <v>GTRException_NC1</v>
      </c>
      <c r="F184" s="10" t="str">
        <f t="shared" si="19"/>
        <v>OK</v>
      </c>
      <c r="G184" s="10" t="s">
        <v>13</v>
      </c>
      <c r="H184" s="10" t="str">
        <f>VLOOKUP(D184,EQProd!$B$2:$F$297,2,)</f>
        <v>nonunique</v>
      </c>
      <c r="I184" s="10" t="str">
        <f t="shared" si="20"/>
        <v>OK</v>
      </c>
      <c r="J184" s="10" t="s">
        <v>14</v>
      </c>
      <c r="K184" s="10" t="str">
        <f>VLOOKUP(D184,EQProd!$B$2:$F$297,3,)</f>
        <v xml:space="preserve"> nonclustered </v>
      </c>
      <c r="L184" s="10" t="str">
        <f t="shared" si="21"/>
        <v>OK</v>
      </c>
      <c r="M184" s="10">
        <v>1</v>
      </c>
      <c r="N184" s="10">
        <f>VLOOKUP(D184,EQProd!$B$2:$F$297,4,)</f>
        <v>1</v>
      </c>
      <c r="O184" s="10" t="str">
        <f t="shared" si="22"/>
        <v>OK</v>
      </c>
      <c r="P184" s="10" t="s">
        <v>375</v>
      </c>
      <c r="Q184" s="10" t="str">
        <f>VLOOKUP(D184,EQProd!$B$2:$F$297,5,)</f>
        <v>TradeMessageId asc INCLUDE (Description)</v>
      </c>
      <c r="R184" s="10" t="str">
        <f t="shared" si="23"/>
        <v>OK</v>
      </c>
      <c r="S184" s="10" t="str">
        <f t="shared" si="24"/>
        <v>TRUE</v>
      </c>
      <c r="T184" s="10" t="str">
        <f t="shared" si="25"/>
        <v>TRUE</v>
      </c>
      <c r="U184" s="10" t="str">
        <f t="shared" si="26"/>
        <v>Yes</v>
      </c>
    </row>
    <row r="185" spans="1:21">
      <c r="A185" s="10" t="s">
        <v>759</v>
      </c>
      <c r="B185" s="10" t="str">
        <f>IF(ISERROR(MATCH(A185, EQProd!$A$2:$A$297,0)),"",A185)</f>
        <v/>
      </c>
      <c r="C185" s="10" t="str">
        <f t="shared" si="18"/>
        <v>NOTOK</v>
      </c>
      <c r="D185" s="10" t="s">
        <v>760</v>
      </c>
      <c r="E185" s="10" t="e">
        <f>VLOOKUP(D185,EQProd!$B$2:$F$297,1,)</f>
        <v>#N/A</v>
      </c>
      <c r="F185" s="10" t="e">
        <f t="shared" si="19"/>
        <v>#N/A</v>
      </c>
      <c r="G185" s="10" t="s">
        <v>8</v>
      </c>
      <c r="H185" s="10" t="e">
        <f>VLOOKUP(D185,EQProd!$B$2:$F$297,2,)</f>
        <v>#N/A</v>
      </c>
      <c r="I185" s="10" t="e">
        <f t="shared" si="20"/>
        <v>#N/A</v>
      </c>
      <c r="J185" s="10" t="s">
        <v>9</v>
      </c>
      <c r="K185" s="10" t="e">
        <f>VLOOKUP(D185,EQProd!$B$2:$F$297,3,)</f>
        <v>#N/A</v>
      </c>
      <c r="L185" s="10" t="e">
        <f t="shared" si="21"/>
        <v>#N/A</v>
      </c>
      <c r="M185" s="10">
        <v>1</v>
      </c>
      <c r="N185" s="10" t="e">
        <f>VLOOKUP(D185,EQProd!$B$2:$F$297,4,)</f>
        <v>#N/A</v>
      </c>
      <c r="O185" s="10" t="e">
        <f t="shared" si="22"/>
        <v>#N/A</v>
      </c>
      <c r="P185" s="10" t="s">
        <v>380</v>
      </c>
      <c r="Q185" s="10" t="e">
        <f>VLOOKUP(D185,EQProd!$B$2:$F$297,5,)</f>
        <v>#N/A</v>
      </c>
      <c r="R185" s="10" t="e">
        <f t="shared" si="23"/>
        <v>#N/A</v>
      </c>
      <c r="S185" s="10" t="e">
        <f t="shared" si="24"/>
        <v>#N/A</v>
      </c>
      <c r="T185" s="10" t="e">
        <f t="shared" si="25"/>
        <v>#N/A</v>
      </c>
      <c r="U185" s="10" t="e">
        <f t="shared" si="26"/>
        <v>#N/A</v>
      </c>
    </row>
    <row r="186" spans="1:21">
      <c r="A186" s="10" t="s">
        <v>381</v>
      </c>
      <c r="B186" s="10" t="str">
        <f>IF(ISERROR(MATCH(A186, EQProd!$A$2:$A$297,0)),"",A186)</f>
        <v/>
      </c>
      <c r="C186" s="10" t="str">
        <f t="shared" si="18"/>
        <v>NOTOK</v>
      </c>
      <c r="D186" s="10" t="s">
        <v>761</v>
      </c>
      <c r="E186" s="10" t="e">
        <f>VLOOKUP(D186,EQProd!$B$2:$F$297,1,)</f>
        <v>#N/A</v>
      </c>
      <c r="F186" s="10" t="e">
        <f t="shared" si="19"/>
        <v>#N/A</v>
      </c>
      <c r="G186" s="10" t="s">
        <v>8</v>
      </c>
      <c r="H186" s="10" t="e">
        <f>VLOOKUP(D186,EQProd!$B$2:$F$297,2,)</f>
        <v>#N/A</v>
      </c>
      <c r="I186" s="10" t="e">
        <f t="shared" si="20"/>
        <v>#N/A</v>
      </c>
      <c r="J186" s="10" t="s">
        <v>14</v>
      </c>
      <c r="K186" s="10" t="e">
        <f>VLOOKUP(D186,EQProd!$B$2:$F$297,3,)</f>
        <v>#N/A</v>
      </c>
      <c r="L186" s="10" t="e">
        <f t="shared" si="21"/>
        <v>#N/A</v>
      </c>
      <c r="M186" s="10">
        <v>1</v>
      </c>
      <c r="N186" s="10" t="e">
        <f>VLOOKUP(D186,EQProd!$B$2:$F$297,4,)</f>
        <v>#N/A</v>
      </c>
      <c r="O186" s="10" t="e">
        <f t="shared" si="22"/>
        <v>#N/A</v>
      </c>
      <c r="P186" s="10" t="s">
        <v>17</v>
      </c>
      <c r="Q186" s="10" t="e">
        <f>VLOOKUP(D186,EQProd!$B$2:$F$297,5,)</f>
        <v>#N/A</v>
      </c>
      <c r="R186" s="10" t="e">
        <f t="shared" si="23"/>
        <v>#N/A</v>
      </c>
      <c r="S186" s="10" t="e">
        <f t="shared" si="24"/>
        <v>#N/A</v>
      </c>
      <c r="T186" s="10" t="e">
        <f t="shared" si="25"/>
        <v>#N/A</v>
      </c>
      <c r="U186" s="10" t="e">
        <f t="shared" si="26"/>
        <v>#N/A</v>
      </c>
    </row>
    <row r="187" spans="1:21">
      <c r="A187" s="10" t="s">
        <v>762</v>
      </c>
      <c r="B187" s="10" t="str">
        <f>IF(ISERROR(MATCH(A187, EQProd!$A$2:$A$297,0)),"",A187)</f>
        <v/>
      </c>
      <c r="C187" s="10" t="str">
        <f t="shared" si="18"/>
        <v>NOTOK</v>
      </c>
      <c r="D187" s="10" t="s">
        <v>763</v>
      </c>
      <c r="E187" s="10" t="e">
        <f>VLOOKUP(D187,EQProd!$B$2:$F$297,1,)</f>
        <v>#N/A</v>
      </c>
      <c r="F187" s="10" t="e">
        <f t="shared" si="19"/>
        <v>#N/A</v>
      </c>
      <c r="G187" s="10" t="s">
        <v>8</v>
      </c>
      <c r="H187" s="10" t="e">
        <f>VLOOKUP(D187,EQProd!$B$2:$F$297,2,)</f>
        <v>#N/A</v>
      </c>
      <c r="I187" s="10" t="e">
        <f t="shared" si="20"/>
        <v>#N/A</v>
      </c>
      <c r="J187" s="10" t="s">
        <v>14</v>
      </c>
      <c r="K187" s="10" t="e">
        <f>VLOOKUP(D187,EQProd!$B$2:$F$297,3,)</f>
        <v>#N/A</v>
      </c>
      <c r="L187" s="10" t="e">
        <f t="shared" si="21"/>
        <v>#N/A</v>
      </c>
      <c r="M187" s="10">
        <v>1</v>
      </c>
      <c r="N187" s="10" t="e">
        <f>VLOOKUP(D187,EQProd!$B$2:$F$297,4,)</f>
        <v>#N/A</v>
      </c>
      <c r="O187" s="10" t="e">
        <f t="shared" si="22"/>
        <v>#N/A</v>
      </c>
      <c r="P187" s="10" t="s">
        <v>17</v>
      </c>
      <c r="Q187" s="10" t="e">
        <f>VLOOKUP(D187,EQProd!$B$2:$F$297,5,)</f>
        <v>#N/A</v>
      </c>
      <c r="R187" s="10" t="e">
        <f t="shared" si="23"/>
        <v>#N/A</v>
      </c>
      <c r="S187" s="10" t="e">
        <f t="shared" si="24"/>
        <v>#N/A</v>
      </c>
      <c r="T187" s="10" t="e">
        <f t="shared" si="25"/>
        <v>#N/A</v>
      </c>
      <c r="U187" s="10" t="e">
        <f t="shared" si="26"/>
        <v>#N/A</v>
      </c>
    </row>
    <row r="188" spans="1:21">
      <c r="A188" s="10" t="s">
        <v>762</v>
      </c>
      <c r="B188" s="10" t="str">
        <f>IF(ISERROR(MATCH(A188, EQProd!$A$2:$A$297,0)),"",A188)</f>
        <v/>
      </c>
      <c r="C188" s="10" t="str">
        <f t="shared" si="18"/>
        <v>NOTOK</v>
      </c>
      <c r="D188" s="10" t="s">
        <v>764</v>
      </c>
      <c r="E188" s="10" t="e">
        <f>VLOOKUP(D188,EQProd!$B$2:$F$297,1,)</f>
        <v>#N/A</v>
      </c>
      <c r="F188" s="10" t="e">
        <f t="shared" si="19"/>
        <v>#N/A</v>
      </c>
      <c r="G188" s="10" t="s">
        <v>13</v>
      </c>
      <c r="H188" s="10" t="e">
        <f>VLOOKUP(D188,EQProd!$B$2:$F$297,2,)</f>
        <v>#N/A</v>
      </c>
      <c r="I188" s="10" t="e">
        <f t="shared" si="20"/>
        <v>#N/A</v>
      </c>
      <c r="J188" s="10" t="s">
        <v>14</v>
      </c>
      <c r="K188" s="10" t="e">
        <f>VLOOKUP(D188,EQProd!$B$2:$F$297,3,)</f>
        <v>#N/A</v>
      </c>
      <c r="L188" s="10" t="e">
        <f t="shared" si="21"/>
        <v>#N/A</v>
      </c>
      <c r="M188" s="10">
        <v>3</v>
      </c>
      <c r="N188" s="10" t="e">
        <f>VLOOKUP(D188,EQProd!$B$2:$F$297,4,)</f>
        <v>#N/A</v>
      </c>
      <c r="O188" s="10" t="e">
        <f t="shared" si="22"/>
        <v>#N/A</v>
      </c>
      <c r="P188" s="10" t="s">
        <v>386</v>
      </c>
      <c r="Q188" s="10" t="e">
        <f>VLOOKUP(D188,EQProd!$B$2:$F$297,5,)</f>
        <v>#N/A</v>
      </c>
      <c r="R188" s="10" t="e">
        <f t="shared" si="23"/>
        <v>#N/A</v>
      </c>
      <c r="S188" s="10" t="e">
        <f t="shared" si="24"/>
        <v>#N/A</v>
      </c>
      <c r="T188" s="10" t="e">
        <f t="shared" si="25"/>
        <v>#N/A</v>
      </c>
      <c r="U188" s="10" t="e">
        <f t="shared" si="26"/>
        <v>#N/A</v>
      </c>
    </row>
    <row r="189" spans="1:21">
      <c r="A189" s="10" t="s">
        <v>762</v>
      </c>
      <c r="B189" s="10" t="str">
        <f>IF(ISERROR(MATCH(A189, EQProd!$A$2:$A$297,0)),"",A189)</f>
        <v/>
      </c>
      <c r="C189" s="10" t="str">
        <f t="shared" si="18"/>
        <v>NOTOK</v>
      </c>
      <c r="D189" s="10" t="s">
        <v>765</v>
      </c>
      <c r="E189" s="10" t="e">
        <f>VLOOKUP(D189,EQProd!$B$2:$F$297,1,)</f>
        <v>#N/A</v>
      </c>
      <c r="F189" s="10" t="e">
        <f t="shared" si="19"/>
        <v>#N/A</v>
      </c>
      <c r="G189" s="10" t="s">
        <v>13</v>
      </c>
      <c r="H189" s="10" t="e">
        <f>VLOOKUP(D189,EQProd!$B$2:$F$297,2,)</f>
        <v>#N/A</v>
      </c>
      <c r="I189" s="10" t="e">
        <f t="shared" si="20"/>
        <v>#N/A</v>
      </c>
      <c r="J189" s="10" t="s">
        <v>9</v>
      </c>
      <c r="K189" s="10" t="e">
        <f>VLOOKUP(D189,EQProd!$B$2:$F$297,3,)</f>
        <v>#N/A</v>
      </c>
      <c r="L189" s="10" t="e">
        <f t="shared" si="21"/>
        <v>#N/A</v>
      </c>
      <c r="M189" s="10">
        <v>2</v>
      </c>
      <c r="N189" s="10" t="e">
        <f>VLOOKUP(D189,EQProd!$B$2:$F$297,4,)</f>
        <v>#N/A</v>
      </c>
      <c r="O189" s="10" t="e">
        <f t="shared" si="22"/>
        <v>#N/A</v>
      </c>
      <c r="P189" s="10" t="s">
        <v>388</v>
      </c>
      <c r="Q189" s="10" t="e">
        <f>VLOOKUP(D189,EQProd!$B$2:$F$297,5,)</f>
        <v>#N/A</v>
      </c>
      <c r="R189" s="10" t="e">
        <f t="shared" si="23"/>
        <v>#N/A</v>
      </c>
      <c r="S189" s="10" t="e">
        <f t="shared" si="24"/>
        <v>#N/A</v>
      </c>
      <c r="T189" s="10" t="e">
        <f t="shared" si="25"/>
        <v>#N/A</v>
      </c>
      <c r="U189" s="10" t="e">
        <f t="shared" si="26"/>
        <v>#N/A</v>
      </c>
    </row>
    <row r="190" spans="1:21">
      <c r="A190" s="10" t="s">
        <v>389</v>
      </c>
      <c r="B190" s="10" t="str">
        <f>IF(ISERROR(MATCH(A190, EQProd!$A$2:$A$297,0)),"",A190)</f>
        <v/>
      </c>
      <c r="C190" s="10" t="str">
        <f t="shared" si="18"/>
        <v>NOTOK</v>
      </c>
      <c r="D190" s="10" t="s">
        <v>766</v>
      </c>
      <c r="E190" s="10" t="e">
        <f>VLOOKUP(D190,EQProd!$B$2:$F$297,1,)</f>
        <v>#N/A</v>
      </c>
      <c r="F190" s="10" t="e">
        <f t="shared" si="19"/>
        <v>#N/A</v>
      </c>
      <c r="G190" s="10" t="s">
        <v>8</v>
      </c>
      <c r="H190" s="10" t="e">
        <f>VLOOKUP(D190,EQProd!$B$2:$F$297,2,)</f>
        <v>#N/A</v>
      </c>
      <c r="I190" s="10" t="e">
        <f t="shared" si="20"/>
        <v>#N/A</v>
      </c>
      <c r="J190" s="10" t="s">
        <v>14</v>
      </c>
      <c r="K190" s="10" t="e">
        <f>VLOOKUP(D190,EQProd!$B$2:$F$297,3,)</f>
        <v>#N/A</v>
      </c>
      <c r="L190" s="10" t="e">
        <f t="shared" si="21"/>
        <v>#N/A</v>
      </c>
      <c r="M190" s="10">
        <v>1</v>
      </c>
      <c r="N190" s="10" t="e">
        <f>VLOOKUP(D190,EQProd!$B$2:$F$297,4,)</f>
        <v>#N/A</v>
      </c>
      <c r="O190" s="10" t="e">
        <f t="shared" si="22"/>
        <v>#N/A</v>
      </c>
      <c r="P190" s="10" t="s">
        <v>17</v>
      </c>
      <c r="Q190" s="10" t="e">
        <f>VLOOKUP(D190,EQProd!$B$2:$F$297,5,)</f>
        <v>#N/A</v>
      </c>
      <c r="R190" s="10" t="e">
        <f t="shared" si="23"/>
        <v>#N/A</v>
      </c>
      <c r="S190" s="10" t="e">
        <f t="shared" si="24"/>
        <v>#N/A</v>
      </c>
      <c r="T190" s="10" t="e">
        <f t="shared" si="25"/>
        <v>#N/A</v>
      </c>
      <c r="U190" s="10" t="e">
        <f t="shared" si="26"/>
        <v>#N/A</v>
      </c>
    </row>
    <row r="191" spans="1:21">
      <c r="A191" s="10" t="s">
        <v>391</v>
      </c>
      <c r="B191" s="10" t="str">
        <f>IF(ISERROR(MATCH(A191, EQProd!$A$2:$A$297,0)),"",A191)</f>
        <v>srf_main.HistFeeds</v>
      </c>
      <c r="C191" s="10" t="str">
        <f t="shared" si="18"/>
        <v>OK</v>
      </c>
      <c r="D191" s="10" t="s">
        <v>698</v>
      </c>
      <c r="E191" s="10" t="str">
        <f>VLOOKUP(D191,EQProd!$B$2:$F$297,1,)</f>
        <v>PK_HistFeeds</v>
      </c>
      <c r="F191" s="10" t="str">
        <f t="shared" si="19"/>
        <v>OK</v>
      </c>
      <c r="G191" s="10" t="s">
        <v>8</v>
      </c>
      <c r="H191" s="10" t="str">
        <f>VLOOKUP(D191,EQProd!$B$2:$F$297,2,)</f>
        <v>unique</v>
      </c>
      <c r="I191" s="10" t="str">
        <f t="shared" si="20"/>
        <v>OK</v>
      </c>
      <c r="J191" s="10" t="s">
        <v>14</v>
      </c>
      <c r="K191" s="10" t="str">
        <f>VLOOKUP(D191,EQProd!$B$2:$F$297,3,)</f>
        <v xml:space="preserve"> nonclustered </v>
      </c>
      <c r="L191" s="10" t="str">
        <f t="shared" si="21"/>
        <v>OK</v>
      </c>
      <c r="M191" s="10">
        <v>1</v>
      </c>
      <c r="N191" s="10">
        <f>VLOOKUP(D191,EQProd!$B$2:$F$297,4,)</f>
        <v>1</v>
      </c>
      <c r="O191" s="10" t="str">
        <f t="shared" si="22"/>
        <v>OK</v>
      </c>
      <c r="P191" s="10" t="s">
        <v>17</v>
      </c>
      <c r="Q191" s="10" t="str">
        <f>VLOOKUP(D191,EQProd!$B$2:$F$297,5,)</f>
        <v>Id asc</v>
      </c>
      <c r="R191" s="10" t="str">
        <f t="shared" si="23"/>
        <v>OK</v>
      </c>
      <c r="S191" s="10" t="str">
        <f t="shared" si="24"/>
        <v>TRUE</v>
      </c>
      <c r="T191" s="10" t="str">
        <f t="shared" si="25"/>
        <v>TRUE</v>
      </c>
      <c r="U191" s="10" t="str">
        <f t="shared" si="26"/>
        <v>Yes</v>
      </c>
    </row>
    <row r="192" spans="1:21">
      <c r="A192" s="10" t="s">
        <v>393</v>
      </c>
      <c r="B192" s="10" t="str">
        <f>IF(ISERROR(MATCH(A192, EQProd!$A$2:$A$297,0)),"",A192)</f>
        <v>srf_main.InterEntitySuppressedTrades</v>
      </c>
      <c r="C192" s="10" t="str">
        <f t="shared" si="18"/>
        <v>OK</v>
      </c>
      <c r="D192" s="10" t="s">
        <v>394</v>
      </c>
      <c r="E192" s="10" t="str">
        <f>VLOOKUP(D192,EQProd!$B$2:$F$297,1,)</f>
        <v>PK_InterEntitySuppressedTrades</v>
      </c>
      <c r="F192" s="10" t="str">
        <f t="shared" si="19"/>
        <v>OK</v>
      </c>
      <c r="G192" s="10" t="s">
        <v>8</v>
      </c>
      <c r="H192" s="10" t="str">
        <f>VLOOKUP(D192,EQProd!$B$2:$F$297,2,)</f>
        <v>unique</v>
      </c>
      <c r="I192" s="10" t="str">
        <f t="shared" si="20"/>
        <v>OK</v>
      </c>
      <c r="J192" s="10" t="s">
        <v>9</v>
      </c>
      <c r="K192" s="10" t="str">
        <f>VLOOKUP(D192,EQProd!$B$2:$F$297,3,)</f>
        <v xml:space="preserve"> clustered </v>
      </c>
      <c r="L192" s="10" t="str">
        <f t="shared" si="21"/>
        <v>OK</v>
      </c>
      <c r="M192" s="10">
        <v>1</v>
      </c>
      <c r="N192" s="10">
        <f>VLOOKUP(D192,EQProd!$B$2:$F$297,4,)</f>
        <v>1</v>
      </c>
      <c r="O192" s="10" t="str">
        <f t="shared" si="22"/>
        <v>OK</v>
      </c>
      <c r="P192" s="10" t="s">
        <v>17</v>
      </c>
      <c r="Q192" s="10" t="str">
        <f>VLOOKUP(D192,EQProd!$B$2:$F$297,5,)</f>
        <v>Id asc</v>
      </c>
      <c r="R192" s="10" t="str">
        <f t="shared" si="23"/>
        <v>OK</v>
      </c>
      <c r="S192" s="10" t="str">
        <f t="shared" si="24"/>
        <v>TRUE</v>
      </c>
      <c r="T192" s="10" t="str">
        <f t="shared" si="25"/>
        <v>TRUE</v>
      </c>
      <c r="U192" s="10" t="str">
        <f t="shared" si="26"/>
        <v>Yes</v>
      </c>
    </row>
    <row r="193" spans="1:21">
      <c r="A193" s="10" t="s">
        <v>393</v>
      </c>
      <c r="B193" s="10" t="str">
        <f>IF(ISERROR(MATCH(A193, EQProd!$A$2:$A$297,0)),"",A193)</f>
        <v>srf_main.InterEntitySuppressedTrades</v>
      </c>
      <c r="C193" s="10" t="str">
        <f t="shared" si="18"/>
        <v>OK</v>
      </c>
      <c r="D193" s="10" t="s">
        <v>395</v>
      </c>
      <c r="E193" s="10" t="str">
        <f>VLOOKUP(D193,EQProd!$B$2:$F$297,1,)</f>
        <v>NCI_InterEntitySuppressedTrades</v>
      </c>
      <c r="F193" s="10" t="str">
        <f t="shared" si="19"/>
        <v>OK</v>
      </c>
      <c r="G193" s="10" t="s">
        <v>13</v>
      </c>
      <c r="H193" s="10" t="str">
        <f>VLOOKUP(D193,EQProd!$B$2:$F$297,2,)</f>
        <v>nonunique</v>
      </c>
      <c r="I193" s="10" t="str">
        <f t="shared" si="20"/>
        <v>OK</v>
      </c>
      <c r="J193" s="10" t="s">
        <v>14</v>
      </c>
      <c r="K193" s="10" t="str">
        <f>VLOOKUP(D193,EQProd!$B$2:$F$297,3,)</f>
        <v xml:space="preserve"> nonclustered </v>
      </c>
      <c r="L193" s="10" t="str">
        <f t="shared" si="21"/>
        <v>OK</v>
      </c>
      <c r="M193" s="10">
        <v>1</v>
      </c>
      <c r="N193" s="10">
        <f>VLOOKUP(D193,EQProd!$B$2:$F$297,4,)</f>
        <v>1</v>
      </c>
      <c r="O193" s="10" t="str">
        <f t="shared" si="22"/>
        <v>OK</v>
      </c>
      <c r="P193" s="10" t="s">
        <v>36</v>
      </c>
      <c r="Q193" s="10" t="str">
        <f>VLOOKUP(D193,EQProd!$B$2:$F$297,5,)</f>
        <v>TradeId asc</v>
      </c>
      <c r="R193" s="10" t="str">
        <f t="shared" si="23"/>
        <v>OK</v>
      </c>
      <c r="S193" s="10" t="str">
        <f t="shared" si="24"/>
        <v>TRUE</v>
      </c>
      <c r="T193" s="10" t="str">
        <f t="shared" si="25"/>
        <v>TRUE</v>
      </c>
      <c r="U193" s="10" t="str">
        <f t="shared" si="26"/>
        <v>Yes</v>
      </c>
    </row>
    <row r="194" spans="1:21">
      <c r="A194" s="10" t="s">
        <v>393</v>
      </c>
      <c r="B194" s="10" t="str">
        <f>IF(ISERROR(MATCH(A194, EQProd!$A$2:$A$297,0)),"",A194)</f>
        <v>srf_main.InterEntitySuppressedTrades</v>
      </c>
      <c r="C194" s="10" t="str">
        <f t="shared" si="18"/>
        <v>OK</v>
      </c>
      <c r="D194" s="10" t="s">
        <v>396</v>
      </c>
      <c r="E194" s="10" t="str">
        <f>VLOOKUP(D194,EQProd!$B$2:$F$297,1,)</f>
        <v>IDX1_InterEntitySuppressedTrades</v>
      </c>
      <c r="F194" s="10" t="str">
        <f t="shared" si="19"/>
        <v>OK</v>
      </c>
      <c r="G194" s="10" t="s">
        <v>13</v>
      </c>
      <c r="H194" s="10" t="str">
        <f>VLOOKUP(D194,EQProd!$B$2:$F$297,2,)</f>
        <v>nonunique</v>
      </c>
      <c r="I194" s="10" t="str">
        <f t="shared" si="20"/>
        <v>OK</v>
      </c>
      <c r="J194" s="10" t="s">
        <v>14</v>
      </c>
      <c r="K194" s="10" t="str">
        <f>VLOOKUP(D194,EQProd!$B$2:$F$297,3,)</f>
        <v xml:space="preserve"> nonclustered </v>
      </c>
      <c r="L194" s="10" t="str">
        <f t="shared" si="21"/>
        <v>OK</v>
      </c>
      <c r="M194" s="10">
        <v>2</v>
      </c>
      <c r="N194" s="10">
        <f>VLOOKUP(D194,EQProd!$B$2:$F$297,4,)</f>
        <v>2</v>
      </c>
      <c r="O194" s="10" t="str">
        <f t="shared" si="22"/>
        <v>OK</v>
      </c>
      <c r="P194" s="10" t="s">
        <v>397</v>
      </c>
      <c r="Q194" s="10" t="str">
        <f>VLOOKUP(D194,EQProd!$B$2:$F$297,5,)</f>
        <v>PublisherTradeId asc,TradeIdType asc</v>
      </c>
      <c r="R194" s="10" t="str">
        <f t="shared" si="23"/>
        <v>OK</v>
      </c>
      <c r="S194" s="10" t="str">
        <f t="shared" si="24"/>
        <v>TRUE</v>
      </c>
      <c r="T194" s="10" t="str">
        <f t="shared" si="25"/>
        <v>TRUE</v>
      </c>
      <c r="U194" s="10" t="str">
        <f t="shared" si="26"/>
        <v>Yes</v>
      </c>
    </row>
    <row r="195" spans="1:21">
      <c r="A195" s="10" t="s">
        <v>398</v>
      </c>
      <c r="B195" s="10" t="str">
        <f>IF(ISERROR(MATCH(A195, EQProd!$A$2:$A$297,0)),"",A195)</f>
        <v>srf_main.ISOCountry</v>
      </c>
      <c r="C195" s="10" t="str">
        <f t="shared" ref="C195:C258" si="27">IF(A195=B195,"OK","NOTOK")</f>
        <v>OK</v>
      </c>
      <c r="D195" s="10" t="s">
        <v>401</v>
      </c>
      <c r="E195" s="10" t="str">
        <f>VLOOKUP(D195,EQProd!$B$2:$F$297,1,)</f>
        <v>idx1_ISOCountry</v>
      </c>
      <c r="F195" s="10" t="str">
        <f t="shared" ref="F195:F258" si="28">IF(D195=E195,"OK","NOTOK")</f>
        <v>OK</v>
      </c>
      <c r="G195" s="10" t="s">
        <v>13</v>
      </c>
      <c r="H195" s="10" t="str">
        <f>VLOOKUP(D195,EQProd!$B$2:$F$297,2,)</f>
        <v>nonunique</v>
      </c>
      <c r="I195" s="10" t="str">
        <f t="shared" ref="I195:I258" si="29">IF(G195=H195,"OK","NOTOK")</f>
        <v>OK</v>
      </c>
      <c r="J195" s="10" t="s">
        <v>14</v>
      </c>
      <c r="K195" s="10" t="str">
        <f>VLOOKUP(D195,EQProd!$B$2:$F$297,3,)</f>
        <v xml:space="preserve"> nonclustered </v>
      </c>
      <c r="L195" s="10" t="str">
        <f t="shared" ref="L195:L258" si="30">IF(J195=K195,"OK","NOTOK")</f>
        <v>OK</v>
      </c>
      <c r="M195" s="10">
        <v>1</v>
      </c>
      <c r="N195" s="10">
        <f>VLOOKUP(D195,EQProd!$B$2:$F$297,4,)</f>
        <v>1</v>
      </c>
      <c r="O195" s="10" t="str">
        <f t="shared" ref="O195:O258" si="31">IF(M195=N195,"OK","NOTOK")</f>
        <v>OK</v>
      </c>
      <c r="P195" s="10" t="s">
        <v>402</v>
      </c>
      <c r="Q195" s="10" t="str">
        <f>VLOOKUP(D195,EQProd!$B$2:$F$297,5,)</f>
        <v>ISOCountryCode asc INCLUDE (isEEA)</v>
      </c>
      <c r="R195" s="10" t="str">
        <f t="shared" ref="R195:R258" si="32">IF(P195=Q195,"OK","NOTOK")</f>
        <v>OK</v>
      </c>
      <c r="S195" s="10" t="str">
        <f t="shared" ref="S195:S258" si="33">IF(AND(C195="OK", F195="OK",I195="OK"),"TRUE", "FALSE" )</f>
        <v>TRUE</v>
      </c>
      <c r="T195" s="10" t="str">
        <f t="shared" ref="T195:T258" si="34">IF(AND(L195="OK", O195="OK",R195="OK"),"TRUE", "FALSE" )</f>
        <v>TRUE</v>
      </c>
      <c r="U195" s="10" t="str">
        <f t="shared" ref="U195:U258" si="35">IF(OR(S195="False", T195="False"),"No", "Yes")</f>
        <v>Yes</v>
      </c>
    </row>
    <row r="196" spans="1:21">
      <c r="A196" s="10" t="s">
        <v>398</v>
      </c>
      <c r="B196" s="10" t="str">
        <f>IF(ISERROR(MATCH(A196, EQProd!$A$2:$A$297,0)),"",A196)</f>
        <v>srf_main.ISOCountry</v>
      </c>
      <c r="C196" s="10" t="str">
        <f t="shared" si="27"/>
        <v>OK</v>
      </c>
      <c r="D196" s="10" t="s">
        <v>699</v>
      </c>
      <c r="E196" s="10" t="str">
        <f>VLOOKUP(D196,EQProd!$B$2:$F$297,1,)</f>
        <v>PK_ISOCountry</v>
      </c>
      <c r="F196" s="10" t="str">
        <f t="shared" si="28"/>
        <v>OK</v>
      </c>
      <c r="G196" s="10" t="s">
        <v>8</v>
      </c>
      <c r="H196" s="10" t="str">
        <f>VLOOKUP(D196,EQProd!$B$2:$F$297,2,)</f>
        <v>unique</v>
      </c>
      <c r="I196" s="10" t="str">
        <f t="shared" si="29"/>
        <v>OK</v>
      </c>
      <c r="J196" s="10" t="s">
        <v>9</v>
      </c>
      <c r="K196" s="10" t="str">
        <f>VLOOKUP(D196,EQProd!$B$2:$F$297,3,)</f>
        <v xml:space="preserve"> clustered </v>
      </c>
      <c r="L196" s="10" t="str">
        <f t="shared" si="30"/>
        <v>OK</v>
      </c>
      <c r="M196" s="10">
        <v>2</v>
      </c>
      <c r="N196" s="10">
        <f>VLOOKUP(D196,EQProd!$B$2:$F$297,4,)</f>
        <v>2</v>
      </c>
      <c r="O196" s="10" t="str">
        <f t="shared" si="31"/>
        <v>OK</v>
      </c>
      <c r="P196" s="10" t="s">
        <v>400</v>
      </c>
      <c r="Q196" s="10" t="str">
        <f>VLOOKUP(D196,EQProd!$B$2:$F$297,5,)</f>
        <v>DTCCAssetClass asc,ISOCountryCode asc</v>
      </c>
      <c r="R196" s="10" t="str">
        <f t="shared" si="32"/>
        <v>OK</v>
      </c>
      <c r="S196" s="10" t="str">
        <f t="shared" si="33"/>
        <v>TRUE</v>
      </c>
      <c r="T196" s="10" t="str">
        <f t="shared" si="34"/>
        <v>TRUE</v>
      </c>
      <c r="U196" s="10" t="str">
        <f t="shared" si="35"/>
        <v>Yes</v>
      </c>
    </row>
    <row r="197" spans="1:21">
      <c r="A197" s="10" t="s">
        <v>403</v>
      </c>
      <c r="B197" s="10" t="str">
        <f>IF(ISERROR(MATCH(A197, EQProd!$A$2:$A$297,0)),"",A197)</f>
        <v>srf_main.JuridictionProducts</v>
      </c>
      <c r="C197" s="10" t="str">
        <f t="shared" si="27"/>
        <v>OK</v>
      </c>
      <c r="D197" s="10" t="s">
        <v>406</v>
      </c>
      <c r="E197" s="10" t="str">
        <f>VLOOKUP(D197,EQProd!$B$2:$F$297,1,)</f>
        <v>JuridictionProductsPrimaryKey</v>
      </c>
      <c r="F197" s="10" t="str">
        <f t="shared" si="28"/>
        <v>OK</v>
      </c>
      <c r="G197" s="10" t="s">
        <v>8</v>
      </c>
      <c r="H197" s="10" t="str">
        <f>VLOOKUP(D197,EQProd!$B$2:$F$297,2,)</f>
        <v>unique</v>
      </c>
      <c r="I197" s="10" t="str">
        <f t="shared" si="29"/>
        <v>OK</v>
      </c>
      <c r="J197" s="10" t="s">
        <v>14</v>
      </c>
      <c r="K197" s="10" t="str">
        <f>VLOOKUP(D197,EQProd!$B$2:$F$297,3,)</f>
        <v xml:space="preserve"> nonclustered </v>
      </c>
      <c r="L197" s="10" t="str">
        <f t="shared" si="30"/>
        <v>OK</v>
      </c>
      <c r="M197" s="10">
        <v>1</v>
      </c>
      <c r="N197" s="10">
        <f>VLOOKUP(D197,EQProd!$B$2:$F$297,4,)</f>
        <v>1</v>
      </c>
      <c r="O197" s="10" t="str">
        <f t="shared" si="31"/>
        <v>OK</v>
      </c>
      <c r="P197" s="10" t="s">
        <v>17</v>
      </c>
      <c r="Q197" s="10" t="str">
        <f>VLOOKUP(D197,EQProd!$B$2:$F$297,5,)</f>
        <v>Id asc</v>
      </c>
      <c r="R197" s="10" t="str">
        <f t="shared" si="32"/>
        <v>OK</v>
      </c>
      <c r="S197" s="10" t="str">
        <f t="shared" si="33"/>
        <v>TRUE</v>
      </c>
      <c r="T197" s="10" t="str">
        <f t="shared" si="34"/>
        <v>TRUE</v>
      </c>
      <c r="U197" s="10" t="str">
        <f t="shared" si="35"/>
        <v>Yes</v>
      </c>
    </row>
    <row r="198" spans="1:21">
      <c r="A198" s="10" t="s">
        <v>403</v>
      </c>
      <c r="B198" s="10" t="str">
        <f>IF(ISERROR(MATCH(A198, EQProd!$A$2:$A$297,0)),"",A198)</f>
        <v>srf_main.JuridictionProducts</v>
      </c>
      <c r="C198" s="10" t="str">
        <f t="shared" si="27"/>
        <v>OK</v>
      </c>
      <c r="D198" s="10" t="s">
        <v>404</v>
      </c>
      <c r="E198" s="10" t="str">
        <f>VLOOKUP(D198,EQProd!$B$2:$F$297,1,)</f>
        <v>JuridictionProductsUniqueKey</v>
      </c>
      <c r="F198" s="10" t="str">
        <f t="shared" si="28"/>
        <v>OK</v>
      </c>
      <c r="G198" s="10" t="s">
        <v>8</v>
      </c>
      <c r="H198" s="10" t="str">
        <f>VLOOKUP(D198,EQProd!$B$2:$F$297,2,)</f>
        <v>unique</v>
      </c>
      <c r="I198" s="10" t="str">
        <f t="shared" si="29"/>
        <v>OK</v>
      </c>
      <c r="J198" s="10" t="s">
        <v>14</v>
      </c>
      <c r="K198" s="10" t="str">
        <f>VLOOKUP(D198,EQProd!$B$2:$F$297,3,)</f>
        <v xml:space="preserve"> nonclustered </v>
      </c>
      <c r="L198" s="10" t="str">
        <f t="shared" si="30"/>
        <v>OK</v>
      </c>
      <c r="M198" s="10">
        <v>5</v>
      </c>
      <c r="N198" s="10">
        <f>VLOOKUP(D198,EQProd!$B$2:$F$297,4,)</f>
        <v>5</v>
      </c>
      <c r="O198" s="10" t="str">
        <f t="shared" si="31"/>
        <v>OK</v>
      </c>
      <c r="P198" s="10" t="s">
        <v>405</v>
      </c>
      <c r="Q198" s="10" t="str">
        <f>VLOOKUP(D198,EQProd!$B$2:$F$297,5,)</f>
        <v>ProductType asc,ProductSubType asc,GTRProductType asc,Juridication asc,AssetClass asc</v>
      </c>
      <c r="R198" s="10" t="str">
        <f t="shared" si="32"/>
        <v>OK</v>
      </c>
      <c r="S198" s="10" t="str">
        <f t="shared" si="33"/>
        <v>TRUE</v>
      </c>
      <c r="T198" s="10" t="str">
        <f t="shared" si="34"/>
        <v>TRUE</v>
      </c>
      <c r="U198" s="10" t="str">
        <f t="shared" si="35"/>
        <v>Yes</v>
      </c>
    </row>
    <row r="199" spans="1:21">
      <c r="A199" s="10" t="s">
        <v>409</v>
      </c>
      <c r="B199" s="10" t="str">
        <f>IF(ISERROR(MATCH(A199, EQProd!$A$2:$A$297,0)),"",A199)</f>
        <v>srf_main.LegalEntity</v>
      </c>
      <c r="C199" s="10" t="str">
        <f t="shared" si="27"/>
        <v>OK</v>
      </c>
      <c r="D199" s="10" t="s">
        <v>700</v>
      </c>
      <c r="E199" s="10" t="str">
        <f>VLOOKUP(D199,EQProd!$B$2:$F$297,1,)</f>
        <v>PK_LegalEntity</v>
      </c>
      <c r="F199" s="10" t="str">
        <f t="shared" si="28"/>
        <v>OK</v>
      </c>
      <c r="G199" s="10" t="s">
        <v>8</v>
      </c>
      <c r="H199" s="10" t="str">
        <f>VLOOKUP(D199,EQProd!$B$2:$F$297,2,)</f>
        <v>unique</v>
      </c>
      <c r="I199" s="10" t="str">
        <f t="shared" si="29"/>
        <v>OK</v>
      </c>
      <c r="J199" s="10" t="s">
        <v>9</v>
      </c>
      <c r="K199" s="10" t="str">
        <f>VLOOKUP(D199,EQProd!$B$2:$F$297,3,)</f>
        <v xml:space="preserve"> clustered </v>
      </c>
      <c r="L199" s="10" t="str">
        <f t="shared" si="30"/>
        <v>OK</v>
      </c>
      <c r="M199" s="10">
        <v>1</v>
      </c>
      <c r="N199" s="10">
        <f>VLOOKUP(D199,EQProd!$B$2:$F$297,4,)</f>
        <v>1</v>
      </c>
      <c r="O199" s="10" t="str">
        <f t="shared" si="31"/>
        <v>OK</v>
      </c>
      <c r="P199" s="10" t="s">
        <v>17</v>
      </c>
      <c r="Q199" s="10" t="str">
        <f>VLOOKUP(D199,EQProd!$B$2:$F$297,5,)</f>
        <v>Id asc</v>
      </c>
      <c r="R199" s="10" t="str">
        <f t="shared" si="32"/>
        <v>OK</v>
      </c>
      <c r="S199" s="10" t="str">
        <f t="shared" si="33"/>
        <v>TRUE</v>
      </c>
      <c r="T199" s="10" t="str">
        <f t="shared" si="34"/>
        <v>TRUE</v>
      </c>
      <c r="U199" s="10" t="str">
        <f t="shared" si="35"/>
        <v>Yes</v>
      </c>
    </row>
    <row r="200" spans="1:21">
      <c r="A200" s="10" t="s">
        <v>409</v>
      </c>
      <c r="B200" s="10" t="str">
        <f>IF(ISERROR(MATCH(A200, EQProd!$A$2:$A$297,0)),"",A200)</f>
        <v>srf_main.LegalEntity</v>
      </c>
      <c r="C200" s="10" t="str">
        <f t="shared" si="27"/>
        <v>OK</v>
      </c>
      <c r="D200" s="10" t="s">
        <v>411</v>
      </c>
      <c r="E200" s="10" t="str">
        <f>VLOOKUP(D200,EQProd!$B$2:$F$297,1,)</f>
        <v>LegalEntityUniqueKey</v>
      </c>
      <c r="F200" s="10" t="str">
        <f t="shared" si="28"/>
        <v>OK</v>
      </c>
      <c r="G200" s="10" t="s">
        <v>8</v>
      </c>
      <c r="H200" s="10" t="str">
        <f>VLOOKUP(D200,EQProd!$B$2:$F$297,2,)</f>
        <v>unique</v>
      </c>
      <c r="I200" s="10" t="str">
        <f t="shared" si="29"/>
        <v>OK</v>
      </c>
      <c r="J200" s="10" t="s">
        <v>14</v>
      </c>
      <c r="K200" s="10" t="str">
        <f>VLOOKUP(D200,EQProd!$B$2:$F$297,3,)</f>
        <v xml:space="preserve"> nonclustered </v>
      </c>
      <c r="L200" s="10" t="str">
        <f t="shared" si="30"/>
        <v>OK</v>
      </c>
      <c r="M200" s="10">
        <v>1</v>
      </c>
      <c r="N200" s="10">
        <f>VLOOKUP(D200,EQProd!$B$2:$F$297,4,)</f>
        <v>1</v>
      </c>
      <c r="O200" s="10" t="str">
        <f t="shared" si="31"/>
        <v>OK</v>
      </c>
      <c r="P200" s="10" t="s">
        <v>412</v>
      </c>
      <c r="Q200" s="10" t="str">
        <f>VLOOKUP(D200,EQProd!$B$2:$F$297,5,)</f>
        <v>LegalEntity asc</v>
      </c>
      <c r="R200" s="10" t="str">
        <f t="shared" si="32"/>
        <v>OK</v>
      </c>
      <c r="S200" s="10" t="str">
        <f t="shared" si="33"/>
        <v>TRUE</v>
      </c>
      <c r="T200" s="10" t="str">
        <f t="shared" si="34"/>
        <v>TRUE</v>
      </c>
      <c r="U200" s="10" t="str">
        <f t="shared" si="35"/>
        <v>Yes</v>
      </c>
    </row>
    <row r="201" spans="1:21">
      <c r="A201" s="10" t="s">
        <v>413</v>
      </c>
      <c r="B201" s="10" t="str">
        <f>IF(ISERROR(MATCH(A201, EQProd!$A$2:$A$297,0)),"",A201)</f>
        <v>srf_main.MasterAgreementDetails</v>
      </c>
      <c r="C201" s="10" t="str">
        <f t="shared" si="27"/>
        <v>OK</v>
      </c>
      <c r="D201" s="10" t="s">
        <v>416</v>
      </c>
      <c r="E201" s="10" t="str">
        <f>VLOOKUP(D201,EQProd!$B$2:$F$297,1,)</f>
        <v>NC1_MasterAgreementDetails</v>
      </c>
      <c r="F201" s="10" t="str">
        <f t="shared" si="28"/>
        <v>OK</v>
      </c>
      <c r="G201" s="10" t="s">
        <v>13</v>
      </c>
      <c r="H201" s="10" t="str">
        <f>VLOOKUP(D201,EQProd!$B$2:$F$297,2,)</f>
        <v>nonunique</v>
      </c>
      <c r="I201" s="10" t="str">
        <f t="shared" si="29"/>
        <v>OK</v>
      </c>
      <c r="J201" s="10" t="s">
        <v>14</v>
      </c>
      <c r="K201" s="10" t="str">
        <f>VLOOKUP(D201,EQProd!$B$2:$F$297,3,)</f>
        <v xml:space="preserve"> nonclustered </v>
      </c>
      <c r="L201" s="10" t="str">
        <f t="shared" si="30"/>
        <v>OK</v>
      </c>
      <c r="M201" s="10">
        <v>2</v>
      </c>
      <c r="N201" s="10">
        <f>VLOOKUP(D201,EQProd!$B$2:$F$297,4,)</f>
        <v>2</v>
      </c>
      <c r="O201" s="10" t="str">
        <f t="shared" si="31"/>
        <v>OK</v>
      </c>
      <c r="P201" s="10" t="s">
        <v>417</v>
      </c>
      <c r="Q201" s="10" t="str">
        <f>VLOOKUP(D201,EQProd!$B$2:$F$297,5,)</f>
        <v>AgreementId asc,AgreementDate asc</v>
      </c>
      <c r="R201" s="10" t="str">
        <f t="shared" si="32"/>
        <v>OK</v>
      </c>
      <c r="S201" s="10" t="str">
        <f t="shared" si="33"/>
        <v>TRUE</v>
      </c>
      <c r="T201" s="10" t="str">
        <f t="shared" si="34"/>
        <v>TRUE</v>
      </c>
      <c r="U201" s="10" t="str">
        <f t="shared" si="35"/>
        <v>Yes</v>
      </c>
    </row>
    <row r="202" spans="1:21">
      <c r="A202" s="10" t="s">
        <v>413</v>
      </c>
      <c r="B202" s="10" t="str">
        <f>IF(ISERROR(MATCH(A202, EQProd!$A$2:$A$297,0)),"",A202)</f>
        <v>srf_main.MasterAgreementDetails</v>
      </c>
      <c r="C202" s="10" t="str">
        <f t="shared" si="27"/>
        <v>OK</v>
      </c>
      <c r="D202" s="10" t="s">
        <v>767</v>
      </c>
      <c r="E202" s="10" t="e">
        <f>VLOOKUP(D202,EQProd!$B$2:$F$297,1,)</f>
        <v>#N/A</v>
      </c>
      <c r="F202" s="10" t="e">
        <f t="shared" si="28"/>
        <v>#N/A</v>
      </c>
      <c r="G202" s="10" t="s">
        <v>13</v>
      </c>
      <c r="H202" s="10" t="e">
        <f>VLOOKUP(D202,EQProd!$B$2:$F$297,2,)</f>
        <v>#N/A</v>
      </c>
      <c r="I202" s="10" t="e">
        <f t="shared" si="29"/>
        <v>#N/A</v>
      </c>
      <c r="J202" s="10" t="s">
        <v>14</v>
      </c>
      <c r="K202" s="10" t="e">
        <f>VLOOKUP(D202,EQProd!$B$2:$F$297,3,)</f>
        <v>#N/A</v>
      </c>
      <c r="L202" s="10" t="e">
        <f t="shared" si="30"/>
        <v>#N/A</v>
      </c>
      <c r="M202" s="10">
        <v>5</v>
      </c>
      <c r="N202" s="10" t="e">
        <f>VLOOKUP(D202,EQProd!$B$2:$F$297,4,)</f>
        <v>#N/A</v>
      </c>
      <c r="O202" s="10" t="e">
        <f t="shared" si="31"/>
        <v>#N/A</v>
      </c>
      <c r="P202" s="10" t="s">
        <v>768</v>
      </c>
      <c r="Q202" s="10" t="e">
        <f>VLOOKUP(D202,EQProd!$B$2:$F$297,5,)</f>
        <v>#N/A</v>
      </c>
      <c r="R202" s="10" t="e">
        <f t="shared" si="32"/>
        <v>#N/A</v>
      </c>
      <c r="S202" s="10" t="e">
        <f t="shared" si="33"/>
        <v>#N/A</v>
      </c>
      <c r="T202" s="10" t="e">
        <f t="shared" si="34"/>
        <v>#N/A</v>
      </c>
      <c r="U202" s="10" t="e">
        <f t="shared" si="35"/>
        <v>#N/A</v>
      </c>
    </row>
    <row r="203" spans="1:21">
      <c r="A203" s="10" t="s">
        <v>413</v>
      </c>
      <c r="B203" s="10" t="str">
        <f>IF(ISERROR(MATCH(A203, EQProd!$A$2:$A$297,0)),"",A203)</f>
        <v>srf_main.MasterAgreementDetails</v>
      </c>
      <c r="C203" s="10" t="str">
        <f t="shared" si="27"/>
        <v>OK</v>
      </c>
      <c r="D203" s="10" t="s">
        <v>418</v>
      </c>
      <c r="E203" s="10" t="str">
        <f>VLOOKUP(D203,EQProd!$B$2:$F$297,1,)</f>
        <v>NC2_MasterAgreementDetails</v>
      </c>
      <c r="F203" s="10" t="str">
        <f t="shared" si="28"/>
        <v>OK</v>
      </c>
      <c r="G203" s="10" t="s">
        <v>13</v>
      </c>
      <c r="H203" s="10" t="str">
        <f>VLOOKUP(D203,EQProd!$B$2:$F$297,2,)</f>
        <v>nonunique</v>
      </c>
      <c r="I203" s="10" t="str">
        <f t="shared" si="29"/>
        <v>OK</v>
      </c>
      <c r="J203" s="10" t="s">
        <v>14</v>
      </c>
      <c r="K203" s="10" t="str">
        <f>VLOOKUP(D203,EQProd!$B$2:$F$297,3,)</f>
        <v xml:space="preserve"> nonclustered </v>
      </c>
      <c r="L203" s="10" t="str">
        <f t="shared" si="30"/>
        <v>OK</v>
      </c>
      <c r="M203" s="10">
        <v>4</v>
      </c>
      <c r="N203" s="10">
        <f>VLOOKUP(D203,EQProd!$B$2:$F$297,4,)</f>
        <v>4</v>
      </c>
      <c r="O203" s="10" t="str">
        <f t="shared" si="31"/>
        <v>OK</v>
      </c>
      <c r="P203" s="10" t="s">
        <v>419</v>
      </c>
      <c r="Q203" s="10" t="str">
        <f>VLOOKUP(D203,EQProd!$B$2:$F$297,5,)</f>
        <v>Party1SDSID asc,Party2SDSID asc,TargetTaxonomyName asc,Collateralized asc INCLUDE (agreement_asset_class,AgreementDate,AgreementId,AgreementTypeName,AgreementTypeVersion,GNA_ID)</v>
      </c>
      <c r="R203" s="10" t="str">
        <f t="shared" si="32"/>
        <v>OK</v>
      </c>
      <c r="S203" s="10" t="str">
        <f t="shared" si="33"/>
        <v>TRUE</v>
      </c>
      <c r="T203" s="10" t="str">
        <f t="shared" si="34"/>
        <v>TRUE</v>
      </c>
      <c r="U203" s="10" t="str">
        <f t="shared" si="35"/>
        <v>Yes</v>
      </c>
    </row>
    <row r="204" spans="1:21">
      <c r="A204" s="10" t="s">
        <v>413</v>
      </c>
      <c r="B204" s="10" t="str">
        <f>IF(ISERROR(MATCH(A204, EQProd!$A$2:$A$297,0)),"",A204)</f>
        <v>srf_main.MasterAgreementDetails</v>
      </c>
      <c r="C204" s="10" t="str">
        <f t="shared" si="27"/>
        <v>OK</v>
      </c>
      <c r="D204" s="10" t="s">
        <v>414</v>
      </c>
      <c r="E204" s="10" t="str">
        <f>VLOOKUP(D204,EQProd!$B$2:$F$297,1,)</f>
        <v>CI_MasterAgreementDetails</v>
      </c>
      <c r="F204" s="10" t="str">
        <f t="shared" si="28"/>
        <v>OK</v>
      </c>
      <c r="G204" s="10" t="s">
        <v>13</v>
      </c>
      <c r="H204" s="10" t="str">
        <f>VLOOKUP(D204,EQProd!$B$2:$F$297,2,)</f>
        <v>nonunique</v>
      </c>
      <c r="I204" s="10" t="str">
        <f t="shared" si="29"/>
        <v>OK</v>
      </c>
      <c r="J204" s="10" t="s">
        <v>9</v>
      </c>
      <c r="K204" s="10" t="str">
        <f>VLOOKUP(D204,EQProd!$B$2:$F$297,3,)</f>
        <v xml:space="preserve"> clustered </v>
      </c>
      <c r="L204" s="10" t="str">
        <f t="shared" si="30"/>
        <v>OK</v>
      </c>
      <c r="M204" s="10">
        <v>3</v>
      </c>
      <c r="N204" s="10">
        <f>VLOOKUP(D204,EQProd!$B$2:$F$297,4,)</f>
        <v>3</v>
      </c>
      <c r="O204" s="10" t="str">
        <f t="shared" si="31"/>
        <v>OK</v>
      </c>
      <c r="P204" s="10" t="s">
        <v>415</v>
      </c>
      <c r="Q204" s="10" t="str">
        <f>VLOOKUP(D204,EQProd!$B$2:$F$297,5,)</f>
        <v>Party1SDSID asc,Party2SDSID asc,ProductMainType asc</v>
      </c>
      <c r="R204" s="10" t="str">
        <f t="shared" si="32"/>
        <v>OK</v>
      </c>
      <c r="S204" s="10" t="str">
        <f t="shared" si="33"/>
        <v>TRUE</v>
      </c>
      <c r="T204" s="10" t="str">
        <f t="shared" si="34"/>
        <v>TRUE</v>
      </c>
      <c r="U204" s="10" t="str">
        <f t="shared" si="35"/>
        <v>Yes</v>
      </c>
    </row>
    <row r="205" spans="1:21">
      <c r="A205" s="10" t="s">
        <v>420</v>
      </c>
      <c r="B205" s="10" t="str">
        <f>IF(ISERROR(MATCH(A205, EQProd!$A$2:$A$297,0)),"",A205)</f>
        <v>srf_main.MessageType</v>
      </c>
      <c r="C205" s="10" t="str">
        <f t="shared" si="27"/>
        <v>OK</v>
      </c>
      <c r="D205" s="10" t="s">
        <v>423</v>
      </c>
      <c r="E205" s="10" t="str">
        <f>VLOOKUP(D205,EQProd!$B$2:$F$297,1,)</f>
        <v>idx1_MessageType</v>
      </c>
      <c r="F205" s="10" t="str">
        <f t="shared" si="28"/>
        <v>OK</v>
      </c>
      <c r="G205" s="10" t="s">
        <v>8</v>
      </c>
      <c r="H205" s="10" t="str">
        <f>VLOOKUP(D205,EQProd!$B$2:$F$297,2,)</f>
        <v>unique</v>
      </c>
      <c r="I205" s="10" t="str">
        <f t="shared" si="29"/>
        <v>OK</v>
      </c>
      <c r="J205" s="10" t="s">
        <v>14</v>
      </c>
      <c r="K205" s="10" t="str">
        <f>VLOOKUP(D205,EQProd!$B$2:$F$297,3,)</f>
        <v xml:space="preserve"> nonclustered </v>
      </c>
      <c r="L205" s="10" t="str">
        <f t="shared" si="30"/>
        <v>OK</v>
      </c>
      <c r="M205" s="10">
        <v>1</v>
      </c>
      <c r="N205" s="10">
        <f>VLOOKUP(D205,EQProd!$B$2:$F$297,4,)</f>
        <v>1</v>
      </c>
      <c r="O205" s="10" t="str">
        <f t="shared" si="31"/>
        <v>OK</v>
      </c>
      <c r="P205" s="10" t="s">
        <v>424</v>
      </c>
      <c r="Q205" s="10" t="str">
        <f>VLOOKUP(D205,EQProd!$B$2:$F$297,5,)</f>
        <v>MsgType asc</v>
      </c>
      <c r="R205" s="10" t="str">
        <f t="shared" si="32"/>
        <v>OK</v>
      </c>
      <c r="S205" s="10" t="str">
        <f t="shared" si="33"/>
        <v>TRUE</v>
      </c>
      <c r="T205" s="10" t="str">
        <f t="shared" si="34"/>
        <v>TRUE</v>
      </c>
      <c r="U205" s="10" t="str">
        <f t="shared" si="35"/>
        <v>Yes</v>
      </c>
    </row>
    <row r="206" spans="1:21">
      <c r="A206" s="10" t="s">
        <v>420</v>
      </c>
      <c r="B206" s="10" t="str">
        <f>IF(ISERROR(MATCH(A206, EQProd!$A$2:$A$297,0)),"",A206)</f>
        <v>srf_main.MessageType</v>
      </c>
      <c r="C206" s="10" t="str">
        <f t="shared" si="27"/>
        <v>OK</v>
      </c>
      <c r="D206" s="10" t="s">
        <v>421</v>
      </c>
      <c r="E206" s="10" t="str">
        <f>VLOOKUP(D206,EQProd!$B$2:$F$297,1,)</f>
        <v>PK_MessageType</v>
      </c>
      <c r="F206" s="10" t="str">
        <f t="shared" si="28"/>
        <v>OK</v>
      </c>
      <c r="G206" s="10" t="s">
        <v>8</v>
      </c>
      <c r="H206" s="10" t="str">
        <f>VLOOKUP(D206,EQProd!$B$2:$F$297,2,)</f>
        <v>unique</v>
      </c>
      <c r="I206" s="10" t="str">
        <f t="shared" si="29"/>
        <v>OK</v>
      </c>
      <c r="J206" s="10" t="s">
        <v>9</v>
      </c>
      <c r="K206" s="10" t="str">
        <f>VLOOKUP(D206,EQProd!$B$2:$F$297,3,)</f>
        <v xml:space="preserve"> clustered </v>
      </c>
      <c r="L206" s="10" t="str">
        <f t="shared" si="30"/>
        <v>OK</v>
      </c>
      <c r="M206" s="10">
        <v>1</v>
      </c>
      <c r="N206" s="10">
        <f>VLOOKUP(D206,EQProd!$B$2:$F$297,4,)</f>
        <v>1</v>
      </c>
      <c r="O206" s="10" t="str">
        <f t="shared" si="31"/>
        <v>OK</v>
      </c>
      <c r="P206" s="10" t="s">
        <v>422</v>
      </c>
      <c r="Q206" s="10" t="str">
        <f>VLOOKUP(D206,EQProd!$B$2:$F$297,5,)</f>
        <v>MessageTypeId asc</v>
      </c>
      <c r="R206" s="10" t="str">
        <f t="shared" si="32"/>
        <v>OK</v>
      </c>
      <c r="S206" s="10" t="str">
        <f t="shared" si="33"/>
        <v>TRUE</v>
      </c>
      <c r="T206" s="10" t="str">
        <f t="shared" si="34"/>
        <v>TRUE</v>
      </c>
      <c r="U206" s="10" t="str">
        <f t="shared" si="35"/>
        <v>Yes</v>
      </c>
    </row>
    <row r="207" spans="1:21">
      <c r="A207" s="10" t="s">
        <v>425</v>
      </c>
      <c r="B207" s="10" t="str">
        <f>IF(ISERROR(MATCH(A207, EQProd!$A$2:$A$297,0)),"",A207)</f>
        <v>srf_main.MsgJurisdiction</v>
      </c>
      <c r="C207" s="10" t="str">
        <f t="shared" si="27"/>
        <v>OK</v>
      </c>
      <c r="D207" s="10" t="s">
        <v>769</v>
      </c>
      <c r="E207" s="10" t="e">
        <f>VLOOKUP(D207,EQProd!$B$2:$F$297,1,)</f>
        <v>#N/A</v>
      </c>
      <c r="F207" s="10" t="e">
        <f t="shared" si="28"/>
        <v>#N/A</v>
      </c>
      <c r="G207" s="10" t="s">
        <v>8</v>
      </c>
      <c r="H207" s="10" t="e">
        <f>VLOOKUP(D207,EQProd!$B$2:$F$297,2,)</f>
        <v>#N/A</v>
      </c>
      <c r="I207" s="10" t="e">
        <f t="shared" si="29"/>
        <v>#N/A</v>
      </c>
      <c r="J207" s="10" t="s">
        <v>9</v>
      </c>
      <c r="K207" s="10" t="e">
        <f>VLOOKUP(D207,EQProd!$B$2:$F$297,3,)</f>
        <v>#N/A</v>
      </c>
      <c r="L207" s="10" t="e">
        <f t="shared" si="30"/>
        <v>#N/A</v>
      </c>
      <c r="M207" s="10">
        <v>1</v>
      </c>
      <c r="N207" s="10" t="e">
        <f>VLOOKUP(D207,EQProd!$B$2:$F$297,4,)</f>
        <v>#N/A</v>
      </c>
      <c r="O207" s="10" t="e">
        <f t="shared" si="31"/>
        <v>#N/A</v>
      </c>
      <c r="P207" s="10" t="s">
        <v>427</v>
      </c>
      <c r="Q207" s="10" t="e">
        <f>VLOOKUP(D207,EQProd!$B$2:$F$297,5,)</f>
        <v>#N/A</v>
      </c>
      <c r="R207" s="10" t="e">
        <f t="shared" si="32"/>
        <v>#N/A</v>
      </c>
      <c r="S207" s="10" t="e">
        <f t="shared" si="33"/>
        <v>#N/A</v>
      </c>
      <c r="T207" s="10" t="e">
        <f t="shared" si="34"/>
        <v>#N/A</v>
      </c>
      <c r="U207" s="10" t="e">
        <f t="shared" si="35"/>
        <v>#N/A</v>
      </c>
    </row>
    <row r="208" spans="1:21">
      <c r="A208" s="10" t="s">
        <v>428</v>
      </c>
      <c r="B208" s="10" t="str">
        <f>IF(ISERROR(MATCH(A208, EQProd!$A$2:$A$297,0)),"",A208)</f>
        <v>srf_main.OutBoundFile</v>
      </c>
      <c r="C208" s="10" t="str">
        <f t="shared" si="27"/>
        <v>OK</v>
      </c>
      <c r="D208" s="10" t="s">
        <v>429</v>
      </c>
      <c r="E208" s="10" t="str">
        <f>VLOOKUP(D208,EQProd!$B$2:$F$297,1,)</f>
        <v>OutBoundFileUniqueKey</v>
      </c>
      <c r="F208" s="10" t="str">
        <f t="shared" si="28"/>
        <v>OK</v>
      </c>
      <c r="G208" s="10" t="s">
        <v>8</v>
      </c>
      <c r="H208" s="10" t="str">
        <f>VLOOKUP(D208,EQProd!$B$2:$F$297,2,)</f>
        <v>unique</v>
      </c>
      <c r="I208" s="10" t="str">
        <f t="shared" si="29"/>
        <v>OK</v>
      </c>
      <c r="J208" s="10" t="s">
        <v>14</v>
      </c>
      <c r="K208" s="10" t="str">
        <f>VLOOKUP(D208,EQProd!$B$2:$F$297,3,)</f>
        <v xml:space="preserve"> nonclustered </v>
      </c>
      <c r="L208" s="10" t="str">
        <f t="shared" si="30"/>
        <v>OK</v>
      </c>
      <c r="M208" s="10">
        <v>6</v>
      </c>
      <c r="N208" s="10">
        <f>VLOOKUP(D208,EQProd!$B$2:$F$297,4,)</f>
        <v>6</v>
      </c>
      <c r="O208" s="10" t="str">
        <f t="shared" si="31"/>
        <v>OK</v>
      </c>
      <c r="P208" s="10" t="s">
        <v>702</v>
      </c>
      <c r="Q208" s="10" t="str">
        <f>VLOOKUP(D208,EQProd!$B$2:$F$297,5,)</f>
        <v>AssetClass asc,COBDate asc,FeedFileFragmentId asc,FeedType asc,MessageType asc,PublisherSystem asc</v>
      </c>
      <c r="R208" s="10" t="str">
        <f t="shared" si="32"/>
        <v>OK</v>
      </c>
      <c r="S208" s="10" t="str">
        <f t="shared" si="33"/>
        <v>TRUE</v>
      </c>
      <c r="T208" s="10" t="str">
        <f t="shared" si="34"/>
        <v>TRUE</v>
      </c>
      <c r="U208" s="10" t="str">
        <f t="shared" si="35"/>
        <v>Yes</v>
      </c>
    </row>
    <row r="209" spans="1:21">
      <c r="A209" s="10" t="s">
        <v>428</v>
      </c>
      <c r="B209" s="10" t="str">
        <f>IF(ISERROR(MATCH(A209, EQProd!$A$2:$A$297,0)),"",A209)</f>
        <v>srf_main.OutBoundFile</v>
      </c>
      <c r="C209" s="10" t="str">
        <f t="shared" si="27"/>
        <v>OK</v>
      </c>
      <c r="D209" s="10" t="s">
        <v>703</v>
      </c>
      <c r="E209" s="10" t="str">
        <f>VLOOKUP(D209,EQProd!$B$2:$F$297,1,)</f>
        <v>PK_OutBoundFile</v>
      </c>
      <c r="F209" s="10" t="str">
        <f t="shared" si="28"/>
        <v>OK</v>
      </c>
      <c r="G209" s="10" t="s">
        <v>8</v>
      </c>
      <c r="H209" s="10" t="str">
        <f>VLOOKUP(D209,EQProd!$B$2:$F$297,2,)</f>
        <v>unique</v>
      </c>
      <c r="I209" s="10" t="str">
        <f t="shared" si="29"/>
        <v>OK</v>
      </c>
      <c r="J209" s="10" t="s">
        <v>9</v>
      </c>
      <c r="K209" s="10" t="str">
        <f>VLOOKUP(D209,EQProd!$B$2:$F$297,3,)</f>
        <v xml:space="preserve"> clustered </v>
      </c>
      <c r="L209" s="10" t="str">
        <f t="shared" si="30"/>
        <v>OK</v>
      </c>
      <c r="M209" s="10">
        <v>1</v>
      </c>
      <c r="N209" s="10">
        <f>VLOOKUP(D209,EQProd!$B$2:$F$297,4,)</f>
        <v>1</v>
      </c>
      <c r="O209" s="10" t="str">
        <f t="shared" si="31"/>
        <v>OK</v>
      </c>
      <c r="P209" s="10" t="s">
        <v>17</v>
      </c>
      <c r="Q209" s="10" t="str">
        <f>VLOOKUP(D209,EQProd!$B$2:$F$297,5,)</f>
        <v>Id asc</v>
      </c>
      <c r="R209" s="10" t="str">
        <f t="shared" si="32"/>
        <v>OK</v>
      </c>
      <c r="S209" s="10" t="str">
        <f t="shared" si="33"/>
        <v>TRUE</v>
      </c>
      <c r="T209" s="10" t="str">
        <f t="shared" si="34"/>
        <v>TRUE</v>
      </c>
      <c r="U209" s="10" t="str">
        <f t="shared" si="35"/>
        <v>Yes</v>
      </c>
    </row>
    <row r="210" spans="1:21">
      <c r="A210" s="10" t="s">
        <v>770</v>
      </c>
      <c r="B210" s="10" t="str">
        <f>IF(ISERROR(MATCH(A210, EQProd!$A$2:$A$297,0)),"",A210)</f>
        <v/>
      </c>
      <c r="C210" s="10" t="str">
        <f t="shared" si="27"/>
        <v>NOTOK</v>
      </c>
      <c r="D210" s="10" t="s">
        <v>771</v>
      </c>
      <c r="E210" s="10" t="e">
        <f>VLOOKUP(D210,EQProd!$B$2:$F$297,1,)</f>
        <v>#N/A</v>
      </c>
      <c r="F210" s="10" t="e">
        <f t="shared" si="28"/>
        <v>#N/A</v>
      </c>
      <c r="G210" s="10" t="s">
        <v>8</v>
      </c>
      <c r="H210" s="10" t="e">
        <f>VLOOKUP(D210,EQProd!$B$2:$F$297,2,)</f>
        <v>#N/A</v>
      </c>
      <c r="I210" s="10" t="e">
        <f t="shared" si="29"/>
        <v>#N/A</v>
      </c>
      <c r="J210" s="10" t="s">
        <v>9</v>
      </c>
      <c r="K210" s="10" t="e">
        <f>VLOOKUP(D210,EQProd!$B$2:$F$297,3,)</f>
        <v>#N/A</v>
      </c>
      <c r="L210" s="10" t="e">
        <f t="shared" si="30"/>
        <v>#N/A</v>
      </c>
      <c r="M210" s="10">
        <v>1</v>
      </c>
      <c r="N210" s="10" t="e">
        <f>VLOOKUP(D210,EQProd!$B$2:$F$297,4,)</f>
        <v>#N/A</v>
      </c>
      <c r="O210" s="10" t="e">
        <f t="shared" si="31"/>
        <v>#N/A</v>
      </c>
      <c r="P210" s="10" t="s">
        <v>164</v>
      </c>
      <c r="Q210" s="10" t="e">
        <f>VLOOKUP(D210,EQProd!$B$2:$F$297,5,)</f>
        <v>#N/A</v>
      </c>
      <c r="R210" s="10" t="e">
        <f t="shared" si="32"/>
        <v>#N/A</v>
      </c>
      <c r="S210" s="10" t="e">
        <f t="shared" si="33"/>
        <v>#N/A</v>
      </c>
      <c r="T210" s="10" t="e">
        <f t="shared" si="34"/>
        <v>#N/A</v>
      </c>
      <c r="U210" s="10" t="e">
        <f t="shared" si="35"/>
        <v>#N/A</v>
      </c>
    </row>
    <row r="211" spans="1:21">
      <c r="A211" s="10" t="s">
        <v>772</v>
      </c>
      <c r="B211" s="10" t="str">
        <f>IF(ISERROR(MATCH(A211, EQProd!$A$2:$A$297,0)),"",A211)</f>
        <v/>
      </c>
      <c r="C211" s="10" t="str">
        <f t="shared" si="27"/>
        <v>NOTOK</v>
      </c>
      <c r="D211" s="10" t="s">
        <v>773</v>
      </c>
      <c r="E211" s="10" t="e">
        <f>VLOOKUP(D211,EQProd!$B$2:$F$297,1,)</f>
        <v>#N/A</v>
      </c>
      <c r="F211" s="10" t="e">
        <f t="shared" si="28"/>
        <v>#N/A</v>
      </c>
      <c r="G211" s="10" t="s">
        <v>8</v>
      </c>
      <c r="H211" s="10" t="e">
        <f>VLOOKUP(D211,EQProd!$B$2:$F$297,2,)</f>
        <v>#N/A</v>
      </c>
      <c r="I211" s="10" t="e">
        <f t="shared" si="29"/>
        <v>#N/A</v>
      </c>
      <c r="J211" s="10" t="s">
        <v>9</v>
      </c>
      <c r="K211" s="10" t="e">
        <f>VLOOKUP(D211,EQProd!$B$2:$F$297,3,)</f>
        <v>#N/A</v>
      </c>
      <c r="L211" s="10" t="e">
        <f t="shared" si="30"/>
        <v>#N/A</v>
      </c>
      <c r="M211" s="10">
        <v>1</v>
      </c>
      <c r="N211" s="10" t="e">
        <f>VLOOKUP(D211,EQProd!$B$2:$F$297,4,)</f>
        <v>#N/A</v>
      </c>
      <c r="O211" s="10" t="e">
        <f t="shared" si="31"/>
        <v>#N/A</v>
      </c>
      <c r="P211" s="10" t="s">
        <v>164</v>
      </c>
      <c r="Q211" s="10" t="e">
        <f>VLOOKUP(D211,EQProd!$B$2:$F$297,5,)</f>
        <v>#N/A</v>
      </c>
      <c r="R211" s="10" t="e">
        <f t="shared" si="32"/>
        <v>#N/A</v>
      </c>
      <c r="S211" s="10" t="e">
        <f t="shared" si="33"/>
        <v>#N/A</v>
      </c>
      <c r="T211" s="10" t="e">
        <f t="shared" si="34"/>
        <v>#N/A</v>
      </c>
      <c r="U211" s="10" t="e">
        <f t="shared" si="35"/>
        <v>#N/A</v>
      </c>
    </row>
    <row r="212" spans="1:21">
      <c r="A212" s="10" t="s">
        <v>774</v>
      </c>
      <c r="B212" s="10" t="str">
        <f>IF(ISERROR(MATCH(A212, EQProd!$A$2:$A$297,0)),"",A212)</f>
        <v/>
      </c>
      <c r="C212" s="10" t="str">
        <f t="shared" si="27"/>
        <v>NOTOK</v>
      </c>
      <c r="D212" s="10" t="s">
        <v>775</v>
      </c>
      <c r="E212" s="10" t="e">
        <f>VLOOKUP(D212,EQProd!$B$2:$F$297,1,)</f>
        <v>#N/A</v>
      </c>
      <c r="F212" s="10" t="e">
        <f t="shared" si="28"/>
        <v>#N/A</v>
      </c>
      <c r="G212" s="10" t="s">
        <v>8</v>
      </c>
      <c r="H212" s="10" t="e">
        <f>VLOOKUP(D212,EQProd!$B$2:$F$297,2,)</f>
        <v>#N/A</v>
      </c>
      <c r="I212" s="10" t="e">
        <f t="shared" si="29"/>
        <v>#N/A</v>
      </c>
      <c r="J212" s="10" t="s">
        <v>9</v>
      </c>
      <c r="K212" s="10" t="e">
        <f>VLOOKUP(D212,EQProd!$B$2:$F$297,3,)</f>
        <v>#N/A</v>
      </c>
      <c r="L212" s="10" t="e">
        <f t="shared" si="30"/>
        <v>#N/A</v>
      </c>
      <c r="M212" s="10">
        <v>1</v>
      </c>
      <c r="N212" s="10" t="e">
        <f>VLOOKUP(D212,EQProd!$B$2:$F$297,4,)</f>
        <v>#N/A</v>
      </c>
      <c r="O212" s="10" t="e">
        <f t="shared" si="31"/>
        <v>#N/A</v>
      </c>
      <c r="P212" s="10" t="s">
        <v>776</v>
      </c>
      <c r="Q212" s="10" t="e">
        <f>VLOOKUP(D212,EQProd!$B$2:$F$297,5,)</f>
        <v>#N/A</v>
      </c>
      <c r="R212" s="10" t="e">
        <f t="shared" si="32"/>
        <v>#N/A</v>
      </c>
      <c r="S212" s="10" t="e">
        <f t="shared" si="33"/>
        <v>#N/A</v>
      </c>
      <c r="T212" s="10" t="e">
        <f t="shared" si="34"/>
        <v>#N/A</v>
      </c>
      <c r="U212" s="10" t="e">
        <f t="shared" si="35"/>
        <v>#N/A</v>
      </c>
    </row>
    <row r="213" spans="1:21">
      <c r="A213" s="10" t="s">
        <v>777</v>
      </c>
      <c r="B213" s="10" t="str">
        <f>IF(ISERROR(MATCH(A213, EQProd!$A$2:$A$297,0)),"",A213)</f>
        <v/>
      </c>
      <c r="C213" s="10" t="str">
        <f t="shared" si="27"/>
        <v>NOTOK</v>
      </c>
      <c r="D213" s="10" t="s">
        <v>778</v>
      </c>
      <c r="E213" s="10" t="e">
        <f>VLOOKUP(D213,EQProd!$B$2:$F$297,1,)</f>
        <v>#N/A</v>
      </c>
      <c r="F213" s="10" t="e">
        <f t="shared" si="28"/>
        <v>#N/A</v>
      </c>
      <c r="G213" s="10" t="s">
        <v>8</v>
      </c>
      <c r="H213" s="10" t="e">
        <f>VLOOKUP(D213,EQProd!$B$2:$F$297,2,)</f>
        <v>#N/A</v>
      </c>
      <c r="I213" s="10" t="e">
        <f t="shared" si="29"/>
        <v>#N/A</v>
      </c>
      <c r="J213" s="10" t="s">
        <v>9</v>
      </c>
      <c r="K213" s="10" t="e">
        <f>VLOOKUP(D213,EQProd!$B$2:$F$297,3,)</f>
        <v>#N/A</v>
      </c>
      <c r="L213" s="10" t="e">
        <f t="shared" si="30"/>
        <v>#N/A</v>
      </c>
      <c r="M213" s="10">
        <v>1</v>
      </c>
      <c r="N213" s="10" t="e">
        <f>VLOOKUP(D213,EQProd!$B$2:$F$297,4,)</f>
        <v>#N/A</v>
      </c>
      <c r="O213" s="10" t="e">
        <f t="shared" si="31"/>
        <v>#N/A</v>
      </c>
      <c r="P213" s="10" t="s">
        <v>164</v>
      </c>
      <c r="Q213" s="10" t="e">
        <f>VLOOKUP(D213,EQProd!$B$2:$F$297,5,)</f>
        <v>#N/A</v>
      </c>
      <c r="R213" s="10" t="e">
        <f t="shared" si="32"/>
        <v>#N/A</v>
      </c>
      <c r="S213" s="10" t="e">
        <f t="shared" si="33"/>
        <v>#N/A</v>
      </c>
      <c r="T213" s="10" t="e">
        <f t="shared" si="34"/>
        <v>#N/A</v>
      </c>
      <c r="U213" s="10" t="e">
        <f t="shared" si="35"/>
        <v>#N/A</v>
      </c>
    </row>
    <row r="214" spans="1:21">
      <c r="A214" s="10" t="s">
        <v>779</v>
      </c>
      <c r="B214" s="10" t="str">
        <f>IF(ISERROR(MATCH(A214, EQProd!$A$2:$A$297,0)),"",A214)</f>
        <v/>
      </c>
      <c r="C214" s="10" t="str">
        <f t="shared" si="27"/>
        <v>NOTOK</v>
      </c>
      <c r="D214" s="10" t="s">
        <v>780</v>
      </c>
      <c r="E214" s="10" t="e">
        <f>VLOOKUP(D214,EQProd!$B$2:$F$297,1,)</f>
        <v>#N/A</v>
      </c>
      <c r="F214" s="10" t="e">
        <f t="shared" si="28"/>
        <v>#N/A</v>
      </c>
      <c r="G214" s="10" t="s">
        <v>13</v>
      </c>
      <c r="H214" s="10" t="e">
        <f>VLOOKUP(D214,EQProd!$B$2:$F$297,2,)</f>
        <v>#N/A</v>
      </c>
      <c r="I214" s="10" t="e">
        <f t="shared" si="29"/>
        <v>#N/A</v>
      </c>
      <c r="J214" s="10" t="s">
        <v>14</v>
      </c>
      <c r="K214" s="10" t="e">
        <f>VLOOKUP(D214,EQProd!$B$2:$F$297,3,)</f>
        <v>#N/A</v>
      </c>
      <c r="L214" s="10" t="e">
        <f t="shared" si="30"/>
        <v>#N/A</v>
      </c>
      <c r="M214" s="10">
        <v>2</v>
      </c>
      <c r="N214" s="10" t="e">
        <f>VLOOKUP(D214,EQProd!$B$2:$F$297,4,)</f>
        <v>#N/A</v>
      </c>
      <c r="O214" s="10" t="e">
        <f t="shared" si="31"/>
        <v>#N/A</v>
      </c>
      <c r="P214" s="10" t="s">
        <v>781</v>
      </c>
      <c r="Q214" s="10" t="e">
        <f>VLOOKUP(D214,EQProd!$B$2:$F$297,5,)</f>
        <v>#N/A</v>
      </c>
      <c r="R214" s="10" t="e">
        <f t="shared" si="32"/>
        <v>#N/A</v>
      </c>
      <c r="S214" s="10" t="e">
        <f t="shared" si="33"/>
        <v>#N/A</v>
      </c>
      <c r="T214" s="10" t="e">
        <f t="shared" si="34"/>
        <v>#N/A</v>
      </c>
      <c r="U214" s="10" t="e">
        <f t="shared" si="35"/>
        <v>#N/A</v>
      </c>
    </row>
    <row r="215" spans="1:21">
      <c r="A215" s="10" t="s">
        <v>432</v>
      </c>
      <c r="B215" s="10" t="str">
        <f>IF(ISERROR(MATCH(A215, EQProd!$A$2:$A$297,0)),"",A215)</f>
        <v>srf_main.Product</v>
      </c>
      <c r="C215" s="10" t="str">
        <f t="shared" si="27"/>
        <v>OK</v>
      </c>
      <c r="D215" s="10" t="s">
        <v>434</v>
      </c>
      <c r="E215" s="10" t="str">
        <f>VLOOKUP(D215,EQProd!$B$2:$F$297,1,)</f>
        <v>ProductUniqueKey</v>
      </c>
      <c r="F215" s="10" t="str">
        <f t="shared" si="28"/>
        <v>OK</v>
      </c>
      <c r="G215" s="10" t="s">
        <v>8</v>
      </c>
      <c r="H215" s="10" t="str">
        <f>VLOOKUP(D215,EQProd!$B$2:$F$297,2,)</f>
        <v>unique</v>
      </c>
      <c r="I215" s="10" t="str">
        <f t="shared" si="29"/>
        <v>OK</v>
      </c>
      <c r="J215" s="10" t="s">
        <v>14</v>
      </c>
      <c r="K215" s="10" t="str">
        <f>VLOOKUP(D215,EQProd!$B$2:$F$297,3,)</f>
        <v xml:space="preserve"> nonclustered </v>
      </c>
      <c r="L215" s="10" t="str">
        <f t="shared" si="30"/>
        <v>OK</v>
      </c>
      <c r="M215" s="10">
        <v>2</v>
      </c>
      <c r="N215" s="10">
        <f>VLOOKUP(D215,EQProd!$B$2:$F$297,4,)</f>
        <v>2</v>
      </c>
      <c r="O215" s="10" t="str">
        <f t="shared" si="31"/>
        <v>OK</v>
      </c>
      <c r="P215" s="10" t="s">
        <v>705</v>
      </c>
      <c r="Q215" s="10" t="str">
        <f>VLOOKUP(D215,EQProd!$B$2:$F$297,5,)</f>
        <v>ProductSubType asc,ProductType asc</v>
      </c>
      <c r="R215" s="10" t="str">
        <f t="shared" si="32"/>
        <v>OK</v>
      </c>
      <c r="S215" s="10" t="str">
        <f t="shared" si="33"/>
        <v>TRUE</v>
      </c>
      <c r="T215" s="10" t="str">
        <f t="shared" si="34"/>
        <v>TRUE</v>
      </c>
      <c r="U215" s="10" t="str">
        <f t="shared" si="35"/>
        <v>Yes</v>
      </c>
    </row>
    <row r="216" spans="1:21">
      <c r="A216" s="10" t="s">
        <v>432</v>
      </c>
      <c r="B216" s="10" t="str">
        <f>IF(ISERROR(MATCH(A216, EQProd!$A$2:$A$297,0)),"",A216)</f>
        <v>srf_main.Product</v>
      </c>
      <c r="C216" s="10" t="str">
        <f t="shared" si="27"/>
        <v>OK</v>
      </c>
      <c r="D216" s="10" t="s">
        <v>704</v>
      </c>
      <c r="E216" s="10" t="str">
        <f>VLOOKUP(D216,EQProd!$B$2:$F$297,1,)</f>
        <v>PK_Product</v>
      </c>
      <c r="F216" s="10" t="str">
        <f t="shared" si="28"/>
        <v>OK</v>
      </c>
      <c r="G216" s="10" t="s">
        <v>8</v>
      </c>
      <c r="H216" s="10" t="str">
        <f>VLOOKUP(D216,EQProd!$B$2:$F$297,2,)</f>
        <v>unique</v>
      </c>
      <c r="I216" s="10" t="str">
        <f t="shared" si="29"/>
        <v>OK</v>
      </c>
      <c r="J216" s="10" t="s">
        <v>9</v>
      </c>
      <c r="K216" s="10" t="str">
        <f>VLOOKUP(D216,EQProd!$B$2:$F$297,3,)</f>
        <v xml:space="preserve"> clustered </v>
      </c>
      <c r="L216" s="10" t="str">
        <f t="shared" si="30"/>
        <v>OK</v>
      </c>
      <c r="M216" s="10">
        <v>1</v>
      </c>
      <c r="N216" s="10">
        <f>VLOOKUP(D216,EQProd!$B$2:$F$297,4,)</f>
        <v>1</v>
      </c>
      <c r="O216" s="10" t="str">
        <f t="shared" si="31"/>
        <v>OK</v>
      </c>
      <c r="P216" s="10" t="s">
        <v>17</v>
      </c>
      <c r="Q216" s="10" t="str">
        <f>VLOOKUP(D216,EQProd!$B$2:$F$297,5,)</f>
        <v>Id asc</v>
      </c>
      <c r="R216" s="10" t="str">
        <f t="shared" si="32"/>
        <v>OK</v>
      </c>
      <c r="S216" s="10" t="str">
        <f t="shared" si="33"/>
        <v>TRUE</v>
      </c>
      <c r="T216" s="10" t="str">
        <f t="shared" si="34"/>
        <v>TRUE</v>
      </c>
      <c r="U216" s="10" t="str">
        <f t="shared" si="35"/>
        <v>Yes</v>
      </c>
    </row>
    <row r="217" spans="1:21">
      <c r="A217" s="10" t="s">
        <v>436</v>
      </c>
      <c r="B217" s="10" t="str">
        <f>IF(ISERROR(MATCH(A217, EQProd!$A$2:$A$297,0)),"",A217)</f>
        <v>srf_main.ReportingAgent</v>
      </c>
      <c r="C217" s="10" t="str">
        <f t="shared" si="27"/>
        <v>OK</v>
      </c>
      <c r="D217" s="10" t="s">
        <v>706</v>
      </c>
      <c r="E217" s="10" t="str">
        <f>VLOOKUP(D217,EQProd!$B$2:$F$297,1,)</f>
        <v>PK_ReportingAgent</v>
      </c>
      <c r="F217" s="10" t="str">
        <f t="shared" si="28"/>
        <v>OK</v>
      </c>
      <c r="G217" s="10" t="s">
        <v>8</v>
      </c>
      <c r="H217" s="10" t="str">
        <f>VLOOKUP(D217,EQProd!$B$2:$F$297,2,)</f>
        <v>unique</v>
      </c>
      <c r="I217" s="10" t="str">
        <f t="shared" si="29"/>
        <v>OK</v>
      </c>
      <c r="J217" s="10" t="s">
        <v>9</v>
      </c>
      <c r="K217" s="10" t="str">
        <f>VLOOKUP(D217,EQProd!$B$2:$F$297,3,)</f>
        <v xml:space="preserve"> clustered </v>
      </c>
      <c r="L217" s="10" t="str">
        <f t="shared" si="30"/>
        <v>OK</v>
      </c>
      <c r="M217" s="10">
        <v>1</v>
      </c>
      <c r="N217" s="10">
        <f>VLOOKUP(D217,EQProd!$B$2:$F$297,4,)</f>
        <v>1</v>
      </c>
      <c r="O217" s="10" t="str">
        <f t="shared" si="31"/>
        <v>OK</v>
      </c>
      <c r="P217" s="10" t="s">
        <v>17</v>
      </c>
      <c r="Q217" s="10" t="str">
        <f>VLOOKUP(D217,EQProd!$B$2:$F$297,5,)</f>
        <v>Id asc</v>
      </c>
      <c r="R217" s="10" t="str">
        <f t="shared" si="32"/>
        <v>OK</v>
      </c>
      <c r="S217" s="10" t="str">
        <f t="shared" si="33"/>
        <v>TRUE</v>
      </c>
      <c r="T217" s="10" t="str">
        <f t="shared" si="34"/>
        <v>TRUE</v>
      </c>
      <c r="U217" s="10" t="str">
        <f t="shared" si="35"/>
        <v>Yes</v>
      </c>
    </row>
    <row r="218" spans="1:21">
      <c r="A218" s="10" t="s">
        <v>441</v>
      </c>
      <c r="B218" s="10" t="str">
        <f>IF(ISERROR(MATCH(A218, EQProd!$A$2:$A$297,0)),"",A218)</f>
        <v>srf_main.SDSLocationJurisdiction</v>
      </c>
      <c r="C218" s="10" t="str">
        <f t="shared" si="27"/>
        <v>OK</v>
      </c>
      <c r="D218" s="10" t="s">
        <v>442</v>
      </c>
      <c r="E218" s="10" t="str">
        <f>VLOOKUP(D218,EQProd!$B$2:$F$297,1,)</f>
        <v>PK_SDSLocationJurisdiction</v>
      </c>
      <c r="F218" s="10" t="str">
        <f t="shared" si="28"/>
        <v>OK</v>
      </c>
      <c r="G218" s="10" t="s">
        <v>8</v>
      </c>
      <c r="H218" s="10" t="str">
        <f>VLOOKUP(D218,EQProd!$B$2:$F$297,2,)</f>
        <v>unique</v>
      </c>
      <c r="I218" s="10" t="str">
        <f t="shared" si="29"/>
        <v>OK</v>
      </c>
      <c r="J218" s="10" t="s">
        <v>9</v>
      </c>
      <c r="K218" s="10" t="str">
        <f>VLOOKUP(D218,EQProd!$B$2:$F$297,3,)</f>
        <v xml:space="preserve"> clustered </v>
      </c>
      <c r="L218" s="10" t="str">
        <f t="shared" si="30"/>
        <v>OK</v>
      </c>
      <c r="M218" s="10">
        <v>2</v>
      </c>
      <c r="N218" s="10">
        <f>VLOOKUP(D218,EQProd!$B$2:$F$297,4,)</f>
        <v>2</v>
      </c>
      <c r="O218" s="10" t="str">
        <f t="shared" si="31"/>
        <v>OK</v>
      </c>
      <c r="P218" s="10" t="s">
        <v>443</v>
      </c>
      <c r="Q218" s="10" t="str">
        <f>VLOOKUP(D218,EQProd!$B$2:$F$297,5,)</f>
        <v>Jurisdiction asc,LocationId asc</v>
      </c>
      <c r="R218" s="10" t="str">
        <f t="shared" si="32"/>
        <v>OK</v>
      </c>
      <c r="S218" s="10" t="str">
        <f t="shared" si="33"/>
        <v>TRUE</v>
      </c>
      <c r="T218" s="10" t="str">
        <f t="shared" si="34"/>
        <v>TRUE</v>
      </c>
      <c r="U218" s="10" t="str">
        <f t="shared" si="35"/>
        <v>Yes</v>
      </c>
    </row>
    <row r="219" spans="1:21">
      <c r="A219" s="10" t="s">
        <v>444</v>
      </c>
      <c r="B219" s="10" t="str">
        <f>IF(ISERROR(MATCH(A219, EQProd!$A$2:$A$297,0)),"",A219)</f>
        <v>srf_main.SFreport_Calendar</v>
      </c>
      <c r="C219" s="10" t="str">
        <f t="shared" si="27"/>
        <v>OK</v>
      </c>
      <c r="D219" s="10" t="s">
        <v>445</v>
      </c>
      <c r="E219" s="10" t="str">
        <f>VLOOKUP(D219,EQProd!$B$2:$F$297,1,)</f>
        <v>NCI_SFreport_Calendar</v>
      </c>
      <c r="F219" s="10" t="str">
        <f t="shared" si="28"/>
        <v>OK</v>
      </c>
      <c r="G219" s="10" t="s">
        <v>13</v>
      </c>
      <c r="H219" s="10" t="str">
        <f>VLOOKUP(D219,EQProd!$B$2:$F$297,2,)</f>
        <v>nonunique</v>
      </c>
      <c r="I219" s="10" t="str">
        <f t="shared" si="29"/>
        <v>OK</v>
      </c>
      <c r="J219" s="10" t="s">
        <v>14</v>
      </c>
      <c r="K219" s="10" t="str">
        <f>VLOOKUP(D219,EQProd!$B$2:$F$297,3,)</f>
        <v xml:space="preserve"> nonclustered </v>
      </c>
      <c r="L219" s="10" t="str">
        <f t="shared" si="30"/>
        <v>OK</v>
      </c>
      <c r="M219" s="10">
        <v>1</v>
      </c>
      <c r="N219" s="10">
        <f>VLOOKUP(D219,EQProd!$B$2:$F$297,4,)</f>
        <v>1</v>
      </c>
      <c r="O219" s="10" t="str">
        <f t="shared" si="31"/>
        <v>OK</v>
      </c>
      <c r="P219" s="10" t="s">
        <v>446</v>
      </c>
      <c r="Q219" s="10" t="str">
        <f>VLOOKUP(D219,EQProd!$B$2:$F$297,5,)</f>
        <v>isWeekday asc</v>
      </c>
      <c r="R219" s="10" t="str">
        <f t="shared" si="32"/>
        <v>OK</v>
      </c>
      <c r="S219" s="10" t="str">
        <f t="shared" si="33"/>
        <v>TRUE</v>
      </c>
      <c r="T219" s="10" t="str">
        <f t="shared" si="34"/>
        <v>TRUE</v>
      </c>
      <c r="U219" s="10" t="str">
        <f t="shared" si="35"/>
        <v>Yes</v>
      </c>
    </row>
    <row r="220" spans="1:21">
      <c r="A220" s="10" t="s">
        <v>444</v>
      </c>
      <c r="B220" s="10" t="str">
        <f>IF(ISERROR(MATCH(A220, EQProd!$A$2:$A$297,0)),"",A220)</f>
        <v>srf_main.SFreport_Calendar</v>
      </c>
      <c r="C220" s="10" t="str">
        <f t="shared" si="27"/>
        <v>OK</v>
      </c>
      <c r="D220" s="10" t="s">
        <v>782</v>
      </c>
      <c r="E220" s="10" t="e">
        <f>VLOOKUP(D220,EQProd!$B$2:$F$297,1,)</f>
        <v>#N/A</v>
      </c>
      <c r="F220" s="10" t="e">
        <f t="shared" si="28"/>
        <v>#N/A</v>
      </c>
      <c r="G220" s="10" t="s">
        <v>8</v>
      </c>
      <c r="H220" s="10" t="e">
        <f>VLOOKUP(D220,EQProd!$B$2:$F$297,2,)</f>
        <v>#N/A</v>
      </c>
      <c r="I220" s="10" t="e">
        <f t="shared" si="29"/>
        <v>#N/A</v>
      </c>
      <c r="J220" s="10" t="s">
        <v>9</v>
      </c>
      <c r="K220" s="10" t="e">
        <f>VLOOKUP(D220,EQProd!$B$2:$F$297,3,)</f>
        <v>#N/A</v>
      </c>
      <c r="L220" s="10" t="e">
        <f t="shared" si="30"/>
        <v>#N/A</v>
      </c>
      <c r="M220" s="10">
        <v>1</v>
      </c>
      <c r="N220" s="10" t="e">
        <f>VLOOKUP(D220,EQProd!$B$2:$F$297,4,)</f>
        <v>#N/A</v>
      </c>
      <c r="O220" s="10" t="e">
        <f t="shared" si="31"/>
        <v>#N/A</v>
      </c>
      <c r="P220" s="10" t="s">
        <v>448</v>
      </c>
      <c r="Q220" s="10" t="e">
        <f>VLOOKUP(D220,EQProd!$B$2:$F$297,5,)</f>
        <v>#N/A</v>
      </c>
      <c r="R220" s="10" t="e">
        <f t="shared" si="32"/>
        <v>#N/A</v>
      </c>
      <c r="S220" s="10" t="e">
        <f t="shared" si="33"/>
        <v>#N/A</v>
      </c>
      <c r="T220" s="10" t="e">
        <f t="shared" si="34"/>
        <v>#N/A</v>
      </c>
      <c r="U220" s="10" t="e">
        <f t="shared" si="35"/>
        <v>#N/A</v>
      </c>
    </row>
    <row r="221" spans="1:21">
      <c r="A221" s="10" t="s">
        <v>449</v>
      </c>
      <c r="B221" s="10" t="str">
        <f>IF(ISERROR(MATCH(A221, EQProd!$A$2:$A$297,0)),"",A221)</f>
        <v>srf_main.SFreportData_Output</v>
      </c>
      <c r="C221" s="10" t="str">
        <f t="shared" si="27"/>
        <v>OK</v>
      </c>
      <c r="D221" s="10" t="s">
        <v>450</v>
      </c>
      <c r="E221" s="10" t="str">
        <f>VLOOKUP(D221,EQProd!$B$2:$F$297,1,)</f>
        <v>NC1_SFreportData_Output</v>
      </c>
      <c r="F221" s="10" t="str">
        <f t="shared" si="28"/>
        <v>OK</v>
      </c>
      <c r="G221" s="10" t="s">
        <v>13</v>
      </c>
      <c r="H221" s="10" t="str">
        <f>VLOOKUP(D221,EQProd!$B$2:$F$297,2,)</f>
        <v>nonunique</v>
      </c>
      <c r="I221" s="10" t="str">
        <f t="shared" si="29"/>
        <v>OK</v>
      </c>
      <c r="J221" s="10" t="s">
        <v>14</v>
      </c>
      <c r="K221" s="10" t="str">
        <f>VLOOKUP(D221,EQProd!$B$2:$F$297,3,)</f>
        <v xml:space="preserve"> nonclustered </v>
      </c>
      <c r="L221" s="10" t="str">
        <f t="shared" si="30"/>
        <v>OK</v>
      </c>
      <c r="M221" s="10">
        <v>2</v>
      </c>
      <c r="N221" s="10">
        <f>VLOOKUP(D221,EQProd!$B$2:$F$297,4,)</f>
        <v>2</v>
      </c>
      <c r="O221" s="10" t="str">
        <f t="shared" si="31"/>
        <v>OK</v>
      </c>
      <c r="P221" s="10" t="s">
        <v>451</v>
      </c>
      <c r="Q221" s="10" t="str">
        <f>VLOOKUP(D221,EQProd!$B$2:$F$297,5,)</f>
        <v>nativetradeID asc,ReportingJurisdiction asc</v>
      </c>
      <c r="R221" s="10" t="str">
        <f t="shared" si="32"/>
        <v>OK</v>
      </c>
      <c r="S221" s="10" t="str">
        <f t="shared" si="33"/>
        <v>TRUE</v>
      </c>
      <c r="T221" s="10" t="str">
        <f t="shared" si="34"/>
        <v>TRUE</v>
      </c>
      <c r="U221" s="10" t="str">
        <f t="shared" si="35"/>
        <v>Yes</v>
      </c>
    </row>
    <row r="222" spans="1:21">
      <c r="A222" s="10" t="s">
        <v>452</v>
      </c>
      <c r="B222" s="10" t="str">
        <f>IF(ISERROR(MATCH(A222, EQProd!$A$2:$A$297,0)),"",A222)</f>
        <v>srf_main.SFreportData_Pending</v>
      </c>
      <c r="C222" s="10" t="str">
        <f t="shared" si="27"/>
        <v>OK</v>
      </c>
      <c r="D222" s="10" t="s">
        <v>453</v>
      </c>
      <c r="E222" s="10" t="str">
        <f>VLOOKUP(D222,EQProd!$B$2:$F$297,1,)</f>
        <v>NC1_SFreportData_Pending</v>
      </c>
      <c r="F222" s="10" t="str">
        <f t="shared" si="28"/>
        <v>OK</v>
      </c>
      <c r="G222" s="10" t="s">
        <v>13</v>
      </c>
      <c r="H222" s="10" t="str">
        <f>VLOOKUP(D222,EQProd!$B$2:$F$297,2,)</f>
        <v>nonunique</v>
      </c>
      <c r="I222" s="10" t="str">
        <f t="shared" si="29"/>
        <v>OK</v>
      </c>
      <c r="J222" s="10" t="s">
        <v>14</v>
      </c>
      <c r="K222" s="10" t="str">
        <f>VLOOKUP(D222,EQProd!$B$2:$F$297,3,)</f>
        <v xml:space="preserve"> nonclustered </v>
      </c>
      <c r="L222" s="10" t="str">
        <f t="shared" si="30"/>
        <v>OK</v>
      </c>
      <c r="M222" s="10">
        <v>2</v>
      </c>
      <c r="N222" s="10">
        <f>VLOOKUP(D222,EQProd!$B$2:$F$297,4,)</f>
        <v>2</v>
      </c>
      <c r="O222" s="10" t="str">
        <f t="shared" si="31"/>
        <v>OK</v>
      </c>
      <c r="P222" s="10" t="s">
        <v>451</v>
      </c>
      <c r="Q222" s="10" t="str">
        <f>VLOOKUP(D222,EQProd!$B$2:$F$297,5,)</f>
        <v>nativetradeID asc,ReportingJurisdiction asc</v>
      </c>
      <c r="R222" s="10" t="str">
        <f t="shared" si="32"/>
        <v>OK</v>
      </c>
      <c r="S222" s="10" t="str">
        <f t="shared" si="33"/>
        <v>TRUE</v>
      </c>
      <c r="T222" s="10" t="str">
        <f t="shared" si="34"/>
        <v>TRUE</v>
      </c>
      <c r="U222" s="10" t="str">
        <f t="shared" si="35"/>
        <v>Yes</v>
      </c>
    </row>
    <row r="223" spans="1:21">
      <c r="A223" s="10" t="s">
        <v>454</v>
      </c>
      <c r="B223" s="10" t="str">
        <f>IF(ISERROR(MATCH(A223, EQProd!$A$2:$A$297,0)),"",A223)</f>
        <v>srf_main.SFreportData_pending_priorDay</v>
      </c>
      <c r="C223" s="10" t="str">
        <f t="shared" si="27"/>
        <v>OK</v>
      </c>
      <c r="D223" s="10" t="s">
        <v>455</v>
      </c>
      <c r="E223" s="10" t="str">
        <f>VLOOKUP(D223,EQProd!$B$2:$F$297,1,)</f>
        <v>NC1_SFreportData_pending_priorDay</v>
      </c>
      <c r="F223" s="10" t="str">
        <f t="shared" si="28"/>
        <v>OK</v>
      </c>
      <c r="G223" s="10" t="s">
        <v>13</v>
      </c>
      <c r="H223" s="10" t="str">
        <f>VLOOKUP(D223,EQProd!$B$2:$F$297,2,)</f>
        <v>nonunique</v>
      </c>
      <c r="I223" s="10" t="str">
        <f t="shared" si="29"/>
        <v>OK</v>
      </c>
      <c r="J223" s="10" t="s">
        <v>14</v>
      </c>
      <c r="K223" s="10" t="str">
        <f>VLOOKUP(D223,EQProd!$B$2:$F$297,3,)</f>
        <v xml:space="preserve"> nonclustered </v>
      </c>
      <c r="L223" s="10" t="str">
        <f t="shared" si="30"/>
        <v>OK</v>
      </c>
      <c r="M223" s="10">
        <v>2</v>
      </c>
      <c r="N223" s="10">
        <f>VLOOKUP(D223,EQProd!$B$2:$F$297,4,)</f>
        <v>2</v>
      </c>
      <c r="O223" s="10" t="str">
        <f t="shared" si="31"/>
        <v>OK</v>
      </c>
      <c r="P223" s="10" t="s">
        <v>451</v>
      </c>
      <c r="Q223" s="10" t="str">
        <f>VLOOKUP(D223,EQProd!$B$2:$F$297,5,)</f>
        <v>nativetradeID asc,ReportingJurisdiction asc</v>
      </c>
      <c r="R223" s="10" t="str">
        <f t="shared" si="32"/>
        <v>OK</v>
      </c>
      <c r="S223" s="10" t="str">
        <f t="shared" si="33"/>
        <v>TRUE</v>
      </c>
      <c r="T223" s="10" t="str">
        <f t="shared" si="34"/>
        <v>TRUE</v>
      </c>
      <c r="U223" s="10" t="str">
        <f t="shared" si="35"/>
        <v>Yes</v>
      </c>
    </row>
    <row r="224" spans="1:21">
      <c r="A224" s="10" t="s">
        <v>456</v>
      </c>
      <c r="B224" s="10" t="str">
        <f>IF(ISERROR(MATCH(A224, EQProd!$A$2:$A$297,0)),"",A224)</f>
        <v>srf_main.SRFCodes</v>
      </c>
      <c r="C224" s="10" t="str">
        <f t="shared" si="27"/>
        <v>OK</v>
      </c>
      <c r="D224" s="10" t="s">
        <v>457</v>
      </c>
      <c r="E224" s="10" t="str">
        <f>VLOOKUP(D224,EQProd!$B$2:$F$297,1,)</f>
        <v>PK_Codes</v>
      </c>
      <c r="F224" s="10" t="str">
        <f t="shared" si="28"/>
        <v>OK</v>
      </c>
      <c r="G224" s="10" t="s">
        <v>8</v>
      </c>
      <c r="H224" s="10" t="str">
        <f>VLOOKUP(D224,EQProd!$B$2:$F$297,2,)</f>
        <v>unique</v>
      </c>
      <c r="I224" s="10" t="str">
        <f t="shared" si="29"/>
        <v>OK</v>
      </c>
      <c r="J224" s="10" t="s">
        <v>9</v>
      </c>
      <c r="K224" s="10" t="str">
        <f>VLOOKUP(D224,EQProd!$B$2:$F$297,3,)</f>
        <v xml:space="preserve"> clustered </v>
      </c>
      <c r="L224" s="10" t="str">
        <f t="shared" si="30"/>
        <v>OK</v>
      </c>
      <c r="M224" s="10">
        <v>1</v>
      </c>
      <c r="N224" s="10">
        <f>VLOOKUP(D224,EQProd!$B$2:$F$297,4,)</f>
        <v>1</v>
      </c>
      <c r="O224" s="10" t="str">
        <f t="shared" si="31"/>
        <v>OK</v>
      </c>
      <c r="P224" s="10" t="s">
        <v>458</v>
      </c>
      <c r="Q224" s="10" t="str">
        <f>VLOOKUP(D224,EQProd!$B$2:$F$297,5,)</f>
        <v>Code asc</v>
      </c>
      <c r="R224" s="10" t="str">
        <f t="shared" si="32"/>
        <v>OK</v>
      </c>
      <c r="S224" s="10" t="str">
        <f t="shared" si="33"/>
        <v>TRUE</v>
      </c>
      <c r="T224" s="10" t="str">
        <f t="shared" si="34"/>
        <v>TRUE</v>
      </c>
      <c r="U224" s="10" t="str">
        <f t="shared" si="35"/>
        <v>Yes</v>
      </c>
    </row>
    <row r="225" spans="1:21">
      <c r="A225" s="10" t="s">
        <v>459</v>
      </c>
      <c r="B225" s="10" t="str">
        <f>IF(ISERROR(MATCH(A225, EQProd!$A$2:$A$297,0)),"",A225)</f>
        <v>srf_main.SRFException</v>
      </c>
      <c r="C225" s="10" t="str">
        <f t="shared" si="27"/>
        <v>OK</v>
      </c>
      <c r="D225" s="10" t="s">
        <v>461</v>
      </c>
      <c r="E225" s="10" t="str">
        <f>VLOOKUP(D225,EQProd!$B$2:$F$297,1,)</f>
        <v>Idx_SRFException_ErrorBlotter1</v>
      </c>
      <c r="F225" s="10" t="str">
        <f t="shared" si="28"/>
        <v>OK</v>
      </c>
      <c r="G225" s="10" t="s">
        <v>13</v>
      </c>
      <c r="H225" s="10" t="str">
        <f>VLOOKUP(D225,EQProd!$B$2:$F$297,2,)</f>
        <v>nonunique</v>
      </c>
      <c r="I225" s="10" t="str">
        <f t="shared" si="29"/>
        <v>OK</v>
      </c>
      <c r="J225" s="10" t="s">
        <v>14</v>
      </c>
      <c r="K225" s="10" t="str">
        <f>VLOOKUP(D225,EQProd!$B$2:$F$297,3,)</f>
        <v xml:space="preserve"> nonclustered </v>
      </c>
      <c r="L225" s="10" t="str">
        <f t="shared" si="30"/>
        <v>OK</v>
      </c>
      <c r="M225" s="10">
        <v>3</v>
      </c>
      <c r="N225" s="10">
        <f>VLOOKUP(D225,EQProd!$B$2:$F$297,4,)</f>
        <v>3</v>
      </c>
      <c r="O225" s="10" t="str">
        <f t="shared" si="31"/>
        <v>OK</v>
      </c>
      <c r="P225" s="10" t="s">
        <v>462</v>
      </c>
      <c r="Q225" s="10" t="str">
        <f>VLOOKUP(D225,EQProd!$B$2:$F$297,5,)</f>
        <v>CreateDate asc,ErrorCategory asc,WorkFlowErrorCategory asc INCLUDE (TradeId,TradeMessageId)</v>
      </c>
      <c r="R225" s="10" t="str">
        <f t="shared" si="32"/>
        <v>OK</v>
      </c>
      <c r="S225" s="10" t="str">
        <f t="shared" si="33"/>
        <v>TRUE</v>
      </c>
      <c r="T225" s="10" t="str">
        <f t="shared" si="34"/>
        <v>TRUE</v>
      </c>
      <c r="U225" s="10" t="str">
        <f t="shared" si="35"/>
        <v>Yes</v>
      </c>
    </row>
    <row r="226" spans="1:21">
      <c r="A226" s="10" t="s">
        <v>459</v>
      </c>
      <c r="B226" s="10" t="str">
        <f>IF(ISERROR(MATCH(A226, EQProd!$A$2:$A$297,0)),"",A226)</f>
        <v>srf_main.SRFException</v>
      </c>
      <c r="C226" s="10" t="str">
        <f t="shared" si="27"/>
        <v>OK</v>
      </c>
      <c r="D226" s="10" t="s">
        <v>460</v>
      </c>
      <c r="E226" s="10" t="str">
        <f>VLOOKUP(D226,EQProd!$B$2:$F$297,1,)</f>
        <v>IDX_EX_CreateDate</v>
      </c>
      <c r="F226" s="10" t="str">
        <f t="shared" si="28"/>
        <v>OK</v>
      </c>
      <c r="G226" s="10" t="s">
        <v>13</v>
      </c>
      <c r="H226" s="10" t="str">
        <f>VLOOKUP(D226,EQProd!$B$2:$F$297,2,)</f>
        <v>nonunique</v>
      </c>
      <c r="I226" s="10" t="str">
        <f t="shared" si="29"/>
        <v>OK</v>
      </c>
      <c r="J226" s="10" t="s">
        <v>14</v>
      </c>
      <c r="K226" s="10" t="str">
        <f>VLOOKUP(D226,EQProd!$B$2:$F$297,3,)</f>
        <v xml:space="preserve"> nonclustered </v>
      </c>
      <c r="L226" s="10" t="str">
        <f t="shared" si="30"/>
        <v>OK</v>
      </c>
      <c r="M226" s="10">
        <v>1</v>
      </c>
      <c r="N226" s="10">
        <f>VLOOKUP(D226,EQProd!$B$2:$F$297,4,)</f>
        <v>1</v>
      </c>
      <c r="O226" s="10" t="str">
        <f t="shared" si="31"/>
        <v>OK</v>
      </c>
      <c r="P226" s="10" t="s">
        <v>306</v>
      </c>
      <c r="Q226" s="10" t="str">
        <f>VLOOKUP(D226,EQProd!$B$2:$F$297,5,)</f>
        <v>CreateDate asc</v>
      </c>
      <c r="R226" s="10" t="str">
        <f t="shared" si="32"/>
        <v>OK</v>
      </c>
      <c r="S226" s="10" t="str">
        <f t="shared" si="33"/>
        <v>TRUE</v>
      </c>
      <c r="T226" s="10" t="str">
        <f t="shared" si="34"/>
        <v>TRUE</v>
      </c>
      <c r="U226" s="10" t="str">
        <f t="shared" si="35"/>
        <v>Yes</v>
      </c>
    </row>
    <row r="227" spans="1:21">
      <c r="A227" s="10" t="s">
        <v>459</v>
      </c>
      <c r="B227" s="10" t="str">
        <f>IF(ISERROR(MATCH(A227, EQProd!$A$2:$A$297,0)),"",A227)</f>
        <v>srf_main.SRFException</v>
      </c>
      <c r="C227" s="10" t="str">
        <f t="shared" si="27"/>
        <v>OK</v>
      </c>
      <c r="D227" s="10" t="s">
        <v>467</v>
      </c>
      <c r="E227" s="10" t="str">
        <f>VLOOKUP(D227,EQProd!$B$2:$F$297,1,)</f>
        <v>NC1_SRFException</v>
      </c>
      <c r="F227" s="10" t="str">
        <f t="shared" si="28"/>
        <v>OK</v>
      </c>
      <c r="G227" s="10" t="s">
        <v>13</v>
      </c>
      <c r="H227" s="10" t="str">
        <f>VLOOKUP(D227,EQProd!$B$2:$F$297,2,)</f>
        <v>nonunique</v>
      </c>
      <c r="I227" s="10" t="str">
        <f t="shared" si="29"/>
        <v>OK</v>
      </c>
      <c r="J227" s="10" t="s">
        <v>14</v>
      </c>
      <c r="K227" s="10" t="str">
        <f>VLOOKUP(D227,EQProd!$B$2:$F$297,3,)</f>
        <v xml:space="preserve"> nonclustered </v>
      </c>
      <c r="L227" s="10" t="str">
        <f t="shared" si="30"/>
        <v>OK</v>
      </c>
      <c r="M227" s="10">
        <v>4</v>
      </c>
      <c r="N227" s="10">
        <f>VLOOKUP(D227,EQProd!$B$2:$F$297,4,)</f>
        <v>4</v>
      </c>
      <c r="O227" s="10" t="str">
        <f t="shared" si="31"/>
        <v>OK</v>
      </c>
      <c r="P227" s="10" t="s">
        <v>468</v>
      </c>
      <c r="Q227" s="10" t="str">
        <f>VLOOKUP(D227,EQProd!$B$2:$F$297,5,)</f>
        <v>TradeId asc,TradeMessageId asc,Jurisdiction asc,ApplicationName asc</v>
      </c>
      <c r="R227" s="10" t="str">
        <f t="shared" si="32"/>
        <v>OK</v>
      </c>
      <c r="S227" s="10" t="str">
        <f t="shared" si="33"/>
        <v>TRUE</v>
      </c>
      <c r="T227" s="10" t="str">
        <f t="shared" si="34"/>
        <v>TRUE</v>
      </c>
      <c r="U227" s="10" t="str">
        <f t="shared" si="35"/>
        <v>Yes</v>
      </c>
    </row>
    <row r="228" spans="1:21">
      <c r="A228" s="10" t="s">
        <v>459</v>
      </c>
      <c r="B228" s="10" t="str">
        <f>IF(ISERROR(MATCH(A228, EQProd!$A$2:$A$297,0)),"",A228)</f>
        <v>srf_main.SRFException</v>
      </c>
      <c r="C228" s="10" t="str">
        <f t="shared" si="27"/>
        <v>OK</v>
      </c>
      <c r="D228" s="10" t="s">
        <v>463</v>
      </c>
      <c r="E228" s="10" t="str">
        <f>VLOOKUP(D228,EQProd!$B$2:$F$297,1,)</f>
        <v>IDX_SRFException1</v>
      </c>
      <c r="F228" s="10" t="str">
        <f t="shared" si="28"/>
        <v>OK</v>
      </c>
      <c r="G228" s="10" t="s">
        <v>13</v>
      </c>
      <c r="H228" s="10" t="str">
        <f>VLOOKUP(D228,EQProd!$B$2:$F$297,2,)</f>
        <v>nonunique</v>
      </c>
      <c r="I228" s="10" t="str">
        <f t="shared" si="29"/>
        <v>OK</v>
      </c>
      <c r="J228" s="10" t="s">
        <v>14</v>
      </c>
      <c r="K228" s="10" t="str">
        <f>VLOOKUP(D228,EQProd!$B$2:$F$297,3,)</f>
        <v xml:space="preserve"> nonclustered </v>
      </c>
      <c r="L228" s="10" t="str">
        <f t="shared" si="30"/>
        <v>OK</v>
      </c>
      <c r="M228" s="10">
        <v>3</v>
      </c>
      <c r="N228" s="10">
        <f>VLOOKUP(D228,EQProd!$B$2:$F$297,4,)</f>
        <v>3</v>
      </c>
      <c r="O228" s="10" t="str">
        <f t="shared" si="31"/>
        <v>OK</v>
      </c>
      <c r="P228" s="10" t="s">
        <v>464</v>
      </c>
      <c r="Q228" s="10" t="str">
        <f>VLOOKUP(D228,EQProd!$B$2:$F$297,5,)</f>
        <v>MessageType asc,Jurisdiction asc,TradeMessageId asc</v>
      </c>
      <c r="R228" s="10" t="str">
        <f t="shared" si="32"/>
        <v>OK</v>
      </c>
      <c r="S228" s="10" t="str">
        <f t="shared" si="33"/>
        <v>TRUE</v>
      </c>
      <c r="T228" s="10" t="str">
        <f t="shared" si="34"/>
        <v>TRUE</v>
      </c>
      <c r="U228" s="10" t="str">
        <f t="shared" si="35"/>
        <v>Yes</v>
      </c>
    </row>
    <row r="229" spans="1:21">
      <c r="A229" s="10" t="s">
        <v>459</v>
      </c>
      <c r="B229" s="10" t="str">
        <f>IF(ISERROR(MATCH(A229, EQProd!$A$2:$A$297,0)),"",A229)</f>
        <v>srf_main.SRFException</v>
      </c>
      <c r="C229" s="10" t="str">
        <f t="shared" si="27"/>
        <v>OK</v>
      </c>
      <c r="D229" s="10" t="s">
        <v>469</v>
      </c>
      <c r="E229" s="10" t="str">
        <f>VLOOKUP(D229,EQProd!$B$2:$F$297,1,)</f>
        <v>IDX_TradeMessageId</v>
      </c>
      <c r="F229" s="10" t="str">
        <f t="shared" si="28"/>
        <v>OK</v>
      </c>
      <c r="G229" s="10" t="s">
        <v>13</v>
      </c>
      <c r="H229" s="10" t="str">
        <f>VLOOKUP(D229,EQProd!$B$2:$F$297,2,)</f>
        <v>nonunique</v>
      </c>
      <c r="I229" s="10" t="str">
        <f t="shared" si="29"/>
        <v>OK</v>
      </c>
      <c r="J229" s="10" t="s">
        <v>14</v>
      </c>
      <c r="K229" s="10" t="str">
        <f>VLOOKUP(D229,EQProd!$B$2:$F$297,3,)</f>
        <v xml:space="preserve"> nonclustered </v>
      </c>
      <c r="L229" s="10" t="str">
        <f t="shared" si="30"/>
        <v>OK</v>
      </c>
      <c r="M229" s="10">
        <v>2</v>
      </c>
      <c r="N229" s="10">
        <f>VLOOKUP(D229,EQProd!$B$2:$F$297,4,)</f>
        <v>2</v>
      </c>
      <c r="O229" s="10" t="str">
        <f t="shared" si="31"/>
        <v>OK</v>
      </c>
      <c r="P229" s="10" t="s">
        <v>470</v>
      </c>
      <c r="Q229" s="10" t="str">
        <f>VLOOKUP(D229,EQProd!$B$2:$F$297,5,)</f>
        <v>TradeMessageId asc,Jurisdiction asc</v>
      </c>
      <c r="R229" s="10" t="str">
        <f t="shared" si="32"/>
        <v>OK</v>
      </c>
      <c r="S229" s="10" t="str">
        <f t="shared" si="33"/>
        <v>TRUE</v>
      </c>
      <c r="T229" s="10" t="str">
        <f t="shared" si="34"/>
        <v>TRUE</v>
      </c>
      <c r="U229" s="10" t="str">
        <f t="shared" si="35"/>
        <v>Yes</v>
      </c>
    </row>
    <row r="230" spans="1:21">
      <c r="A230" s="10" t="s">
        <v>459</v>
      </c>
      <c r="B230" s="10" t="str">
        <f>IF(ISERROR(MATCH(A230, EQProd!$A$2:$A$297,0)),"",A230)</f>
        <v>srf_main.SRFException</v>
      </c>
      <c r="C230" s="10" t="str">
        <f t="shared" si="27"/>
        <v>OK</v>
      </c>
      <c r="D230" s="10" t="s">
        <v>471</v>
      </c>
      <c r="E230" s="10" t="str">
        <f>VLOOKUP(D230,EQProd!$B$2:$F$297,1,)</f>
        <v>IDX_TradeId</v>
      </c>
      <c r="F230" s="10" t="str">
        <f t="shared" si="28"/>
        <v>OK</v>
      </c>
      <c r="G230" s="10" t="s">
        <v>13</v>
      </c>
      <c r="H230" s="10" t="str">
        <f>VLOOKUP(D230,EQProd!$B$2:$F$297,2,)</f>
        <v>nonunique</v>
      </c>
      <c r="I230" s="10" t="str">
        <f t="shared" si="29"/>
        <v>OK</v>
      </c>
      <c r="J230" s="10" t="s">
        <v>14</v>
      </c>
      <c r="K230" s="10" t="str">
        <f>VLOOKUP(D230,EQProd!$B$2:$F$297,3,)</f>
        <v xml:space="preserve"> nonclustered </v>
      </c>
      <c r="L230" s="10" t="str">
        <f t="shared" si="30"/>
        <v>OK</v>
      </c>
      <c r="M230" s="10">
        <v>1</v>
      </c>
      <c r="N230" s="10">
        <f>VLOOKUP(D230,EQProd!$B$2:$F$297,4,)</f>
        <v>1</v>
      </c>
      <c r="O230" s="10" t="str">
        <f t="shared" si="31"/>
        <v>OK</v>
      </c>
      <c r="P230" s="10" t="s">
        <v>293</v>
      </c>
      <c r="Q230" s="10" t="str">
        <f>VLOOKUP(D230,EQProd!$B$2:$F$297,5,)</f>
        <v>TradeId asc INCLUDE (TradeVersion)</v>
      </c>
      <c r="R230" s="10" t="str">
        <f t="shared" si="32"/>
        <v>OK</v>
      </c>
      <c r="S230" s="10" t="str">
        <f t="shared" si="33"/>
        <v>TRUE</v>
      </c>
      <c r="T230" s="10" t="str">
        <f t="shared" si="34"/>
        <v>TRUE</v>
      </c>
      <c r="U230" s="10" t="str">
        <f t="shared" si="35"/>
        <v>Yes</v>
      </c>
    </row>
    <row r="231" spans="1:21">
      <c r="A231" s="10" t="s">
        <v>459</v>
      </c>
      <c r="B231" s="10" t="str">
        <f>IF(ISERROR(MATCH(A231, EQProd!$A$2:$A$297,0)),"",A231)</f>
        <v>srf_main.SRFException</v>
      </c>
      <c r="C231" s="10" t="str">
        <f t="shared" si="27"/>
        <v>OK</v>
      </c>
      <c r="D231" s="10" t="s">
        <v>472</v>
      </c>
      <c r="E231" s="10" t="str">
        <f>VLOOKUP(D231,EQProd!$B$2:$F$297,1,)</f>
        <v>IDX_EX_COBDate</v>
      </c>
      <c r="F231" s="10" t="str">
        <f t="shared" si="28"/>
        <v>OK</v>
      </c>
      <c r="G231" s="10" t="s">
        <v>13</v>
      </c>
      <c r="H231" s="10" t="str">
        <f>VLOOKUP(D231,EQProd!$B$2:$F$297,2,)</f>
        <v>nonunique</v>
      </c>
      <c r="I231" s="10" t="str">
        <f t="shared" si="29"/>
        <v>OK</v>
      </c>
      <c r="J231" s="10" t="s">
        <v>14</v>
      </c>
      <c r="K231" s="10" t="str">
        <f>VLOOKUP(D231,EQProd!$B$2:$F$297,3,)</f>
        <v xml:space="preserve"> nonclustered </v>
      </c>
      <c r="L231" s="10" t="str">
        <f t="shared" si="30"/>
        <v>OK</v>
      </c>
      <c r="M231" s="10">
        <v>1</v>
      </c>
      <c r="N231" s="10">
        <f>VLOOKUP(D231,EQProd!$B$2:$F$297,4,)</f>
        <v>1</v>
      </c>
      <c r="O231" s="10" t="str">
        <f t="shared" si="31"/>
        <v>OK</v>
      </c>
      <c r="P231" s="10" t="s">
        <v>80</v>
      </c>
      <c r="Q231" s="10" t="str">
        <f>VLOOKUP(D231,EQProd!$B$2:$F$297,5,)</f>
        <v>COBDate asc</v>
      </c>
      <c r="R231" s="10" t="str">
        <f t="shared" si="32"/>
        <v>OK</v>
      </c>
      <c r="S231" s="10" t="str">
        <f t="shared" si="33"/>
        <v>TRUE</v>
      </c>
      <c r="T231" s="10" t="str">
        <f t="shared" si="34"/>
        <v>TRUE</v>
      </c>
      <c r="U231" s="10" t="str">
        <f t="shared" si="35"/>
        <v>Yes</v>
      </c>
    </row>
    <row r="232" spans="1:21">
      <c r="A232" s="10" t="s">
        <v>459</v>
      </c>
      <c r="B232" s="10" t="str">
        <f>IF(ISERROR(MATCH(A232, EQProd!$A$2:$A$297,0)),"",A232)</f>
        <v>srf_main.SRFException</v>
      </c>
      <c r="C232" s="10" t="str">
        <f t="shared" si="27"/>
        <v>OK</v>
      </c>
      <c r="D232" s="10" t="s">
        <v>473</v>
      </c>
      <c r="E232" s="10" t="str">
        <f>VLOOKUP(D232,EQProd!$B$2:$F$297,1,)</f>
        <v>Idx_SRFException_ErrorBlotter3</v>
      </c>
      <c r="F232" s="10" t="str">
        <f t="shared" si="28"/>
        <v>OK</v>
      </c>
      <c r="G232" s="10" t="s">
        <v>13</v>
      </c>
      <c r="H232" s="10" t="str">
        <f>VLOOKUP(D232,EQProd!$B$2:$F$297,2,)</f>
        <v>nonunique</v>
      </c>
      <c r="I232" s="10" t="str">
        <f t="shared" si="29"/>
        <v>OK</v>
      </c>
      <c r="J232" s="10" t="s">
        <v>14</v>
      </c>
      <c r="K232" s="10" t="str">
        <f>VLOOKUP(D232,EQProd!$B$2:$F$297,3,)</f>
        <v xml:space="preserve"> nonclustered </v>
      </c>
      <c r="L232" s="10" t="str">
        <f t="shared" si="30"/>
        <v>OK</v>
      </c>
      <c r="M232" s="10">
        <v>6</v>
      </c>
      <c r="N232" s="10">
        <f>VLOOKUP(D232,EQProd!$B$2:$F$297,4,)</f>
        <v>6</v>
      </c>
      <c r="O232" s="10" t="str">
        <f t="shared" si="31"/>
        <v>OK</v>
      </c>
      <c r="P232" s="10" t="s">
        <v>474</v>
      </c>
      <c r="Q232" s="10" t="str">
        <f>VLOOKUP(D232,EQProd!$B$2:$F$297,5,)</f>
        <v>ApplicationName asc,TradeId asc,CreateDate asc,TradeMessageId asc,ErrorCategory asc,WorkFlowErrorCategory asc INCLUDE (SRFExceptionID,TradeVersion,Jurisdiction)</v>
      </c>
      <c r="R232" s="10" t="str">
        <f t="shared" si="32"/>
        <v>OK</v>
      </c>
      <c r="S232" s="10" t="str">
        <f t="shared" si="33"/>
        <v>TRUE</v>
      </c>
      <c r="T232" s="10" t="str">
        <f t="shared" si="34"/>
        <v>TRUE</v>
      </c>
      <c r="U232" s="10" t="str">
        <f t="shared" si="35"/>
        <v>Yes</v>
      </c>
    </row>
    <row r="233" spans="1:21">
      <c r="A233" s="10" t="s">
        <v>459</v>
      </c>
      <c r="B233" s="10" t="str">
        <f>IF(ISERROR(MATCH(A233, EQProd!$A$2:$A$297,0)),"",A233)</f>
        <v>srf_main.SRFException</v>
      </c>
      <c r="C233" s="10" t="str">
        <f t="shared" si="27"/>
        <v>OK</v>
      </c>
      <c r="D233" s="10" t="s">
        <v>465</v>
      </c>
      <c r="E233" s="10" t="str">
        <f>VLOOKUP(D233,EQProd!$B$2:$F$297,1,)</f>
        <v>IDX_SRFException2</v>
      </c>
      <c r="F233" s="10" t="str">
        <f t="shared" si="28"/>
        <v>OK</v>
      </c>
      <c r="G233" s="10" t="s">
        <v>13</v>
      </c>
      <c r="H233" s="10" t="str">
        <f>VLOOKUP(D233,EQProd!$B$2:$F$297,2,)</f>
        <v>nonunique</v>
      </c>
      <c r="I233" s="10" t="str">
        <f t="shared" si="29"/>
        <v>OK</v>
      </c>
      <c r="J233" s="10" t="s">
        <v>14</v>
      </c>
      <c r="K233" s="10" t="str">
        <f>VLOOKUP(D233,EQProd!$B$2:$F$297,3,)</f>
        <v xml:space="preserve"> nonclustered </v>
      </c>
      <c r="L233" s="10" t="str">
        <f t="shared" si="30"/>
        <v>OK</v>
      </c>
      <c r="M233" s="10">
        <v>2</v>
      </c>
      <c r="N233" s="10">
        <f>VLOOKUP(D233,EQProd!$B$2:$F$297,4,)</f>
        <v>2</v>
      </c>
      <c r="O233" s="10" t="str">
        <f t="shared" si="31"/>
        <v>OK</v>
      </c>
      <c r="P233" s="10" t="s">
        <v>466</v>
      </c>
      <c r="Q233" s="10" t="str">
        <f>VLOOKUP(D233,EQProd!$B$2:$F$297,5,)</f>
        <v>MessageType asc,TradeMessageId asc</v>
      </c>
      <c r="R233" s="10" t="str">
        <f t="shared" si="32"/>
        <v>OK</v>
      </c>
      <c r="S233" s="10" t="str">
        <f t="shared" si="33"/>
        <v>TRUE</v>
      </c>
      <c r="T233" s="10" t="str">
        <f t="shared" si="34"/>
        <v>TRUE</v>
      </c>
      <c r="U233" s="10" t="str">
        <f t="shared" si="35"/>
        <v>Yes</v>
      </c>
    </row>
    <row r="234" spans="1:21">
      <c r="A234" s="10" t="s">
        <v>459</v>
      </c>
      <c r="B234" s="10" t="str">
        <f>IF(ISERROR(MATCH(A234, EQProd!$A$2:$A$297,0)),"",A234)</f>
        <v>srf_main.SRFException</v>
      </c>
      <c r="C234" s="10" t="str">
        <f t="shared" si="27"/>
        <v>OK</v>
      </c>
      <c r="D234" s="10" t="s">
        <v>475</v>
      </c>
      <c r="E234" s="10" t="str">
        <f>VLOOKUP(D234,EQProd!$B$2:$F$297,1,)</f>
        <v>Idx_SRFExcpn_MsgType</v>
      </c>
      <c r="F234" s="10" t="str">
        <f t="shared" si="28"/>
        <v>OK</v>
      </c>
      <c r="G234" s="10" t="s">
        <v>13</v>
      </c>
      <c r="H234" s="10" t="str">
        <f>VLOOKUP(D234,EQProd!$B$2:$F$297,2,)</f>
        <v>nonunique</v>
      </c>
      <c r="I234" s="10" t="str">
        <f t="shared" si="29"/>
        <v>OK</v>
      </c>
      <c r="J234" s="10" t="s">
        <v>14</v>
      </c>
      <c r="K234" s="10" t="str">
        <f>VLOOKUP(D234,EQProd!$B$2:$F$297,3,)</f>
        <v xml:space="preserve"> nonclustered </v>
      </c>
      <c r="L234" s="10" t="str">
        <f t="shared" si="30"/>
        <v>OK</v>
      </c>
      <c r="M234" s="10">
        <v>3</v>
      </c>
      <c r="N234" s="10">
        <f>VLOOKUP(D234,EQProd!$B$2:$F$297,4,)</f>
        <v>3</v>
      </c>
      <c r="O234" s="10" t="str">
        <f t="shared" si="31"/>
        <v>OK</v>
      </c>
      <c r="P234" s="10" t="s">
        <v>476</v>
      </c>
      <c r="Q234" s="10" t="str">
        <f>VLOOKUP(D234,EQProd!$B$2:$F$297,5,)</f>
        <v>TradeMessageId asc,Jurisdiction asc,MessageType asc</v>
      </c>
      <c r="R234" s="10" t="str">
        <f t="shared" si="32"/>
        <v>OK</v>
      </c>
      <c r="S234" s="10" t="str">
        <f t="shared" si="33"/>
        <v>TRUE</v>
      </c>
      <c r="T234" s="10" t="str">
        <f t="shared" si="34"/>
        <v>TRUE</v>
      </c>
      <c r="U234" s="10" t="str">
        <f t="shared" si="35"/>
        <v>Yes</v>
      </c>
    </row>
    <row r="235" spans="1:21">
      <c r="A235" s="10" t="s">
        <v>459</v>
      </c>
      <c r="B235" s="10" t="str">
        <f>IF(ISERROR(MATCH(A235, EQProd!$A$2:$A$297,0)),"",A235)</f>
        <v>srf_main.SRFException</v>
      </c>
      <c r="C235" s="10" t="str">
        <f t="shared" si="27"/>
        <v>OK</v>
      </c>
      <c r="D235" s="10" t="s">
        <v>477</v>
      </c>
      <c r="E235" s="10" t="str">
        <f>VLOOKUP(D235,EQProd!$B$2:$F$297,1,)</f>
        <v>PK_SRFExceptionID</v>
      </c>
      <c r="F235" s="10" t="str">
        <f t="shared" si="28"/>
        <v>OK</v>
      </c>
      <c r="G235" s="10" t="s">
        <v>8</v>
      </c>
      <c r="H235" s="10" t="str">
        <f>VLOOKUP(D235,EQProd!$B$2:$F$297,2,)</f>
        <v>unique</v>
      </c>
      <c r="I235" s="10" t="str">
        <f t="shared" si="29"/>
        <v>OK</v>
      </c>
      <c r="J235" s="10" t="s">
        <v>9</v>
      </c>
      <c r="K235" s="10" t="str">
        <f>VLOOKUP(D235,EQProd!$B$2:$F$297,3,)</f>
        <v xml:space="preserve"> clustered </v>
      </c>
      <c r="L235" s="10" t="str">
        <f t="shared" si="30"/>
        <v>OK</v>
      </c>
      <c r="M235" s="10">
        <v>1</v>
      </c>
      <c r="N235" s="10">
        <f>VLOOKUP(D235,EQProd!$B$2:$F$297,4,)</f>
        <v>1</v>
      </c>
      <c r="O235" s="10" t="str">
        <f t="shared" si="31"/>
        <v>OK</v>
      </c>
      <c r="P235" s="10" t="s">
        <v>478</v>
      </c>
      <c r="Q235" s="10" t="str">
        <f>VLOOKUP(D235,EQProd!$B$2:$F$297,5,)</f>
        <v>SRFExceptionID asc</v>
      </c>
      <c r="R235" s="10" t="str">
        <f t="shared" si="32"/>
        <v>OK</v>
      </c>
      <c r="S235" s="10" t="str">
        <f t="shared" si="33"/>
        <v>TRUE</v>
      </c>
      <c r="T235" s="10" t="str">
        <f t="shared" si="34"/>
        <v>TRUE</v>
      </c>
      <c r="U235" s="10" t="str">
        <f t="shared" si="35"/>
        <v>Yes</v>
      </c>
    </row>
    <row r="236" spans="1:21">
      <c r="A236" s="10" t="s">
        <v>482</v>
      </c>
      <c r="B236" s="10" t="str">
        <f>IF(ISERROR(MATCH(A236, EQProd!$A$2:$A$297,0)),"",A236)</f>
        <v>srf_main.SRFSystemParam</v>
      </c>
      <c r="C236" s="10" t="str">
        <f t="shared" si="27"/>
        <v>OK</v>
      </c>
      <c r="D236" s="10" t="s">
        <v>483</v>
      </c>
      <c r="E236" s="10" t="str">
        <f>VLOOKUP(D236,EQProd!$B$2:$F$297,1,)</f>
        <v>SRFSystemParamUniqueKey</v>
      </c>
      <c r="F236" s="10" t="str">
        <f t="shared" si="28"/>
        <v>OK</v>
      </c>
      <c r="G236" s="10" t="s">
        <v>8</v>
      </c>
      <c r="H236" s="10" t="str">
        <f>VLOOKUP(D236,EQProd!$B$2:$F$297,2,)</f>
        <v>unique</v>
      </c>
      <c r="I236" s="10" t="str">
        <f t="shared" si="29"/>
        <v>OK</v>
      </c>
      <c r="J236" s="10" t="s">
        <v>14</v>
      </c>
      <c r="K236" s="10" t="str">
        <f>VLOOKUP(D236,EQProd!$B$2:$F$297,3,)</f>
        <v xml:space="preserve"> nonclustered </v>
      </c>
      <c r="L236" s="10" t="str">
        <f t="shared" si="30"/>
        <v>OK</v>
      </c>
      <c r="M236" s="10">
        <v>4</v>
      </c>
      <c r="N236" s="10">
        <f>VLOOKUP(D236,EQProd!$B$2:$F$297,4,)</f>
        <v>4</v>
      </c>
      <c r="O236" s="10" t="str">
        <f t="shared" si="31"/>
        <v>OK</v>
      </c>
      <c r="P236" s="10" t="s">
        <v>708</v>
      </c>
      <c r="Q236" s="10" t="str">
        <f>VLOOKUP(D236,EQProd!$B$2:$F$297,5,)</f>
        <v>GroupId asc,GroupLevel asc,ParamId asc,SystemId asc</v>
      </c>
      <c r="R236" s="10" t="str">
        <f t="shared" si="32"/>
        <v>OK</v>
      </c>
      <c r="S236" s="10" t="str">
        <f t="shared" si="33"/>
        <v>TRUE</v>
      </c>
      <c r="T236" s="10" t="str">
        <f t="shared" si="34"/>
        <v>TRUE</v>
      </c>
      <c r="U236" s="10" t="str">
        <f t="shared" si="35"/>
        <v>Yes</v>
      </c>
    </row>
    <row r="237" spans="1:21">
      <c r="A237" s="10" t="s">
        <v>482</v>
      </c>
      <c r="B237" s="10" t="str">
        <f>IF(ISERROR(MATCH(A237, EQProd!$A$2:$A$297,0)),"",A237)</f>
        <v>srf_main.SRFSystemParam</v>
      </c>
      <c r="C237" s="10" t="str">
        <f t="shared" si="27"/>
        <v>OK</v>
      </c>
      <c r="D237" s="10" t="s">
        <v>487</v>
      </c>
      <c r="E237" s="10" t="str">
        <f>VLOOKUP(D237,EQProd!$B$2:$F$297,1,)</f>
        <v>Idx_SysPar_ParVal2</v>
      </c>
      <c r="F237" s="10" t="str">
        <f t="shared" si="28"/>
        <v>OK</v>
      </c>
      <c r="G237" s="10" t="s">
        <v>13</v>
      </c>
      <c r="H237" s="10" t="str">
        <f>VLOOKUP(D237,EQProd!$B$2:$F$297,2,)</f>
        <v>nonunique</v>
      </c>
      <c r="I237" s="10" t="str">
        <f t="shared" si="29"/>
        <v>OK</v>
      </c>
      <c r="J237" s="10" t="s">
        <v>14</v>
      </c>
      <c r="K237" s="10" t="str">
        <f>VLOOKUP(D237,EQProd!$B$2:$F$297,3,)</f>
        <v xml:space="preserve"> nonclustered </v>
      </c>
      <c r="L237" s="10" t="str">
        <f t="shared" si="30"/>
        <v>OK</v>
      </c>
      <c r="M237" s="10">
        <v>1</v>
      </c>
      <c r="N237" s="10">
        <f>VLOOKUP(D237,EQProd!$B$2:$F$297,4,)</f>
        <v>1</v>
      </c>
      <c r="O237" s="10" t="str">
        <f t="shared" si="31"/>
        <v>OK</v>
      </c>
      <c r="P237" s="10" t="s">
        <v>488</v>
      </c>
      <c r="Q237" s="10" t="str">
        <f>VLOOKUP(D237,EQProd!$B$2:$F$297,5,)</f>
        <v>ParamValue asc</v>
      </c>
      <c r="R237" s="10" t="str">
        <f t="shared" si="32"/>
        <v>OK</v>
      </c>
      <c r="S237" s="10" t="str">
        <f t="shared" si="33"/>
        <v>TRUE</v>
      </c>
      <c r="T237" s="10" t="str">
        <f t="shared" si="34"/>
        <v>TRUE</v>
      </c>
      <c r="U237" s="10" t="str">
        <f t="shared" si="35"/>
        <v>Yes</v>
      </c>
    </row>
    <row r="238" spans="1:21">
      <c r="A238" s="10" t="s">
        <v>482</v>
      </c>
      <c r="B238" s="10" t="str">
        <f>IF(ISERROR(MATCH(A238, EQProd!$A$2:$A$297,0)),"",A238)</f>
        <v>srf_main.SRFSystemParam</v>
      </c>
      <c r="C238" s="10" t="str">
        <f t="shared" si="27"/>
        <v>OK</v>
      </c>
      <c r="D238" s="10" t="s">
        <v>485</v>
      </c>
      <c r="E238" s="10" t="str">
        <f>VLOOKUP(D238,EQProd!$B$2:$F$297,1,)</f>
        <v>Idx_SysPar_ParVal</v>
      </c>
      <c r="F238" s="10" t="str">
        <f t="shared" si="28"/>
        <v>OK</v>
      </c>
      <c r="G238" s="10" t="s">
        <v>13</v>
      </c>
      <c r="H238" s="10" t="str">
        <f>VLOOKUP(D238,EQProd!$B$2:$F$297,2,)</f>
        <v>nonunique</v>
      </c>
      <c r="I238" s="10" t="str">
        <f t="shared" si="29"/>
        <v>OK</v>
      </c>
      <c r="J238" s="10" t="s">
        <v>14</v>
      </c>
      <c r="K238" s="10" t="str">
        <f>VLOOKUP(D238,EQProd!$B$2:$F$297,3,)</f>
        <v xml:space="preserve"> nonclustered </v>
      </c>
      <c r="L238" s="10" t="str">
        <f t="shared" si="30"/>
        <v>OK</v>
      </c>
      <c r="M238" s="10">
        <v>5</v>
      </c>
      <c r="N238" s="10">
        <f>VLOOKUP(D238,EQProd!$B$2:$F$297,4,)</f>
        <v>5</v>
      </c>
      <c r="O238" s="10" t="str">
        <f t="shared" si="31"/>
        <v>OK</v>
      </c>
      <c r="P238" s="10" t="s">
        <v>486</v>
      </c>
      <c r="Q238" s="10" t="str">
        <f>VLOOKUP(D238,EQProd!$B$2:$F$297,5,)</f>
        <v>ParamValue asc,SystemId asc,GroupId asc,GroupLevel asc,ParamId asc</v>
      </c>
      <c r="R238" s="10" t="str">
        <f t="shared" si="32"/>
        <v>OK</v>
      </c>
      <c r="S238" s="10" t="str">
        <f t="shared" si="33"/>
        <v>TRUE</v>
      </c>
      <c r="T238" s="10" t="str">
        <f t="shared" si="34"/>
        <v>TRUE</v>
      </c>
      <c r="U238" s="10" t="str">
        <f t="shared" si="35"/>
        <v>Yes</v>
      </c>
    </row>
    <row r="239" spans="1:21">
      <c r="A239" s="10" t="s">
        <v>482</v>
      </c>
      <c r="B239" s="10" t="str">
        <f>IF(ISERROR(MATCH(A239, EQProd!$A$2:$A$297,0)),"",A239)</f>
        <v>srf_main.SRFSystemParam</v>
      </c>
      <c r="C239" s="10" t="str">
        <f t="shared" si="27"/>
        <v>OK</v>
      </c>
      <c r="D239" s="10" t="s">
        <v>709</v>
      </c>
      <c r="E239" s="10" t="str">
        <f>VLOOKUP(D239,EQProd!$B$2:$F$297,1,)</f>
        <v>PK_SRFSystemParam</v>
      </c>
      <c r="F239" s="10" t="str">
        <f t="shared" si="28"/>
        <v>OK</v>
      </c>
      <c r="G239" s="10" t="s">
        <v>8</v>
      </c>
      <c r="H239" s="10" t="str">
        <f>VLOOKUP(D239,EQProd!$B$2:$F$297,2,)</f>
        <v>unique</v>
      </c>
      <c r="I239" s="10" t="str">
        <f t="shared" si="29"/>
        <v>OK</v>
      </c>
      <c r="J239" s="10" t="s">
        <v>9</v>
      </c>
      <c r="K239" s="10" t="str">
        <f>VLOOKUP(D239,EQProd!$B$2:$F$297,3,)</f>
        <v xml:space="preserve"> clustered </v>
      </c>
      <c r="L239" s="10" t="str">
        <f t="shared" si="30"/>
        <v>OK</v>
      </c>
      <c r="M239" s="10">
        <v>1</v>
      </c>
      <c r="N239" s="10">
        <f>VLOOKUP(D239,EQProd!$B$2:$F$297,4,)</f>
        <v>1</v>
      </c>
      <c r="O239" s="10" t="str">
        <f t="shared" si="31"/>
        <v>OK</v>
      </c>
      <c r="P239" s="10" t="s">
        <v>490</v>
      </c>
      <c r="Q239" s="10" t="str">
        <f>VLOOKUP(D239,EQProd!$B$2:$F$297,5,)</f>
        <v>SRFSystemParamId asc</v>
      </c>
      <c r="R239" s="10" t="str">
        <f t="shared" si="32"/>
        <v>OK</v>
      </c>
      <c r="S239" s="10" t="str">
        <f t="shared" si="33"/>
        <v>TRUE</v>
      </c>
      <c r="T239" s="10" t="str">
        <f t="shared" si="34"/>
        <v>TRUE</v>
      </c>
      <c r="U239" s="10" t="str">
        <f t="shared" si="35"/>
        <v>Yes</v>
      </c>
    </row>
    <row r="240" spans="1:21">
      <c r="A240" s="10" t="s">
        <v>482</v>
      </c>
      <c r="B240" s="10" t="str">
        <f>IF(ISERROR(MATCH(A240, EQProd!$A$2:$A$297,0)),"",A240)</f>
        <v>srf_main.SRFSystemParam</v>
      </c>
      <c r="C240" s="10" t="str">
        <f t="shared" si="27"/>
        <v>OK</v>
      </c>
      <c r="D240" s="10" t="s">
        <v>491</v>
      </c>
      <c r="E240" s="10" t="str">
        <f>VLOOKUP(D240,EQProd!$B$2:$F$297,1,)</f>
        <v>idx2_SRFSystemParam</v>
      </c>
      <c r="F240" s="10" t="str">
        <f t="shared" si="28"/>
        <v>OK</v>
      </c>
      <c r="G240" s="10" t="s">
        <v>13</v>
      </c>
      <c r="H240" s="10" t="str">
        <f>VLOOKUP(D240,EQProd!$B$2:$F$297,2,)</f>
        <v>nonunique</v>
      </c>
      <c r="I240" s="10" t="str">
        <f t="shared" si="29"/>
        <v>OK</v>
      </c>
      <c r="J240" s="10" t="s">
        <v>14</v>
      </c>
      <c r="K240" s="10" t="str">
        <f>VLOOKUP(D240,EQProd!$B$2:$F$297,3,)</f>
        <v xml:space="preserve"> nonclustered </v>
      </c>
      <c r="L240" s="10" t="str">
        <f t="shared" si="30"/>
        <v>OK</v>
      </c>
      <c r="M240" s="10">
        <v>3</v>
      </c>
      <c r="N240" s="10">
        <f>VLOOKUP(D240,EQProd!$B$2:$F$297,4,)</f>
        <v>3</v>
      </c>
      <c r="O240" s="10" t="str">
        <f t="shared" si="31"/>
        <v>OK</v>
      </c>
      <c r="P240" s="10" t="s">
        <v>492</v>
      </c>
      <c r="Q240" s="10" t="str">
        <f>VLOOKUP(D240,EQProd!$B$2:$F$297,5,)</f>
        <v>GroupId asc,GroupLevel asc,ParamIdInt asc INCLUDE (ParamId)</v>
      </c>
      <c r="R240" s="10" t="str">
        <f t="shared" si="32"/>
        <v>OK</v>
      </c>
      <c r="S240" s="10" t="str">
        <f t="shared" si="33"/>
        <v>TRUE</v>
      </c>
      <c r="T240" s="10" t="str">
        <f t="shared" si="34"/>
        <v>TRUE</v>
      </c>
      <c r="U240" s="10" t="str">
        <f t="shared" si="35"/>
        <v>Yes</v>
      </c>
    </row>
    <row r="241" spans="1:21">
      <c r="A241" s="10" t="s">
        <v>482</v>
      </c>
      <c r="B241" s="10" t="str">
        <f>IF(ISERROR(MATCH(A241, EQProd!$A$2:$A$297,0)),"",A241)</f>
        <v>srf_main.SRFSystemParam</v>
      </c>
      <c r="C241" s="10" t="str">
        <f t="shared" si="27"/>
        <v>OK</v>
      </c>
      <c r="D241" s="10" t="s">
        <v>493</v>
      </c>
      <c r="E241" s="10" t="str">
        <f>VLOOKUP(D241,EQProd!$B$2:$F$297,1,)</f>
        <v>idx1_SRFSystemParam</v>
      </c>
      <c r="F241" s="10" t="str">
        <f t="shared" si="28"/>
        <v>OK</v>
      </c>
      <c r="G241" s="10" t="s">
        <v>13</v>
      </c>
      <c r="H241" s="10" t="str">
        <f>VLOOKUP(D241,EQProd!$B$2:$F$297,2,)</f>
        <v>nonunique</v>
      </c>
      <c r="I241" s="10" t="str">
        <f t="shared" si="29"/>
        <v>OK</v>
      </c>
      <c r="J241" s="10" t="s">
        <v>14</v>
      </c>
      <c r="K241" s="10" t="str">
        <f>VLOOKUP(D241,EQProd!$B$2:$F$297,3,)</f>
        <v xml:space="preserve"> nonclustered </v>
      </c>
      <c r="L241" s="10" t="str">
        <f t="shared" si="30"/>
        <v>OK</v>
      </c>
      <c r="M241" s="10">
        <v>3</v>
      </c>
      <c r="N241" s="10">
        <f>VLOOKUP(D241,EQProd!$B$2:$F$297,4,)</f>
        <v>3</v>
      </c>
      <c r="O241" s="10" t="str">
        <f t="shared" si="31"/>
        <v>OK</v>
      </c>
      <c r="P241" s="10" t="s">
        <v>494</v>
      </c>
      <c r="Q241" s="10" t="str">
        <f>VLOOKUP(D241,EQProd!$B$2:$F$297,5,)</f>
        <v>GroupId asc,GroupLevel asc,ParamId asc INCLUDE (ParamIdInt)</v>
      </c>
      <c r="R241" s="10" t="str">
        <f t="shared" si="32"/>
        <v>OK</v>
      </c>
      <c r="S241" s="10" t="str">
        <f t="shared" si="33"/>
        <v>TRUE</v>
      </c>
      <c r="T241" s="10" t="str">
        <f t="shared" si="34"/>
        <v>TRUE</v>
      </c>
      <c r="U241" s="10" t="str">
        <f t="shared" si="35"/>
        <v>Yes</v>
      </c>
    </row>
    <row r="242" spans="1:21">
      <c r="A242" s="10" t="s">
        <v>495</v>
      </c>
      <c r="B242" s="10" t="str">
        <f>IF(ISERROR(MATCH(A242, EQProd!$A$2:$A$297,0)),"",A242)</f>
        <v>srf_main.StaticClientGroup</v>
      </c>
      <c r="C242" s="10" t="str">
        <f t="shared" si="27"/>
        <v>OK</v>
      </c>
      <c r="D242" s="10" t="s">
        <v>710</v>
      </c>
      <c r="E242" s="10" t="str">
        <f>VLOOKUP(D242,EQProd!$B$2:$F$297,1,)</f>
        <v>PK_StaticClientGroup</v>
      </c>
      <c r="F242" s="10" t="str">
        <f t="shared" si="28"/>
        <v>OK</v>
      </c>
      <c r="G242" s="10" t="s">
        <v>8</v>
      </c>
      <c r="H242" s="10" t="str">
        <f>VLOOKUP(D242,EQProd!$B$2:$F$297,2,)</f>
        <v>unique</v>
      </c>
      <c r="I242" s="10" t="str">
        <f t="shared" si="29"/>
        <v>OK</v>
      </c>
      <c r="J242" s="10" t="s">
        <v>9</v>
      </c>
      <c r="K242" s="10" t="str">
        <f>VLOOKUP(D242,EQProd!$B$2:$F$297,3,)</f>
        <v xml:space="preserve"> clustered </v>
      </c>
      <c r="L242" s="10" t="str">
        <f t="shared" si="30"/>
        <v>OK</v>
      </c>
      <c r="M242" s="10">
        <v>1</v>
      </c>
      <c r="N242" s="10">
        <f>VLOOKUP(D242,EQProd!$B$2:$F$297,4,)</f>
        <v>1</v>
      </c>
      <c r="O242" s="10" t="str">
        <f t="shared" si="31"/>
        <v>OK</v>
      </c>
      <c r="P242" s="10" t="s">
        <v>497</v>
      </c>
      <c r="Q242" s="10" t="str">
        <f>VLOOKUP(D242,EQProd!$B$2:$F$297,5,)</f>
        <v>GroupId asc</v>
      </c>
      <c r="R242" s="10" t="str">
        <f t="shared" si="32"/>
        <v>OK</v>
      </c>
      <c r="S242" s="10" t="str">
        <f t="shared" si="33"/>
        <v>TRUE</v>
      </c>
      <c r="T242" s="10" t="str">
        <f t="shared" si="34"/>
        <v>TRUE</v>
      </c>
      <c r="U242" s="10" t="str">
        <f t="shared" si="35"/>
        <v>Yes</v>
      </c>
    </row>
    <row r="243" spans="1:21">
      <c r="A243" s="10" t="s">
        <v>498</v>
      </c>
      <c r="B243" s="10" t="str">
        <f>IF(ISERROR(MATCH(A243, EQProd!$A$2:$A$297,0)),"",A243)</f>
        <v>srf_main.StaticClientMain</v>
      </c>
      <c r="C243" s="10" t="str">
        <f t="shared" si="27"/>
        <v>OK</v>
      </c>
      <c r="D243" s="10" t="s">
        <v>711</v>
      </c>
      <c r="E243" s="10" t="str">
        <f>VLOOKUP(D243,EQProd!$B$2:$F$297,1,)</f>
        <v>PK_StaticClientMain</v>
      </c>
      <c r="F243" s="10" t="str">
        <f t="shared" si="28"/>
        <v>OK</v>
      </c>
      <c r="G243" s="10" t="s">
        <v>8</v>
      </c>
      <c r="H243" s="10" t="str">
        <f>VLOOKUP(D243,EQProd!$B$2:$F$297,2,)</f>
        <v>unique</v>
      </c>
      <c r="I243" s="10" t="str">
        <f t="shared" si="29"/>
        <v>OK</v>
      </c>
      <c r="J243" s="10" t="s">
        <v>9</v>
      </c>
      <c r="K243" s="10" t="str">
        <f>VLOOKUP(D243,EQProd!$B$2:$F$297,3,)</f>
        <v xml:space="preserve"> clustered </v>
      </c>
      <c r="L243" s="10" t="str">
        <f t="shared" si="30"/>
        <v>OK</v>
      </c>
      <c r="M243" s="10">
        <v>1</v>
      </c>
      <c r="N243" s="10">
        <f>VLOOKUP(D243,EQProd!$B$2:$F$297,4,)</f>
        <v>1</v>
      </c>
      <c r="O243" s="10" t="str">
        <f t="shared" si="31"/>
        <v>OK</v>
      </c>
      <c r="P243" s="10" t="s">
        <v>17</v>
      </c>
      <c r="Q243" s="10" t="str">
        <f>VLOOKUP(D243,EQProd!$B$2:$F$297,5,)</f>
        <v>Id asc</v>
      </c>
      <c r="R243" s="10" t="str">
        <f t="shared" si="32"/>
        <v>OK</v>
      </c>
      <c r="S243" s="10" t="str">
        <f t="shared" si="33"/>
        <v>TRUE</v>
      </c>
      <c r="T243" s="10" t="str">
        <f t="shared" si="34"/>
        <v>TRUE</v>
      </c>
      <c r="U243" s="10" t="str">
        <f t="shared" si="35"/>
        <v>Yes</v>
      </c>
    </row>
    <row r="244" spans="1:21">
      <c r="A244" s="10" t="s">
        <v>500</v>
      </c>
      <c r="B244" s="10" t="str">
        <f>IF(ISERROR(MATCH(A244, EQProd!$A$2:$A$297,0)),"",A244)</f>
        <v>srf_main.TempEODLog</v>
      </c>
      <c r="C244" s="10" t="str">
        <f t="shared" si="27"/>
        <v>OK</v>
      </c>
      <c r="D244" s="10" t="s">
        <v>501</v>
      </c>
      <c r="E244" s="10" t="str">
        <f>VLOOKUP(D244,EQProd!$B$2:$F$297,1,)</f>
        <v>TempEODLogIndex</v>
      </c>
      <c r="F244" s="10" t="str">
        <f t="shared" si="28"/>
        <v>OK</v>
      </c>
      <c r="G244" s="10" t="s">
        <v>13</v>
      </c>
      <c r="H244" s="10" t="str">
        <f>VLOOKUP(D244,EQProd!$B$2:$F$297,2,)</f>
        <v>nonunique</v>
      </c>
      <c r="I244" s="10" t="str">
        <f t="shared" si="29"/>
        <v>OK</v>
      </c>
      <c r="J244" s="10" t="s">
        <v>14</v>
      </c>
      <c r="K244" s="10" t="str">
        <f>VLOOKUP(D244,EQProd!$B$2:$F$297,3,)</f>
        <v xml:space="preserve"> nonclustered </v>
      </c>
      <c r="L244" s="10" t="str">
        <f t="shared" si="30"/>
        <v>OK</v>
      </c>
      <c r="M244" s="10">
        <v>9</v>
      </c>
      <c r="N244" s="10">
        <f>VLOOKUP(D244,EQProd!$B$2:$F$297,4,)</f>
        <v>9</v>
      </c>
      <c r="O244" s="10" t="str">
        <f t="shared" si="31"/>
        <v>OK</v>
      </c>
      <c r="P244" s="10" t="s">
        <v>502</v>
      </c>
      <c r="Q244" s="10" t="str">
        <f>VLOOKUP(D244,EQProd!$B$2:$F$297,5,)</f>
        <v>SPName asc,COBDate asc,PublisherSystem asc,FeedType asc,FeedId asc,FeedIdVersion asc,FeedIdType asc,feedfilefragmentid asc,AssetClass asc</v>
      </c>
      <c r="R244" s="10" t="str">
        <f t="shared" si="32"/>
        <v>OK</v>
      </c>
      <c r="S244" s="10" t="str">
        <f t="shared" si="33"/>
        <v>TRUE</v>
      </c>
      <c r="T244" s="10" t="str">
        <f t="shared" si="34"/>
        <v>TRUE</v>
      </c>
      <c r="U244" s="10" t="str">
        <f t="shared" si="35"/>
        <v>Yes</v>
      </c>
    </row>
    <row r="245" spans="1:21">
      <c r="A245" s="10" t="s">
        <v>500</v>
      </c>
      <c r="B245" s="10" t="str">
        <f>IF(ISERROR(MATCH(A245, EQProd!$A$2:$A$297,0)),"",A245)</f>
        <v>srf_main.TempEODLog</v>
      </c>
      <c r="C245" s="10" t="str">
        <f t="shared" si="27"/>
        <v>OK</v>
      </c>
      <c r="D245" s="10" t="s">
        <v>503</v>
      </c>
      <c r="E245" s="10" t="str">
        <f>VLOOKUP(D245,EQProd!$B$2:$F$297,1,)</f>
        <v>CI_TempEODLog</v>
      </c>
      <c r="F245" s="10" t="str">
        <f t="shared" si="28"/>
        <v>OK</v>
      </c>
      <c r="G245" s="10" t="s">
        <v>13</v>
      </c>
      <c r="H245" s="10" t="str">
        <f>VLOOKUP(D245,EQProd!$B$2:$F$297,2,)</f>
        <v>nonunique</v>
      </c>
      <c r="I245" s="10" t="str">
        <f t="shared" si="29"/>
        <v>OK</v>
      </c>
      <c r="J245" s="10" t="s">
        <v>14</v>
      </c>
      <c r="K245" s="10" t="str">
        <f>VLOOKUP(D245,EQProd!$B$2:$F$297,3,)</f>
        <v xml:space="preserve"> nonclustered </v>
      </c>
      <c r="L245" s="10" t="str">
        <f t="shared" si="30"/>
        <v>OK</v>
      </c>
      <c r="M245" s="10">
        <v>1</v>
      </c>
      <c r="N245" s="10">
        <f>VLOOKUP(D245,EQProd!$B$2:$F$297,4,)</f>
        <v>1</v>
      </c>
      <c r="O245" s="10" t="str">
        <f t="shared" si="31"/>
        <v>OK</v>
      </c>
      <c r="P245" s="10" t="s">
        <v>80</v>
      </c>
      <c r="Q245" s="10" t="str">
        <f>VLOOKUP(D245,EQProd!$B$2:$F$297,5,)</f>
        <v>COBDate asc</v>
      </c>
      <c r="R245" s="10" t="str">
        <f t="shared" si="32"/>
        <v>OK</v>
      </c>
      <c r="S245" s="10" t="str">
        <f t="shared" si="33"/>
        <v>TRUE</v>
      </c>
      <c r="T245" s="10" t="str">
        <f t="shared" si="34"/>
        <v>TRUE</v>
      </c>
      <c r="U245" s="10" t="str">
        <f t="shared" si="35"/>
        <v>Yes</v>
      </c>
    </row>
    <row r="246" spans="1:21">
      <c r="A246" s="10" t="s">
        <v>500</v>
      </c>
      <c r="B246" s="10" t="str">
        <f>IF(ISERROR(MATCH(A246, EQProd!$A$2:$A$297,0)),"",A246)</f>
        <v>srf_main.TempEODLog</v>
      </c>
      <c r="C246" s="10" t="str">
        <f t="shared" si="27"/>
        <v>OK</v>
      </c>
      <c r="D246" s="10" t="s">
        <v>504</v>
      </c>
      <c r="E246" s="10" t="str">
        <f>VLOOKUP(D246,EQProd!$B$2:$F$297,1,)</f>
        <v>TempEODLogID</v>
      </c>
      <c r="F246" s="10" t="str">
        <f t="shared" si="28"/>
        <v>OK</v>
      </c>
      <c r="G246" s="10" t="s">
        <v>13</v>
      </c>
      <c r="H246" s="10" t="str">
        <f>VLOOKUP(D246,EQProd!$B$2:$F$297,2,)</f>
        <v>nonunique</v>
      </c>
      <c r="I246" s="10" t="str">
        <f t="shared" si="29"/>
        <v>OK</v>
      </c>
      <c r="J246" s="10" t="s">
        <v>14</v>
      </c>
      <c r="K246" s="10" t="str">
        <f>VLOOKUP(D246,EQProd!$B$2:$F$297,3,)</f>
        <v xml:space="preserve"> nonclustered </v>
      </c>
      <c r="L246" s="10" t="str">
        <f t="shared" si="30"/>
        <v>OK</v>
      </c>
      <c r="M246" s="10">
        <v>1</v>
      </c>
      <c r="N246" s="10">
        <f>VLOOKUP(D246,EQProd!$B$2:$F$297,4,)</f>
        <v>1</v>
      </c>
      <c r="O246" s="10" t="str">
        <f t="shared" si="31"/>
        <v>OK</v>
      </c>
      <c r="P246" s="10" t="s">
        <v>164</v>
      </c>
      <c r="Q246" s="10" t="str">
        <f>VLOOKUP(D246,EQProd!$B$2:$F$297,5,)</f>
        <v>id asc</v>
      </c>
      <c r="R246" s="10" t="str">
        <f t="shared" si="32"/>
        <v>OK</v>
      </c>
      <c r="S246" s="10" t="str">
        <f t="shared" si="33"/>
        <v>TRUE</v>
      </c>
      <c r="T246" s="10" t="str">
        <f t="shared" si="34"/>
        <v>TRUE</v>
      </c>
      <c r="U246" s="10" t="str">
        <f t="shared" si="35"/>
        <v>Yes</v>
      </c>
    </row>
    <row r="247" spans="1:21">
      <c r="A247" s="10" t="s">
        <v>505</v>
      </c>
      <c r="B247" s="10" t="str">
        <f>IF(ISERROR(MATCH(A247, EQProd!$A$2:$A$297,0)),"",A247)</f>
        <v>srf_main.Trade</v>
      </c>
      <c r="C247" s="10" t="str">
        <f t="shared" si="27"/>
        <v>OK</v>
      </c>
      <c r="D247" s="10" t="s">
        <v>243</v>
      </c>
      <c r="E247" s="10" t="str">
        <f>VLOOKUP(D247,EQProd!$B$2:$F$297,1,)</f>
        <v>idx_Book</v>
      </c>
      <c r="F247" s="10" t="str">
        <f t="shared" si="28"/>
        <v>OK</v>
      </c>
      <c r="G247" s="10" t="s">
        <v>13</v>
      </c>
      <c r="H247" s="10" t="str">
        <f>VLOOKUP(D247,EQProd!$B$2:$F$297,2,)</f>
        <v>unique</v>
      </c>
      <c r="I247" s="10" t="str">
        <f t="shared" si="29"/>
        <v>NOTOK</v>
      </c>
      <c r="J247" s="10" t="s">
        <v>14</v>
      </c>
      <c r="K247" s="10" t="str">
        <f>VLOOKUP(D247,EQProd!$B$2:$F$297,3,)</f>
        <v xml:space="preserve"> nonclustered </v>
      </c>
      <c r="L247" s="10" t="str">
        <f t="shared" si="30"/>
        <v>OK</v>
      </c>
      <c r="M247" s="10">
        <v>1</v>
      </c>
      <c r="N247" s="10">
        <f>VLOOKUP(D247,EQProd!$B$2:$F$297,4,)</f>
        <v>1</v>
      </c>
      <c r="O247" s="10" t="str">
        <f t="shared" si="31"/>
        <v>OK</v>
      </c>
      <c r="P247" s="10" t="s">
        <v>70</v>
      </c>
      <c r="Q247" s="10" t="str">
        <f>VLOOKUP(D247,EQProd!$B$2:$F$297,5,)</f>
        <v>Book asc</v>
      </c>
      <c r="R247" s="10" t="str">
        <f t="shared" si="32"/>
        <v>OK</v>
      </c>
      <c r="S247" s="10" t="str">
        <f t="shared" si="33"/>
        <v>FALSE</v>
      </c>
      <c r="T247" s="10" t="str">
        <f t="shared" si="34"/>
        <v>TRUE</v>
      </c>
      <c r="U247" s="10" t="str">
        <f t="shared" si="35"/>
        <v>No</v>
      </c>
    </row>
    <row r="248" spans="1:21">
      <c r="A248" s="10" t="s">
        <v>505</v>
      </c>
      <c r="B248" s="10" t="str">
        <f>IF(ISERROR(MATCH(A248, EQProd!$A$2:$A$297,0)),"",A248)</f>
        <v>srf_main.Trade</v>
      </c>
      <c r="C248" s="10" t="str">
        <f t="shared" si="27"/>
        <v>OK</v>
      </c>
      <c r="D248" s="10" t="s">
        <v>508</v>
      </c>
      <c r="E248" s="10" t="str">
        <f>VLOOKUP(D248,EQProd!$B$2:$F$297,1,)</f>
        <v>idx2_Trade</v>
      </c>
      <c r="F248" s="10" t="str">
        <f t="shared" si="28"/>
        <v>OK</v>
      </c>
      <c r="G248" s="10" t="s">
        <v>13</v>
      </c>
      <c r="H248" s="10" t="str">
        <f>VLOOKUP(D248,EQProd!$B$2:$F$297,2,)</f>
        <v>nonunique</v>
      </c>
      <c r="I248" s="10" t="str">
        <f t="shared" si="29"/>
        <v>OK</v>
      </c>
      <c r="J248" s="10" t="s">
        <v>14</v>
      </c>
      <c r="K248" s="10" t="str">
        <f>VLOOKUP(D248,EQProd!$B$2:$F$297,3,)</f>
        <v xml:space="preserve"> nonclustered </v>
      </c>
      <c r="L248" s="10" t="str">
        <f t="shared" si="30"/>
        <v>OK</v>
      </c>
      <c r="M248" s="10">
        <v>1</v>
      </c>
      <c r="N248" s="10">
        <f>VLOOKUP(D248,EQProd!$B$2:$F$297,4,)</f>
        <v>1</v>
      </c>
      <c r="O248" s="10" t="str">
        <f t="shared" si="31"/>
        <v>OK</v>
      </c>
      <c r="P248" s="10" t="s">
        <v>509</v>
      </c>
      <c r="Q248" s="10" t="str">
        <f>VLOOKUP(D248,EQProd!$B$2:$F$297,5,)</f>
        <v>ExecutionDateTime asc INCLUDE (TradeId)</v>
      </c>
      <c r="R248" s="10" t="str">
        <f t="shared" si="32"/>
        <v>OK</v>
      </c>
      <c r="S248" s="10" t="str">
        <f t="shared" si="33"/>
        <v>TRUE</v>
      </c>
      <c r="T248" s="10" t="str">
        <f t="shared" si="34"/>
        <v>TRUE</v>
      </c>
      <c r="U248" s="10" t="str">
        <f t="shared" si="35"/>
        <v>Yes</v>
      </c>
    </row>
    <row r="249" spans="1:21">
      <c r="A249" s="10" t="s">
        <v>505</v>
      </c>
      <c r="B249" s="10" t="str">
        <f>IF(ISERROR(MATCH(A249, EQProd!$A$2:$A$297,0)),"",A249)</f>
        <v>srf_main.Trade</v>
      </c>
      <c r="C249" s="10" t="str">
        <f t="shared" si="27"/>
        <v>OK</v>
      </c>
      <c r="D249" s="10" t="s">
        <v>506</v>
      </c>
      <c r="E249" s="10" t="str">
        <f>VLOOKUP(D249,EQProd!$B$2:$F$297,1,)</f>
        <v>IDX_TradeDate</v>
      </c>
      <c r="F249" s="10" t="str">
        <f t="shared" si="28"/>
        <v>OK</v>
      </c>
      <c r="G249" s="10" t="s">
        <v>13</v>
      </c>
      <c r="H249" s="10" t="str">
        <f>VLOOKUP(D249,EQProd!$B$2:$F$297,2,)</f>
        <v>nonunique</v>
      </c>
      <c r="I249" s="10" t="str">
        <f t="shared" si="29"/>
        <v>OK</v>
      </c>
      <c r="J249" s="10" t="s">
        <v>14</v>
      </c>
      <c r="K249" s="10" t="str">
        <f>VLOOKUP(D249,EQProd!$B$2:$F$297,3,)</f>
        <v xml:space="preserve"> nonclustered </v>
      </c>
      <c r="L249" s="10" t="str">
        <f t="shared" si="30"/>
        <v>OK</v>
      </c>
      <c r="M249" s="10">
        <v>1</v>
      </c>
      <c r="N249" s="10">
        <f>VLOOKUP(D249,EQProd!$B$2:$F$297,4,)</f>
        <v>1</v>
      </c>
      <c r="O249" s="10" t="str">
        <f t="shared" si="31"/>
        <v>OK</v>
      </c>
      <c r="P249" s="10" t="s">
        <v>507</v>
      </c>
      <c r="Q249" s="10" t="str">
        <f>VLOOKUP(D249,EQProd!$B$2:$F$297,5,)</f>
        <v>TradeDate asc INCLUDE (TradeId)</v>
      </c>
      <c r="R249" s="10" t="str">
        <f t="shared" si="32"/>
        <v>OK</v>
      </c>
      <c r="S249" s="10" t="str">
        <f t="shared" si="33"/>
        <v>TRUE</v>
      </c>
      <c r="T249" s="10" t="str">
        <f t="shared" si="34"/>
        <v>TRUE</v>
      </c>
      <c r="U249" s="10" t="str">
        <f t="shared" si="35"/>
        <v>Yes</v>
      </c>
    </row>
    <row r="250" spans="1:21">
      <c r="A250" s="10" t="s">
        <v>505</v>
      </c>
      <c r="B250" s="10" t="str">
        <f>IF(ISERROR(MATCH(A250, EQProd!$A$2:$A$297,0)),"",A250)</f>
        <v>srf_main.Trade</v>
      </c>
      <c r="C250" s="10" t="str">
        <f t="shared" si="27"/>
        <v>OK</v>
      </c>
      <c r="D250" s="10" t="s">
        <v>512</v>
      </c>
      <c r="E250" s="10" t="str">
        <f>VLOOKUP(D250,EQProd!$B$2:$F$297,1,)</f>
        <v>Idx1_Book_GUI</v>
      </c>
      <c r="F250" s="10" t="str">
        <f t="shared" si="28"/>
        <v>OK</v>
      </c>
      <c r="G250" s="10" t="s">
        <v>13</v>
      </c>
      <c r="H250" s="10" t="str">
        <f>VLOOKUP(D250,EQProd!$B$2:$F$297,2,)</f>
        <v>nonunique</v>
      </c>
      <c r="I250" s="10" t="str">
        <f t="shared" si="29"/>
        <v>OK</v>
      </c>
      <c r="J250" s="10" t="s">
        <v>14</v>
      </c>
      <c r="K250" s="10" t="str">
        <f>VLOOKUP(D250,EQProd!$B$2:$F$297,3,)</f>
        <v xml:space="preserve"> nonclustered </v>
      </c>
      <c r="L250" s="10" t="str">
        <f t="shared" si="30"/>
        <v>OK</v>
      </c>
      <c r="M250" s="10">
        <v>1</v>
      </c>
      <c r="N250" s="10">
        <f>VLOOKUP(D250,EQProd!$B$2:$F$297,4,)</f>
        <v>1</v>
      </c>
      <c r="O250" s="10" t="str">
        <f t="shared" si="31"/>
        <v>OK</v>
      </c>
      <c r="P250" s="10" t="s">
        <v>513</v>
      </c>
      <c r="Q250" s="10" t="str">
        <f>VLOOKUP(D250,EQProd!$B$2:$F$297,5,)</f>
        <v>Book asc INCLUDE (Affiliation,CtyUCI,ExecutionDateTime,isLargeTrade,LegalEntityUCI,ProductType,Publisher,TradeDate,TradeId,Trader,UPI,USI,UTI)</v>
      </c>
      <c r="R250" s="10" t="str">
        <f t="shared" si="32"/>
        <v>OK</v>
      </c>
      <c r="S250" s="10" t="str">
        <f t="shared" si="33"/>
        <v>TRUE</v>
      </c>
      <c r="T250" s="10" t="str">
        <f t="shared" si="34"/>
        <v>TRUE</v>
      </c>
      <c r="U250" s="10" t="str">
        <f t="shared" si="35"/>
        <v>Yes</v>
      </c>
    </row>
    <row r="251" spans="1:21">
      <c r="A251" s="10" t="s">
        <v>505</v>
      </c>
      <c r="B251" s="10" t="str">
        <f>IF(ISERROR(MATCH(A251, EQProd!$A$2:$A$297,0)),"",A251)</f>
        <v>srf_main.Trade</v>
      </c>
      <c r="C251" s="10" t="str">
        <f t="shared" si="27"/>
        <v>OK</v>
      </c>
      <c r="D251" s="10" t="s">
        <v>510</v>
      </c>
      <c r="E251" s="10" t="str">
        <f>VLOOKUP(D251,EQProd!$B$2:$F$297,1,)</f>
        <v>idx3_Trade</v>
      </c>
      <c r="F251" s="10" t="str">
        <f t="shared" si="28"/>
        <v>OK</v>
      </c>
      <c r="G251" s="10" t="s">
        <v>13</v>
      </c>
      <c r="H251" s="10" t="str">
        <f>VLOOKUP(D251,EQProd!$B$2:$F$297,2,)</f>
        <v>nonunique</v>
      </c>
      <c r="I251" s="10" t="str">
        <f t="shared" si="29"/>
        <v>OK</v>
      </c>
      <c r="J251" s="10" t="s">
        <v>14</v>
      </c>
      <c r="K251" s="10" t="str">
        <f>VLOOKUP(D251,EQProd!$B$2:$F$297,3,)</f>
        <v xml:space="preserve"> nonclustered </v>
      </c>
      <c r="L251" s="10" t="str">
        <f t="shared" si="30"/>
        <v>OK</v>
      </c>
      <c r="M251" s="10">
        <v>1</v>
      </c>
      <c r="N251" s="10">
        <f>VLOOKUP(D251,EQProd!$B$2:$F$297,4,)</f>
        <v>1</v>
      </c>
      <c r="O251" s="10" t="str">
        <f t="shared" si="31"/>
        <v>OK</v>
      </c>
      <c r="P251" s="10" t="s">
        <v>511</v>
      </c>
      <c r="Q251" s="10" t="str">
        <f>VLOOKUP(D251,EQProd!$B$2:$F$297,5,)</f>
        <v>TradeGroupId asc</v>
      </c>
      <c r="R251" s="10" t="str">
        <f t="shared" si="32"/>
        <v>OK</v>
      </c>
      <c r="S251" s="10" t="str">
        <f t="shared" si="33"/>
        <v>TRUE</v>
      </c>
      <c r="T251" s="10" t="str">
        <f t="shared" si="34"/>
        <v>TRUE</v>
      </c>
      <c r="U251" s="10" t="str">
        <f t="shared" si="35"/>
        <v>Yes</v>
      </c>
    </row>
    <row r="252" spans="1:21">
      <c r="A252" s="10" t="s">
        <v>505</v>
      </c>
      <c r="B252" s="10" t="str">
        <f>IF(ISERROR(MATCH(A252, EQProd!$A$2:$A$297,0)),"",A252)</f>
        <v>srf_main.Trade</v>
      </c>
      <c r="C252" s="10" t="str">
        <f t="shared" si="27"/>
        <v>OK</v>
      </c>
      <c r="D252" s="10" t="s">
        <v>516</v>
      </c>
      <c r="E252" s="10" t="str">
        <f>VLOOKUP(D252,EQProd!$B$2:$F$297,1,)</f>
        <v>idx1_Trade</v>
      </c>
      <c r="F252" s="10" t="str">
        <f t="shared" si="28"/>
        <v>OK</v>
      </c>
      <c r="G252" s="10" t="s">
        <v>13</v>
      </c>
      <c r="H252" s="10" t="str">
        <f>VLOOKUP(D252,EQProd!$B$2:$F$297,2,)</f>
        <v>nonunique</v>
      </c>
      <c r="I252" s="10" t="str">
        <f t="shared" si="29"/>
        <v>OK</v>
      </c>
      <c r="J252" s="10" t="s">
        <v>14</v>
      </c>
      <c r="K252" s="10" t="str">
        <f>VLOOKUP(D252,EQProd!$B$2:$F$297,3,)</f>
        <v xml:space="preserve"> nonclustered </v>
      </c>
      <c r="L252" s="10" t="str">
        <f t="shared" si="30"/>
        <v>OK</v>
      </c>
      <c r="M252" s="10">
        <v>2</v>
      </c>
      <c r="N252" s="10">
        <f>VLOOKUP(D252,EQProd!$B$2:$F$297,4,)</f>
        <v>2</v>
      </c>
      <c r="O252" s="10" t="str">
        <f t="shared" si="31"/>
        <v>OK</v>
      </c>
      <c r="P252" s="10" t="s">
        <v>517</v>
      </c>
      <c r="Q252" s="10" t="str">
        <f>VLOOKUP(D252,EQProd!$B$2:$F$297,5,)</f>
        <v>USI asc,PublisherTradeId asc INCLUDE (TradeId)</v>
      </c>
      <c r="R252" s="10" t="str">
        <f t="shared" si="32"/>
        <v>OK</v>
      </c>
      <c r="S252" s="10" t="str">
        <f t="shared" si="33"/>
        <v>TRUE</v>
      </c>
      <c r="T252" s="10" t="str">
        <f t="shared" si="34"/>
        <v>TRUE</v>
      </c>
      <c r="U252" s="10" t="str">
        <f t="shared" si="35"/>
        <v>Yes</v>
      </c>
    </row>
    <row r="253" spans="1:21">
      <c r="A253" s="10" t="s">
        <v>505</v>
      </c>
      <c r="B253" s="10" t="str">
        <f>IF(ISERROR(MATCH(A253, EQProd!$A$2:$A$297,0)),"",A253)</f>
        <v>srf_main.Trade</v>
      </c>
      <c r="C253" s="10" t="str">
        <f t="shared" si="27"/>
        <v>OK</v>
      </c>
      <c r="D253" s="10" t="s">
        <v>514</v>
      </c>
      <c r="E253" s="10" t="str">
        <f>VLOOKUP(D253,EQProd!$B$2:$F$297,1,)</f>
        <v>idx4_Trade</v>
      </c>
      <c r="F253" s="10" t="str">
        <f t="shared" si="28"/>
        <v>OK</v>
      </c>
      <c r="G253" s="10" t="s">
        <v>13</v>
      </c>
      <c r="H253" s="10" t="str">
        <f>VLOOKUP(D253,EQProd!$B$2:$F$297,2,)</f>
        <v>nonunique</v>
      </c>
      <c r="I253" s="10" t="str">
        <f t="shared" si="29"/>
        <v>OK</v>
      </c>
      <c r="J253" s="10" t="s">
        <v>14</v>
      </c>
      <c r="K253" s="10" t="str">
        <f>VLOOKUP(D253,EQProd!$B$2:$F$297,3,)</f>
        <v xml:space="preserve"> nonclustered </v>
      </c>
      <c r="L253" s="10" t="str">
        <f t="shared" si="30"/>
        <v>OK</v>
      </c>
      <c r="M253" s="10">
        <v>1</v>
      </c>
      <c r="N253" s="10">
        <f>VLOOKUP(D253,EQProd!$B$2:$F$297,4,)</f>
        <v>1</v>
      </c>
      <c r="O253" s="10" t="str">
        <f t="shared" si="31"/>
        <v>OK</v>
      </c>
      <c r="P253" s="10" t="s">
        <v>515</v>
      </c>
      <c r="Q253" s="10" t="str">
        <f>VLOOKUP(D253,EQProd!$B$2:$F$297,5,)</f>
        <v>TradeId asc INCLUDE (Book)</v>
      </c>
      <c r="R253" s="10" t="str">
        <f t="shared" si="32"/>
        <v>OK</v>
      </c>
      <c r="S253" s="10" t="str">
        <f t="shared" si="33"/>
        <v>TRUE</v>
      </c>
      <c r="T253" s="10" t="str">
        <f t="shared" si="34"/>
        <v>TRUE</v>
      </c>
      <c r="U253" s="10" t="str">
        <f t="shared" si="35"/>
        <v>Yes</v>
      </c>
    </row>
    <row r="254" spans="1:21">
      <c r="A254" s="10" t="s">
        <v>505</v>
      </c>
      <c r="B254" s="10" t="str">
        <f>IF(ISERROR(MATCH(A254, EQProd!$A$2:$A$297,0)),"",A254)</f>
        <v>srf_main.Trade</v>
      </c>
      <c r="C254" s="10" t="str">
        <f t="shared" si="27"/>
        <v>OK</v>
      </c>
      <c r="D254" s="10" t="s">
        <v>518</v>
      </c>
      <c r="E254" s="10" t="str">
        <f>VLOOKUP(D254,EQProd!$B$2:$F$297,1,)</f>
        <v>TradeIndex</v>
      </c>
      <c r="F254" s="10" t="str">
        <f t="shared" si="28"/>
        <v>OK</v>
      </c>
      <c r="G254" s="10" t="s">
        <v>13</v>
      </c>
      <c r="H254" s="10" t="str">
        <f>VLOOKUP(D254,EQProd!$B$2:$F$297,2,)</f>
        <v>nonunique</v>
      </c>
      <c r="I254" s="10" t="str">
        <f t="shared" si="29"/>
        <v>OK</v>
      </c>
      <c r="J254" s="10" t="s">
        <v>14</v>
      </c>
      <c r="K254" s="10" t="str">
        <f>VLOOKUP(D254,EQProd!$B$2:$F$297,3,)</f>
        <v xml:space="preserve"> nonclustered </v>
      </c>
      <c r="L254" s="10" t="str">
        <f t="shared" si="30"/>
        <v>OK</v>
      </c>
      <c r="M254" s="10">
        <v>3</v>
      </c>
      <c r="N254" s="10">
        <f>VLOOKUP(D254,EQProd!$B$2:$F$297,4,)</f>
        <v>3</v>
      </c>
      <c r="O254" s="10" t="str">
        <f t="shared" si="31"/>
        <v>OK</v>
      </c>
      <c r="P254" s="10" t="s">
        <v>519</v>
      </c>
      <c r="Q254" s="10" t="str">
        <f>VLOOKUP(D254,EQProd!$B$2:$F$297,5,)</f>
        <v>PublisherTradeId asc,PublisherTradeVersion asc,TradeIdType asc</v>
      </c>
      <c r="R254" s="10" t="str">
        <f t="shared" si="32"/>
        <v>OK</v>
      </c>
      <c r="S254" s="10" t="str">
        <f t="shared" si="33"/>
        <v>TRUE</v>
      </c>
      <c r="T254" s="10" t="str">
        <f t="shared" si="34"/>
        <v>TRUE</v>
      </c>
      <c r="U254" s="10" t="str">
        <f t="shared" si="35"/>
        <v>Yes</v>
      </c>
    </row>
    <row r="255" spans="1:21">
      <c r="A255" s="10" t="s">
        <v>505</v>
      </c>
      <c r="B255" s="10" t="str">
        <f>IF(ISERROR(MATCH(A255, EQProd!$A$2:$A$297,0)),"",A255)</f>
        <v>srf_main.Trade</v>
      </c>
      <c r="C255" s="10" t="str">
        <f t="shared" si="27"/>
        <v>OK</v>
      </c>
      <c r="D255" s="10" t="s">
        <v>712</v>
      </c>
      <c r="E255" s="10" t="str">
        <f>VLOOKUP(D255,EQProd!$B$2:$F$297,1,)</f>
        <v>PK_Trade</v>
      </c>
      <c r="F255" s="10" t="str">
        <f t="shared" si="28"/>
        <v>OK</v>
      </c>
      <c r="G255" s="10" t="s">
        <v>8</v>
      </c>
      <c r="H255" s="10" t="str">
        <f>VLOOKUP(D255,EQProd!$B$2:$F$297,2,)</f>
        <v>unique</v>
      </c>
      <c r="I255" s="10" t="str">
        <f t="shared" si="29"/>
        <v>OK</v>
      </c>
      <c r="J255" s="10" t="s">
        <v>9</v>
      </c>
      <c r="K255" s="10" t="str">
        <f>VLOOKUP(D255,EQProd!$B$2:$F$297,3,)</f>
        <v xml:space="preserve"> clustered </v>
      </c>
      <c r="L255" s="10" t="str">
        <f t="shared" si="30"/>
        <v>OK</v>
      </c>
      <c r="M255" s="10">
        <v>1</v>
      </c>
      <c r="N255" s="10">
        <f>VLOOKUP(D255,EQProd!$B$2:$F$297,4,)</f>
        <v>1</v>
      </c>
      <c r="O255" s="10" t="str">
        <f t="shared" si="31"/>
        <v>OK</v>
      </c>
      <c r="P255" s="10" t="s">
        <v>36</v>
      </c>
      <c r="Q255" s="10" t="str">
        <f>VLOOKUP(D255,EQProd!$B$2:$F$297,5,)</f>
        <v>TradeId asc</v>
      </c>
      <c r="R255" s="10" t="str">
        <f t="shared" si="32"/>
        <v>OK</v>
      </c>
      <c r="S255" s="10" t="str">
        <f t="shared" si="33"/>
        <v>TRUE</v>
      </c>
      <c r="T255" s="10" t="str">
        <f t="shared" si="34"/>
        <v>TRUE</v>
      </c>
      <c r="U255" s="10" t="str">
        <f t="shared" si="35"/>
        <v>Yes</v>
      </c>
    </row>
    <row r="256" spans="1:21">
      <c r="A256" s="10" t="s">
        <v>521</v>
      </c>
      <c r="B256" s="10" t="str">
        <f>IF(ISERROR(MATCH(A256, EQProd!$A$2:$A$297,0)),"",A256)</f>
        <v>srf_main.Trade_OFC</v>
      </c>
      <c r="C256" s="10" t="str">
        <f t="shared" si="27"/>
        <v>OK</v>
      </c>
      <c r="D256" s="10" t="s">
        <v>713</v>
      </c>
      <c r="E256" s="10" t="str">
        <f>VLOOKUP(D256,EQProd!$B$2:$F$297,1,)</f>
        <v>PK_Trade_OFC</v>
      </c>
      <c r="F256" s="10" t="str">
        <f t="shared" si="28"/>
        <v>OK</v>
      </c>
      <c r="G256" s="10" t="s">
        <v>8</v>
      </c>
      <c r="H256" s="10" t="str">
        <f>VLOOKUP(D256,EQProd!$B$2:$F$297,2,)</f>
        <v>unique</v>
      </c>
      <c r="I256" s="10" t="str">
        <f t="shared" si="29"/>
        <v>OK</v>
      </c>
      <c r="J256" s="10" t="s">
        <v>9</v>
      </c>
      <c r="K256" s="10" t="str">
        <f>VLOOKUP(D256,EQProd!$B$2:$F$297,3,)</f>
        <v xml:space="preserve"> clustered </v>
      </c>
      <c r="L256" s="10" t="str">
        <f t="shared" si="30"/>
        <v>OK</v>
      </c>
      <c r="M256" s="10">
        <v>1</v>
      </c>
      <c r="N256" s="10">
        <f>VLOOKUP(D256,EQProd!$B$2:$F$297,4,)</f>
        <v>1</v>
      </c>
      <c r="O256" s="10" t="str">
        <f t="shared" si="31"/>
        <v>OK</v>
      </c>
      <c r="P256" s="10" t="s">
        <v>36</v>
      </c>
      <c r="Q256" s="10" t="str">
        <f>VLOOKUP(D256,EQProd!$B$2:$F$297,5,)</f>
        <v>TradeId asc</v>
      </c>
      <c r="R256" s="10" t="str">
        <f t="shared" si="32"/>
        <v>OK</v>
      </c>
      <c r="S256" s="10" t="str">
        <f t="shared" si="33"/>
        <v>TRUE</v>
      </c>
      <c r="T256" s="10" t="str">
        <f t="shared" si="34"/>
        <v>TRUE</v>
      </c>
      <c r="U256" s="10" t="str">
        <f t="shared" si="35"/>
        <v>Yes</v>
      </c>
    </row>
    <row r="257" spans="1:21">
      <c r="A257" s="10" t="s">
        <v>523</v>
      </c>
      <c r="B257" s="10" t="str">
        <f>IF(ISERROR(MATCH(A257, EQProd!$A$2:$A$297,0)),"",A257)</f>
        <v>srf_main.TradeDashboardMatrix</v>
      </c>
      <c r="C257" s="10" t="str">
        <f t="shared" si="27"/>
        <v>OK</v>
      </c>
      <c r="D257" s="10" t="s">
        <v>524</v>
      </c>
      <c r="E257" s="10" t="str">
        <f>VLOOKUP(D257,EQProd!$B$2:$F$297,1,)</f>
        <v>PK_TradeDashboardMatrix</v>
      </c>
      <c r="F257" s="10" t="str">
        <f t="shared" si="28"/>
        <v>OK</v>
      </c>
      <c r="G257" s="10" t="s">
        <v>8</v>
      </c>
      <c r="H257" s="10" t="str">
        <f>VLOOKUP(D257,EQProd!$B$2:$F$297,2,)</f>
        <v>unique</v>
      </c>
      <c r="I257" s="10" t="str">
        <f t="shared" si="29"/>
        <v>OK</v>
      </c>
      <c r="J257" s="10" t="s">
        <v>9</v>
      </c>
      <c r="K257" s="10" t="str">
        <f>VLOOKUP(D257,EQProd!$B$2:$F$297,3,)</f>
        <v xml:space="preserve"> clustered </v>
      </c>
      <c r="L257" s="10" t="str">
        <f t="shared" si="30"/>
        <v>OK</v>
      </c>
      <c r="M257" s="10">
        <v>2</v>
      </c>
      <c r="N257" s="10">
        <f>VLOOKUP(D257,EQProd!$B$2:$F$297,4,)</f>
        <v>2</v>
      </c>
      <c r="O257" s="10" t="str">
        <f t="shared" si="31"/>
        <v>OK</v>
      </c>
      <c r="P257" s="10" t="s">
        <v>525</v>
      </c>
      <c r="Q257" s="10" t="str">
        <f>VLOOKUP(D257,EQProd!$B$2:$F$297,5,)</f>
        <v>SRFMsgState asc,ValidationStatus asc</v>
      </c>
      <c r="R257" s="10" t="str">
        <f t="shared" si="32"/>
        <v>OK</v>
      </c>
      <c r="S257" s="10" t="str">
        <f t="shared" si="33"/>
        <v>TRUE</v>
      </c>
      <c r="T257" s="10" t="str">
        <f t="shared" si="34"/>
        <v>TRUE</v>
      </c>
      <c r="U257" s="10" t="str">
        <f t="shared" si="35"/>
        <v>Yes</v>
      </c>
    </row>
    <row r="258" spans="1:21">
      <c r="A258" s="10" t="s">
        <v>526</v>
      </c>
      <c r="B258" s="10" t="str">
        <f>IF(ISERROR(MATCH(A258, EQProd!$A$2:$A$297,0)),"",A258)</f>
        <v>srf_main.TradeMask</v>
      </c>
      <c r="C258" s="10" t="str">
        <f t="shared" si="27"/>
        <v>OK</v>
      </c>
      <c r="D258" s="10" t="s">
        <v>714</v>
      </c>
      <c r="E258" s="10" t="str">
        <f>VLOOKUP(D258,EQProd!$B$2:$F$297,1,)</f>
        <v>PK_TradeMask</v>
      </c>
      <c r="F258" s="10" t="str">
        <f t="shared" si="28"/>
        <v>OK</v>
      </c>
      <c r="G258" s="10" t="s">
        <v>8</v>
      </c>
      <c r="H258" s="10" t="str">
        <f>VLOOKUP(D258,EQProd!$B$2:$F$297,2,)</f>
        <v>unique</v>
      </c>
      <c r="I258" s="10" t="str">
        <f t="shared" si="29"/>
        <v>OK</v>
      </c>
      <c r="J258" s="10" t="s">
        <v>9</v>
      </c>
      <c r="K258" s="10" t="str">
        <f>VLOOKUP(D258,EQProd!$B$2:$F$297,3,)</f>
        <v xml:space="preserve"> clustered </v>
      </c>
      <c r="L258" s="10" t="str">
        <f t="shared" si="30"/>
        <v>OK</v>
      </c>
      <c r="M258" s="10">
        <v>1</v>
      </c>
      <c r="N258" s="10">
        <f>VLOOKUP(D258,EQProd!$B$2:$F$297,4,)</f>
        <v>1</v>
      </c>
      <c r="O258" s="10" t="str">
        <f t="shared" si="31"/>
        <v>OK</v>
      </c>
      <c r="P258" s="10" t="s">
        <v>36</v>
      </c>
      <c r="Q258" s="10" t="str">
        <f>VLOOKUP(D258,EQProd!$B$2:$F$297,5,)</f>
        <v>TradeId asc</v>
      </c>
      <c r="R258" s="10" t="str">
        <f t="shared" si="32"/>
        <v>OK</v>
      </c>
      <c r="S258" s="10" t="str">
        <f t="shared" si="33"/>
        <v>TRUE</v>
      </c>
      <c r="T258" s="10" t="str">
        <f t="shared" si="34"/>
        <v>TRUE</v>
      </c>
      <c r="U258" s="10" t="str">
        <f t="shared" si="35"/>
        <v>Yes</v>
      </c>
    </row>
    <row r="259" spans="1:21">
      <c r="A259" s="10" t="s">
        <v>528</v>
      </c>
      <c r="B259" s="10" t="str">
        <f>IF(ISERROR(MATCH(A259, EQProd!$A$2:$A$297,0)),"",A259)</f>
        <v>srf_main.TradeMessage</v>
      </c>
      <c r="C259" s="10" t="str">
        <f t="shared" ref="C259:C310" si="36">IF(A259=B259,"OK","NOTOK")</f>
        <v>OK</v>
      </c>
      <c r="D259" s="10" t="s">
        <v>529</v>
      </c>
      <c r="E259" s="10" t="str">
        <f>VLOOKUP(D259,EQProd!$B$2:$F$297,1,)</f>
        <v>idx1_TradeMessage</v>
      </c>
      <c r="F259" s="10" t="str">
        <f t="shared" ref="F259:F310" si="37">IF(D259=E259,"OK","NOTOK")</f>
        <v>OK</v>
      </c>
      <c r="G259" s="10" t="s">
        <v>13</v>
      </c>
      <c r="H259" s="10" t="str">
        <f>VLOOKUP(D259,EQProd!$B$2:$F$297,2,)</f>
        <v>nonunique</v>
      </c>
      <c r="I259" s="10" t="str">
        <f t="shared" ref="I259:I310" si="38">IF(G259=H259,"OK","NOTOK")</f>
        <v>OK</v>
      </c>
      <c r="J259" s="10" t="s">
        <v>14</v>
      </c>
      <c r="K259" s="10" t="str">
        <f>VLOOKUP(D259,EQProd!$B$2:$F$297,3,)</f>
        <v xml:space="preserve"> nonclustered </v>
      </c>
      <c r="L259" s="10" t="str">
        <f t="shared" ref="L259:L310" si="39">IF(J259=K259,"OK","NOTOK")</f>
        <v>OK</v>
      </c>
      <c r="M259" s="10">
        <v>2</v>
      </c>
      <c r="N259" s="10">
        <f>VLOOKUP(D259,EQProd!$B$2:$F$297,4,)</f>
        <v>2</v>
      </c>
      <c r="O259" s="10" t="str">
        <f t="shared" ref="O259:O310" si="40">IF(M259=N259,"OK","NOTOK")</f>
        <v>OK</v>
      </c>
      <c r="P259" s="10" t="s">
        <v>530</v>
      </c>
      <c r="Q259" s="10" t="str">
        <f>VLOOKUP(D259,EQProd!$B$2:$F$297,5,)</f>
        <v>GTRMsgStatus asc,SubmissionDateTime asc</v>
      </c>
      <c r="R259" s="10" t="str">
        <f t="shared" ref="R259:R310" si="41">IF(P259=Q259,"OK","NOTOK")</f>
        <v>OK</v>
      </c>
      <c r="S259" s="10" t="str">
        <f t="shared" ref="S259:S310" si="42">IF(AND(C259="OK", F259="OK",I259="OK"),"TRUE", "FALSE" )</f>
        <v>TRUE</v>
      </c>
      <c r="T259" s="10" t="str">
        <f t="shared" ref="T259:T310" si="43">IF(AND(L259="OK", O259="OK",R259="OK"),"TRUE", "FALSE" )</f>
        <v>TRUE</v>
      </c>
      <c r="U259" s="10" t="str">
        <f t="shared" ref="U259:U310" si="44">IF(OR(S259="False", T259="False"),"No", "Yes")</f>
        <v>Yes</v>
      </c>
    </row>
    <row r="260" spans="1:21">
      <c r="A260" s="10" t="s">
        <v>528</v>
      </c>
      <c r="B260" s="10" t="str">
        <f>IF(ISERROR(MATCH(A260, EQProd!$A$2:$A$297,0)),"",A260)</f>
        <v>srf_main.TradeMessage</v>
      </c>
      <c r="C260" s="10" t="str">
        <f t="shared" si="36"/>
        <v>OK</v>
      </c>
      <c r="D260" s="10" t="s">
        <v>531</v>
      </c>
      <c r="E260" s="10" t="str">
        <f>VLOOKUP(D260,EQProd!$B$2:$F$297,1,)</f>
        <v>TradeMessageMsgType</v>
      </c>
      <c r="F260" s="10" t="str">
        <f t="shared" si="37"/>
        <v>OK</v>
      </c>
      <c r="G260" s="10" t="s">
        <v>13</v>
      </c>
      <c r="H260" s="10" t="str">
        <f>VLOOKUP(D260,EQProd!$B$2:$F$297,2,)</f>
        <v>nonunique</v>
      </c>
      <c r="I260" s="10" t="str">
        <f t="shared" si="38"/>
        <v>OK</v>
      </c>
      <c r="J260" s="10" t="s">
        <v>14</v>
      </c>
      <c r="K260" s="10" t="str">
        <f>VLOOKUP(D260,EQProd!$B$2:$F$297,3,)</f>
        <v xml:space="preserve"> nonclustered </v>
      </c>
      <c r="L260" s="10" t="str">
        <f t="shared" si="39"/>
        <v>OK</v>
      </c>
      <c r="M260" s="10">
        <v>1</v>
      </c>
      <c r="N260" s="10">
        <f>VLOOKUP(D260,EQProd!$B$2:$F$297,4,)</f>
        <v>1</v>
      </c>
      <c r="O260" s="10" t="str">
        <f t="shared" si="40"/>
        <v>OK</v>
      </c>
      <c r="P260" s="10" t="s">
        <v>532</v>
      </c>
      <c r="Q260" s="10" t="str">
        <f>VLOOKUP(D260,EQProd!$B$2:$F$297,5,)</f>
        <v>MsgType asc INCLUDE (TradeMessageId,TradeId,ArrivalDateTime)</v>
      </c>
      <c r="R260" s="10" t="str">
        <f t="shared" si="41"/>
        <v>OK</v>
      </c>
      <c r="S260" s="10" t="str">
        <f t="shared" si="42"/>
        <v>TRUE</v>
      </c>
      <c r="T260" s="10" t="str">
        <f t="shared" si="43"/>
        <v>TRUE</v>
      </c>
      <c r="U260" s="10" t="str">
        <f t="shared" si="44"/>
        <v>Yes</v>
      </c>
    </row>
    <row r="261" spans="1:21">
      <c r="A261" s="10" t="s">
        <v>528</v>
      </c>
      <c r="B261" s="10" t="str">
        <f>IF(ISERROR(MATCH(A261, EQProd!$A$2:$A$297,0)),"",A261)</f>
        <v>srf_main.TradeMessage</v>
      </c>
      <c r="C261" s="10" t="str">
        <f t="shared" si="36"/>
        <v>OK</v>
      </c>
      <c r="D261" s="10" t="s">
        <v>533</v>
      </c>
      <c r="E261" s="10" t="str">
        <f>VLOOKUP(D261,EQProd!$B$2:$F$297,1,)</f>
        <v>Idx_Trademsg_GTRMsgStatus</v>
      </c>
      <c r="F261" s="10" t="str">
        <f t="shared" si="37"/>
        <v>OK</v>
      </c>
      <c r="G261" s="10" t="s">
        <v>13</v>
      </c>
      <c r="H261" s="10" t="str">
        <f>VLOOKUP(D261,EQProd!$B$2:$F$297,2,)</f>
        <v>nonunique</v>
      </c>
      <c r="I261" s="10" t="str">
        <f t="shared" si="38"/>
        <v>OK</v>
      </c>
      <c r="J261" s="10" t="s">
        <v>14</v>
      </c>
      <c r="K261" s="10" t="str">
        <f>VLOOKUP(D261,EQProd!$B$2:$F$297,3,)</f>
        <v xml:space="preserve"> nonclustered </v>
      </c>
      <c r="L261" s="10" t="str">
        <f t="shared" si="39"/>
        <v>OK</v>
      </c>
      <c r="M261" s="10">
        <v>1</v>
      </c>
      <c r="N261" s="10">
        <f>VLOOKUP(D261,EQProd!$B$2:$F$297,4,)</f>
        <v>1</v>
      </c>
      <c r="O261" s="10" t="str">
        <f t="shared" si="40"/>
        <v>OK</v>
      </c>
      <c r="P261" s="10" t="s">
        <v>534</v>
      </c>
      <c r="Q261" s="10" t="str">
        <f>VLOOKUP(D261,EQProd!$B$2:$F$297,5,)</f>
        <v>GTRMsgStatus asc INCLUDE (TradeMessageId,TradeId,MsgType)</v>
      </c>
      <c r="R261" s="10" t="str">
        <f t="shared" si="41"/>
        <v>OK</v>
      </c>
      <c r="S261" s="10" t="str">
        <f t="shared" si="42"/>
        <v>TRUE</v>
      </c>
      <c r="T261" s="10" t="str">
        <f t="shared" si="43"/>
        <v>TRUE</v>
      </c>
      <c r="U261" s="10" t="str">
        <f t="shared" si="44"/>
        <v>Yes</v>
      </c>
    </row>
    <row r="262" spans="1:21">
      <c r="A262" s="10" t="s">
        <v>528</v>
      </c>
      <c r="B262" s="10" t="str">
        <f>IF(ISERROR(MATCH(A262, EQProd!$A$2:$A$297,0)),"",A262)</f>
        <v>srf_main.TradeMessage</v>
      </c>
      <c r="C262" s="10" t="str">
        <f t="shared" si="36"/>
        <v>OK</v>
      </c>
      <c r="D262" s="10" t="s">
        <v>535</v>
      </c>
      <c r="E262" s="10" t="str">
        <f>VLOOKUP(D262,EQProd!$B$2:$F$297,1,)</f>
        <v>idx3_TradeMessage</v>
      </c>
      <c r="F262" s="10" t="str">
        <f t="shared" si="37"/>
        <v>OK</v>
      </c>
      <c r="G262" s="10" t="s">
        <v>13</v>
      </c>
      <c r="H262" s="10" t="str">
        <f>VLOOKUP(D262,EQProd!$B$2:$F$297,2,)</f>
        <v>nonunique</v>
      </c>
      <c r="I262" s="10" t="str">
        <f t="shared" si="38"/>
        <v>OK</v>
      </c>
      <c r="J262" s="10" t="s">
        <v>14</v>
      </c>
      <c r="K262" s="10" t="str">
        <f>VLOOKUP(D262,EQProd!$B$2:$F$297,3,)</f>
        <v xml:space="preserve"> nonclustered </v>
      </c>
      <c r="L262" s="10" t="str">
        <f t="shared" si="39"/>
        <v>OK</v>
      </c>
      <c r="M262" s="10">
        <v>2</v>
      </c>
      <c r="N262" s="10">
        <f>VLOOKUP(D262,EQProd!$B$2:$F$297,4,)</f>
        <v>2</v>
      </c>
      <c r="O262" s="10" t="str">
        <f t="shared" si="40"/>
        <v>OK</v>
      </c>
      <c r="P262" s="10" t="s">
        <v>536</v>
      </c>
      <c r="Q262" s="10" t="str">
        <f>VLOOKUP(D262,EQProd!$B$2:$F$297,5,)</f>
        <v>GTRMsgStatus asc,ArrivalDateTime asc INCLUDE (TradeMessageId,TradeId,MsgType)</v>
      </c>
      <c r="R262" s="10" t="str">
        <f t="shared" si="41"/>
        <v>OK</v>
      </c>
      <c r="S262" s="10" t="str">
        <f t="shared" si="42"/>
        <v>TRUE</v>
      </c>
      <c r="T262" s="10" t="str">
        <f t="shared" si="43"/>
        <v>TRUE</v>
      </c>
      <c r="U262" s="10" t="str">
        <f t="shared" si="44"/>
        <v>Yes</v>
      </c>
    </row>
    <row r="263" spans="1:21">
      <c r="A263" s="10" t="s">
        <v>528</v>
      </c>
      <c r="B263" s="10" t="str">
        <f>IF(ISERROR(MATCH(A263, EQProd!$A$2:$A$297,0)),"",A263)</f>
        <v>srf_main.TradeMessage</v>
      </c>
      <c r="C263" s="10" t="str">
        <f t="shared" si="36"/>
        <v>OK</v>
      </c>
      <c r="D263" s="10" t="s">
        <v>541</v>
      </c>
      <c r="E263" s="10" t="str">
        <f>VLOOKUP(D263,EQProd!$B$2:$F$297,1,)</f>
        <v>idx2_TradeMessage</v>
      </c>
      <c r="F263" s="10" t="str">
        <f t="shared" si="37"/>
        <v>OK</v>
      </c>
      <c r="G263" s="10" t="s">
        <v>8</v>
      </c>
      <c r="H263" s="10" t="str">
        <f>VLOOKUP(D263,EQProd!$B$2:$F$297,2,)</f>
        <v>unique</v>
      </c>
      <c r="I263" s="10" t="str">
        <f t="shared" si="38"/>
        <v>OK</v>
      </c>
      <c r="J263" s="10" t="s">
        <v>14</v>
      </c>
      <c r="K263" s="10" t="str">
        <f>VLOOKUP(D263,EQProd!$B$2:$F$297,3,)</f>
        <v xml:space="preserve"> nonclustered </v>
      </c>
      <c r="L263" s="10" t="str">
        <f t="shared" si="39"/>
        <v>OK</v>
      </c>
      <c r="M263" s="10">
        <v>2</v>
      </c>
      <c r="N263" s="10">
        <f>VLOOKUP(D263,EQProd!$B$2:$F$297,4,)</f>
        <v>2</v>
      </c>
      <c r="O263" s="10" t="str">
        <f t="shared" si="40"/>
        <v>OK</v>
      </c>
      <c r="P263" s="10" t="s">
        <v>542</v>
      </c>
      <c r="Q263" s="10" t="str">
        <f>VLOOKUP(D263,EQProd!$B$2:$F$297,5,)</f>
        <v>TradeId asc,TradeMessageId asc</v>
      </c>
      <c r="R263" s="10" t="str">
        <f t="shared" si="41"/>
        <v>OK</v>
      </c>
      <c r="S263" s="10" t="str">
        <f t="shared" si="42"/>
        <v>TRUE</v>
      </c>
      <c r="T263" s="10" t="str">
        <f t="shared" si="43"/>
        <v>TRUE</v>
      </c>
      <c r="U263" s="10" t="str">
        <f t="shared" si="44"/>
        <v>Yes</v>
      </c>
    </row>
    <row r="264" spans="1:21">
      <c r="A264" s="10" t="s">
        <v>528</v>
      </c>
      <c r="B264" s="10" t="str">
        <f>IF(ISERROR(MATCH(A264, EQProd!$A$2:$A$297,0)),"",A264)</f>
        <v>srf_main.TradeMessage</v>
      </c>
      <c r="C264" s="10" t="str">
        <f t="shared" si="36"/>
        <v>OK</v>
      </c>
      <c r="D264" s="10" t="s">
        <v>537</v>
      </c>
      <c r="E264" s="10" t="str">
        <f>VLOOKUP(D264,EQProd!$B$2:$F$297,1,)</f>
        <v>TradeMessageIndex</v>
      </c>
      <c r="F264" s="10" t="str">
        <f t="shared" si="37"/>
        <v>OK</v>
      </c>
      <c r="G264" s="10" t="s">
        <v>13</v>
      </c>
      <c r="H264" s="10" t="str">
        <f>VLOOKUP(D264,EQProd!$B$2:$F$297,2,)</f>
        <v>nonunique</v>
      </c>
      <c r="I264" s="10" t="str">
        <f t="shared" si="38"/>
        <v>OK</v>
      </c>
      <c r="J264" s="10" t="s">
        <v>14</v>
      </c>
      <c r="K264" s="10" t="str">
        <f>VLOOKUP(D264,EQProd!$B$2:$F$297,3,)</f>
        <v xml:space="preserve"> nonclustered </v>
      </c>
      <c r="L264" s="10" t="str">
        <f t="shared" si="39"/>
        <v>OK</v>
      </c>
      <c r="M264" s="10">
        <v>1</v>
      </c>
      <c r="N264" s="10">
        <f>VLOOKUP(D264,EQProd!$B$2:$F$297,4,)</f>
        <v>1</v>
      </c>
      <c r="O264" s="10" t="str">
        <f t="shared" si="40"/>
        <v>OK</v>
      </c>
      <c r="P264" s="10" t="s">
        <v>538</v>
      </c>
      <c r="Q264" s="10" t="str">
        <f>VLOOKUP(D264,EQProd!$B$2:$F$297,5,)</f>
        <v>ArrivalDateTime asc INCLUDE (TradeMessageId,TradeId,MsgType,GTRMsgStatus,AssetClass)</v>
      </c>
      <c r="R264" s="10" t="str">
        <f t="shared" si="41"/>
        <v>OK</v>
      </c>
      <c r="S264" s="10" t="str">
        <f t="shared" si="42"/>
        <v>TRUE</v>
      </c>
      <c r="T264" s="10" t="str">
        <f t="shared" si="43"/>
        <v>TRUE</v>
      </c>
      <c r="U264" s="10" t="str">
        <f t="shared" si="44"/>
        <v>Yes</v>
      </c>
    </row>
    <row r="265" spans="1:21">
      <c r="A265" s="10" t="s">
        <v>528</v>
      </c>
      <c r="B265" s="10" t="str">
        <f>IF(ISERROR(MATCH(A265, EQProd!$A$2:$A$297,0)),"",A265)</f>
        <v>srf_main.TradeMessage</v>
      </c>
      <c r="C265" s="10" t="str">
        <f t="shared" si="36"/>
        <v>OK</v>
      </c>
      <c r="D265" s="10" t="s">
        <v>539</v>
      </c>
      <c r="E265" s="10" t="str">
        <f>VLOOKUP(D265,EQProd!$B$2:$F$297,1,)</f>
        <v>TradeMessageCombinedIndex</v>
      </c>
      <c r="F265" s="10" t="str">
        <f t="shared" si="37"/>
        <v>OK</v>
      </c>
      <c r="G265" s="10" t="s">
        <v>13</v>
      </c>
      <c r="H265" s="10" t="str">
        <f>VLOOKUP(D265,EQProd!$B$2:$F$297,2,)</f>
        <v>nonunique</v>
      </c>
      <c r="I265" s="10" t="str">
        <f t="shared" si="38"/>
        <v>OK</v>
      </c>
      <c r="J265" s="10" t="s">
        <v>14</v>
      </c>
      <c r="K265" s="10" t="str">
        <f>VLOOKUP(D265,EQProd!$B$2:$F$297,3,)</f>
        <v xml:space="preserve"> nonclustered </v>
      </c>
      <c r="L265" s="10" t="str">
        <f t="shared" si="39"/>
        <v>OK</v>
      </c>
      <c r="M265" s="10">
        <v>3</v>
      </c>
      <c r="N265" s="10">
        <f>VLOOKUP(D265,EQProd!$B$2:$F$297,4,)</f>
        <v>3</v>
      </c>
      <c r="O265" s="10" t="str">
        <f t="shared" si="40"/>
        <v>OK</v>
      </c>
      <c r="P265" s="10" t="s">
        <v>540</v>
      </c>
      <c r="Q265" s="10" t="str">
        <f>VLOOKUP(D265,EQProd!$B$2:$F$297,5,)</f>
        <v>TradeId asc,MsgType asc,GTRMsgStatus asc INCLUDE (TradeMessageId)</v>
      </c>
      <c r="R265" s="10" t="str">
        <f t="shared" si="41"/>
        <v>OK</v>
      </c>
      <c r="S265" s="10" t="str">
        <f t="shared" si="42"/>
        <v>TRUE</v>
      </c>
      <c r="T265" s="10" t="str">
        <f t="shared" si="43"/>
        <v>TRUE</v>
      </c>
      <c r="U265" s="10" t="str">
        <f t="shared" si="44"/>
        <v>Yes</v>
      </c>
    </row>
    <row r="266" spans="1:21">
      <c r="A266" s="10" t="s">
        <v>528</v>
      </c>
      <c r="B266" s="10" t="str">
        <f>IF(ISERROR(MATCH(A266, EQProd!$A$2:$A$297,0)),"",A266)</f>
        <v>srf_main.TradeMessage</v>
      </c>
      <c r="C266" s="10" t="str">
        <f t="shared" si="36"/>
        <v>OK</v>
      </c>
      <c r="D266" s="10" t="s">
        <v>715</v>
      </c>
      <c r="E266" s="10" t="str">
        <f>VLOOKUP(D266,EQProd!$B$2:$F$297,1,)</f>
        <v>PK_TradeMessage</v>
      </c>
      <c r="F266" s="10" t="str">
        <f t="shared" si="37"/>
        <v>OK</v>
      </c>
      <c r="G266" s="10" t="s">
        <v>8</v>
      </c>
      <c r="H266" s="10" t="str">
        <f>VLOOKUP(D266,EQProd!$B$2:$F$297,2,)</f>
        <v>unique</v>
      </c>
      <c r="I266" s="10" t="str">
        <f t="shared" si="38"/>
        <v>OK</v>
      </c>
      <c r="J266" s="10" t="s">
        <v>9</v>
      </c>
      <c r="K266" s="10" t="str">
        <f>VLOOKUP(D266,EQProd!$B$2:$F$297,3,)</f>
        <v xml:space="preserve"> clustered </v>
      </c>
      <c r="L266" s="10" t="str">
        <f t="shared" si="39"/>
        <v>OK</v>
      </c>
      <c r="M266" s="10">
        <v>1</v>
      </c>
      <c r="N266" s="10">
        <f>VLOOKUP(D266,EQProd!$B$2:$F$297,4,)</f>
        <v>1</v>
      </c>
      <c r="O266" s="10" t="str">
        <f t="shared" si="40"/>
        <v>OK</v>
      </c>
      <c r="P266" s="10" t="s">
        <v>198</v>
      </c>
      <c r="Q266" s="10" t="str">
        <f>VLOOKUP(D266,EQProd!$B$2:$F$297,5,)</f>
        <v>TradeMessageId asc</v>
      </c>
      <c r="R266" s="10" t="str">
        <f t="shared" si="41"/>
        <v>OK</v>
      </c>
      <c r="S266" s="10" t="str">
        <f t="shared" si="42"/>
        <v>TRUE</v>
      </c>
      <c r="T266" s="10" t="str">
        <f t="shared" si="43"/>
        <v>TRUE</v>
      </c>
      <c r="U266" s="10" t="str">
        <f t="shared" si="44"/>
        <v>Yes</v>
      </c>
    </row>
    <row r="267" spans="1:21">
      <c r="A267" s="10" t="s">
        <v>544</v>
      </c>
      <c r="B267" s="10" t="str">
        <f>IF(ISERROR(MATCH(A267, EQProd!$A$2:$A$297,0)),"",A267)</f>
        <v>srf_main.TradeMessage_OFC</v>
      </c>
      <c r="C267" s="10" t="str">
        <f t="shared" si="36"/>
        <v>OK</v>
      </c>
      <c r="D267" s="10" t="s">
        <v>716</v>
      </c>
      <c r="E267" s="10" t="str">
        <f>VLOOKUP(D267,EQProd!$B$2:$F$297,1,)</f>
        <v>PK_TradeMessage_OFC</v>
      </c>
      <c r="F267" s="10" t="str">
        <f t="shared" si="37"/>
        <v>OK</v>
      </c>
      <c r="G267" s="10" t="s">
        <v>8</v>
      </c>
      <c r="H267" s="10" t="str">
        <f>VLOOKUP(D267,EQProd!$B$2:$F$297,2,)</f>
        <v>unique</v>
      </c>
      <c r="I267" s="10" t="str">
        <f t="shared" si="38"/>
        <v>OK</v>
      </c>
      <c r="J267" s="10" t="s">
        <v>9</v>
      </c>
      <c r="K267" s="10" t="str">
        <f>VLOOKUP(D267,EQProd!$B$2:$F$297,3,)</f>
        <v xml:space="preserve"> clustered </v>
      </c>
      <c r="L267" s="10" t="str">
        <f t="shared" si="39"/>
        <v>OK</v>
      </c>
      <c r="M267" s="10">
        <v>1</v>
      </c>
      <c r="N267" s="10">
        <f>VLOOKUP(D267,EQProd!$B$2:$F$297,4,)</f>
        <v>1</v>
      </c>
      <c r="O267" s="10" t="str">
        <f t="shared" si="40"/>
        <v>OK</v>
      </c>
      <c r="P267" s="10" t="s">
        <v>198</v>
      </c>
      <c r="Q267" s="10" t="str">
        <f>VLOOKUP(D267,EQProd!$B$2:$F$297,5,)</f>
        <v>TradeMessageId asc</v>
      </c>
      <c r="R267" s="10" t="str">
        <f t="shared" si="41"/>
        <v>OK</v>
      </c>
      <c r="S267" s="10" t="str">
        <f t="shared" si="42"/>
        <v>TRUE</v>
      </c>
      <c r="T267" s="10" t="str">
        <f t="shared" si="43"/>
        <v>TRUE</v>
      </c>
      <c r="U267" s="10" t="str">
        <f t="shared" si="44"/>
        <v>Yes</v>
      </c>
    </row>
    <row r="268" spans="1:21">
      <c r="A268" s="10" t="s">
        <v>546</v>
      </c>
      <c r="B268" s="10" t="str">
        <f>IF(ISERROR(MATCH(A268, EQProd!$A$2:$A$297,0)),"",A268)</f>
        <v>srf_main.TradeMessageAllege</v>
      </c>
      <c r="C268" s="10" t="str">
        <f t="shared" si="36"/>
        <v>OK</v>
      </c>
      <c r="D268" s="10" t="s">
        <v>547</v>
      </c>
      <c r="E268" s="10" t="str">
        <f>VLOOKUP(D268,EQProd!$B$2:$F$297,1,)</f>
        <v>idx1_TradeMessageAllege</v>
      </c>
      <c r="F268" s="10" t="str">
        <f t="shared" si="37"/>
        <v>OK</v>
      </c>
      <c r="G268" s="10" t="s">
        <v>13</v>
      </c>
      <c r="H268" s="10" t="str">
        <f>VLOOKUP(D268,EQProd!$B$2:$F$297,2,)</f>
        <v>nonunique</v>
      </c>
      <c r="I268" s="10" t="str">
        <f t="shared" si="38"/>
        <v>OK</v>
      </c>
      <c r="J268" s="10" t="s">
        <v>9</v>
      </c>
      <c r="K268" s="10" t="str">
        <f>VLOOKUP(D268,EQProd!$B$2:$F$297,3,)</f>
        <v xml:space="preserve"> clustered </v>
      </c>
      <c r="L268" s="10" t="str">
        <f t="shared" si="39"/>
        <v>OK</v>
      </c>
      <c r="M268" s="10">
        <v>2</v>
      </c>
      <c r="N268" s="10">
        <f>VLOOKUP(D268,EQProd!$B$2:$F$297,4,)</f>
        <v>2</v>
      </c>
      <c r="O268" s="10" t="str">
        <f t="shared" si="40"/>
        <v>OK</v>
      </c>
      <c r="P268" s="10" t="s">
        <v>548</v>
      </c>
      <c r="Q268" s="10" t="str">
        <f>VLOOKUP(D268,EQProd!$B$2:$F$297,5,)</f>
        <v>Id asc,TradeMessageId asc</v>
      </c>
      <c r="R268" s="10" t="str">
        <f t="shared" si="41"/>
        <v>OK</v>
      </c>
      <c r="S268" s="10" t="str">
        <f t="shared" si="42"/>
        <v>TRUE</v>
      </c>
      <c r="T268" s="10" t="str">
        <f t="shared" si="43"/>
        <v>TRUE</v>
      </c>
      <c r="U268" s="10" t="str">
        <f t="shared" si="44"/>
        <v>Yes</v>
      </c>
    </row>
    <row r="269" spans="1:21">
      <c r="A269" s="10" t="s">
        <v>546</v>
      </c>
      <c r="B269" s="10" t="str">
        <f>IF(ISERROR(MATCH(A269, EQProd!$A$2:$A$297,0)),"",A269)</f>
        <v>srf_main.TradeMessageAllege</v>
      </c>
      <c r="C269" s="10" t="str">
        <f t="shared" si="36"/>
        <v>OK</v>
      </c>
      <c r="D269" s="10" t="s">
        <v>549</v>
      </c>
      <c r="E269" s="10" t="str">
        <f>VLOOKUP(D269,EQProd!$B$2:$F$297,1,)</f>
        <v>PK_TradeMessageAllege</v>
      </c>
      <c r="F269" s="10" t="str">
        <f t="shared" si="37"/>
        <v>OK</v>
      </c>
      <c r="G269" s="10" t="s">
        <v>8</v>
      </c>
      <c r="H269" s="10" t="str">
        <f>VLOOKUP(D269,EQProd!$B$2:$F$297,2,)</f>
        <v>unique</v>
      </c>
      <c r="I269" s="10" t="str">
        <f t="shared" si="38"/>
        <v>OK</v>
      </c>
      <c r="J269" s="10" t="s">
        <v>14</v>
      </c>
      <c r="K269" s="10" t="str">
        <f>VLOOKUP(D269,EQProd!$B$2:$F$297,3,)</f>
        <v xml:space="preserve"> nonclustered </v>
      </c>
      <c r="L269" s="10" t="str">
        <f t="shared" si="39"/>
        <v>OK</v>
      </c>
      <c r="M269" s="10">
        <v>1</v>
      </c>
      <c r="N269" s="10">
        <f>VLOOKUP(D269,EQProd!$B$2:$F$297,4,)</f>
        <v>1</v>
      </c>
      <c r="O269" s="10" t="str">
        <f t="shared" si="40"/>
        <v>OK</v>
      </c>
      <c r="P269" s="10" t="s">
        <v>17</v>
      </c>
      <c r="Q269" s="10" t="str">
        <f>VLOOKUP(D269,EQProd!$B$2:$F$297,5,)</f>
        <v>Id asc</v>
      </c>
      <c r="R269" s="10" t="str">
        <f t="shared" si="41"/>
        <v>OK</v>
      </c>
      <c r="S269" s="10" t="str">
        <f t="shared" si="42"/>
        <v>TRUE</v>
      </c>
      <c r="T269" s="10" t="str">
        <f t="shared" si="43"/>
        <v>TRUE</v>
      </c>
      <c r="U269" s="10" t="str">
        <f t="shared" si="44"/>
        <v>Yes</v>
      </c>
    </row>
    <row r="270" spans="1:21">
      <c r="A270" s="10" t="s">
        <v>546</v>
      </c>
      <c r="B270" s="10" t="str">
        <f>IF(ISERROR(MATCH(A270, EQProd!$A$2:$A$297,0)),"",A270)</f>
        <v>srf_main.TradeMessageAllege</v>
      </c>
      <c r="C270" s="10" t="str">
        <f t="shared" si="36"/>
        <v>OK</v>
      </c>
      <c r="D270" s="10" t="s">
        <v>550</v>
      </c>
      <c r="E270" s="10" t="str">
        <f>VLOOKUP(D270,EQProd!$B$2:$F$297,1,)</f>
        <v>idx2_TradeMessageAllege</v>
      </c>
      <c r="F270" s="10" t="str">
        <f t="shared" si="37"/>
        <v>OK</v>
      </c>
      <c r="G270" s="10" t="s">
        <v>13</v>
      </c>
      <c r="H270" s="10" t="str">
        <f>VLOOKUP(D270,EQProd!$B$2:$F$297,2,)</f>
        <v>nonunique</v>
      </c>
      <c r="I270" s="10" t="str">
        <f t="shared" si="38"/>
        <v>OK</v>
      </c>
      <c r="J270" s="10" t="s">
        <v>14</v>
      </c>
      <c r="K270" s="10" t="str">
        <f>VLOOKUP(D270,EQProd!$B$2:$F$297,3,)</f>
        <v xml:space="preserve"> nonclustered </v>
      </c>
      <c r="L270" s="10" t="str">
        <f t="shared" si="39"/>
        <v>OK</v>
      </c>
      <c r="M270" s="10">
        <v>1</v>
      </c>
      <c r="N270" s="10">
        <f>VLOOKUP(D270,EQProd!$B$2:$F$297,4,)</f>
        <v>1</v>
      </c>
      <c r="O270" s="10" t="str">
        <f t="shared" si="40"/>
        <v>OK</v>
      </c>
      <c r="P270" s="10" t="s">
        <v>551</v>
      </c>
      <c r="Q270" s="10" t="str">
        <f>VLOOKUP(D270,EQProd!$B$2:$F$297,5,)</f>
        <v>AllegeTradeId asc</v>
      </c>
      <c r="R270" s="10" t="str">
        <f t="shared" si="41"/>
        <v>OK</v>
      </c>
      <c r="S270" s="10" t="str">
        <f t="shared" si="42"/>
        <v>TRUE</v>
      </c>
      <c r="T270" s="10" t="str">
        <f t="shared" si="43"/>
        <v>TRUE</v>
      </c>
      <c r="U270" s="10" t="str">
        <f t="shared" si="44"/>
        <v>Yes</v>
      </c>
    </row>
    <row r="271" spans="1:21">
      <c r="A271" s="10" t="s">
        <v>552</v>
      </c>
      <c r="B271" s="10" t="str">
        <f>IF(ISERROR(MATCH(A271, EQProd!$A$2:$A$297,0)),"",A271)</f>
        <v>srf_main.TradeMessagePayload</v>
      </c>
      <c r="C271" s="10" t="str">
        <f t="shared" si="36"/>
        <v>OK</v>
      </c>
      <c r="D271" s="10" t="s">
        <v>553</v>
      </c>
      <c r="E271" s="10" t="str">
        <f>VLOOKUP(D271,EQProd!$B$2:$F$297,1,)</f>
        <v>PK_TradeMessagePayload</v>
      </c>
      <c r="F271" s="10" t="str">
        <f t="shared" si="37"/>
        <v>OK</v>
      </c>
      <c r="G271" s="10" t="s">
        <v>8</v>
      </c>
      <c r="H271" s="10" t="str">
        <f>VLOOKUP(D271,EQProd!$B$2:$F$297,2,)</f>
        <v>unique</v>
      </c>
      <c r="I271" s="10" t="str">
        <f t="shared" si="38"/>
        <v>OK</v>
      </c>
      <c r="J271" s="10" t="s">
        <v>14</v>
      </c>
      <c r="K271" s="10" t="str">
        <f>VLOOKUP(D271,EQProd!$B$2:$F$297,3,)</f>
        <v xml:space="preserve"> nonclustered </v>
      </c>
      <c r="L271" s="10" t="str">
        <f t="shared" si="39"/>
        <v>OK</v>
      </c>
      <c r="M271" s="10">
        <v>1</v>
      </c>
      <c r="N271" s="10">
        <f>VLOOKUP(D271,EQProd!$B$2:$F$297,4,)</f>
        <v>1</v>
      </c>
      <c r="O271" s="10" t="str">
        <f t="shared" si="40"/>
        <v>OK</v>
      </c>
      <c r="P271" s="10" t="s">
        <v>26</v>
      </c>
      <c r="Q271" s="10" t="str">
        <f>VLOOKUP(D271,EQProd!$B$2:$F$297,5,)</f>
        <v>PayloadId asc</v>
      </c>
      <c r="R271" s="10" t="str">
        <f t="shared" si="41"/>
        <v>OK</v>
      </c>
      <c r="S271" s="10" t="str">
        <f t="shared" si="42"/>
        <v>TRUE</v>
      </c>
      <c r="T271" s="10" t="str">
        <f t="shared" si="43"/>
        <v>TRUE</v>
      </c>
      <c r="U271" s="10" t="str">
        <f t="shared" si="44"/>
        <v>Yes</v>
      </c>
    </row>
    <row r="272" spans="1:21">
      <c r="A272" s="10" t="s">
        <v>552</v>
      </c>
      <c r="B272" s="10" t="str">
        <f>IF(ISERROR(MATCH(A272, EQProd!$A$2:$A$297,0)),"",A272)</f>
        <v>srf_main.TradeMessagePayload</v>
      </c>
      <c r="C272" s="10" t="str">
        <f t="shared" si="36"/>
        <v>OK</v>
      </c>
      <c r="D272" s="10" t="s">
        <v>554</v>
      </c>
      <c r="E272" s="10" t="str">
        <f>VLOOKUP(D272,EQProd!$B$2:$F$297,1,)</f>
        <v>TradeMessagePayloadTradeMessageId</v>
      </c>
      <c r="F272" s="10" t="str">
        <f t="shared" si="37"/>
        <v>OK</v>
      </c>
      <c r="G272" s="10" t="s">
        <v>13</v>
      </c>
      <c r="H272" s="10" t="str">
        <f>VLOOKUP(D272,EQProd!$B$2:$F$297,2,)</f>
        <v>nonunique</v>
      </c>
      <c r="I272" s="10" t="str">
        <f t="shared" si="38"/>
        <v>OK</v>
      </c>
      <c r="J272" s="10" t="s">
        <v>9</v>
      </c>
      <c r="K272" s="10" t="str">
        <f>VLOOKUP(D272,EQProd!$B$2:$F$297,3,)</f>
        <v xml:space="preserve"> clustered </v>
      </c>
      <c r="L272" s="10" t="str">
        <f t="shared" si="39"/>
        <v>OK</v>
      </c>
      <c r="M272" s="10">
        <v>1</v>
      </c>
      <c r="N272" s="10">
        <f>VLOOKUP(D272,EQProd!$B$2:$F$297,4,)</f>
        <v>1</v>
      </c>
      <c r="O272" s="10" t="str">
        <f t="shared" si="40"/>
        <v>OK</v>
      </c>
      <c r="P272" s="10" t="s">
        <v>198</v>
      </c>
      <c r="Q272" s="10" t="str">
        <f>VLOOKUP(D272,EQProd!$B$2:$F$297,5,)</f>
        <v>TradeMessageId asc</v>
      </c>
      <c r="R272" s="10" t="str">
        <f t="shared" si="41"/>
        <v>OK</v>
      </c>
      <c r="S272" s="10" t="str">
        <f t="shared" si="42"/>
        <v>TRUE</v>
      </c>
      <c r="T272" s="10" t="str">
        <f t="shared" si="43"/>
        <v>TRUE</v>
      </c>
      <c r="U272" s="10" t="str">
        <f t="shared" si="44"/>
        <v>Yes</v>
      </c>
    </row>
    <row r="273" spans="1:21">
      <c r="A273" s="10" t="s">
        <v>555</v>
      </c>
      <c r="B273" s="10" t="str">
        <f>IF(ISERROR(MATCH(A273, EQProd!$A$2:$A$297,0)),"",A273)</f>
        <v>srf_main.TradeMessagePayload_OFC</v>
      </c>
      <c r="C273" s="10" t="str">
        <f t="shared" si="36"/>
        <v>OK</v>
      </c>
      <c r="D273" s="10" t="s">
        <v>717</v>
      </c>
      <c r="E273" s="10" t="str">
        <f>VLOOKUP(D273,EQProd!$B$2:$F$297,1,)</f>
        <v>PK_TradeMessagePayload_OFC</v>
      </c>
      <c r="F273" s="10" t="str">
        <f t="shared" si="37"/>
        <v>OK</v>
      </c>
      <c r="G273" s="10" t="s">
        <v>8</v>
      </c>
      <c r="H273" s="10" t="str">
        <f>VLOOKUP(D273,EQProd!$B$2:$F$297,2,)</f>
        <v>unique</v>
      </c>
      <c r="I273" s="10" t="str">
        <f t="shared" si="38"/>
        <v>OK</v>
      </c>
      <c r="J273" s="10" t="s">
        <v>9</v>
      </c>
      <c r="K273" s="10" t="str">
        <f>VLOOKUP(D273,EQProd!$B$2:$F$297,3,)</f>
        <v xml:space="preserve"> clustered </v>
      </c>
      <c r="L273" s="10" t="str">
        <f t="shared" si="39"/>
        <v>OK</v>
      </c>
      <c r="M273" s="10">
        <v>1</v>
      </c>
      <c r="N273" s="10">
        <f>VLOOKUP(D273,EQProd!$B$2:$F$297,4,)</f>
        <v>1</v>
      </c>
      <c r="O273" s="10" t="str">
        <f t="shared" si="40"/>
        <v>OK</v>
      </c>
      <c r="P273" s="10" t="s">
        <v>26</v>
      </c>
      <c r="Q273" s="10" t="str">
        <f>VLOOKUP(D273,EQProd!$B$2:$F$297,5,)</f>
        <v>PayloadId asc</v>
      </c>
      <c r="R273" s="10" t="str">
        <f t="shared" si="41"/>
        <v>OK</v>
      </c>
      <c r="S273" s="10" t="str">
        <f t="shared" si="42"/>
        <v>TRUE</v>
      </c>
      <c r="T273" s="10" t="str">
        <f t="shared" si="43"/>
        <v>TRUE</v>
      </c>
      <c r="U273" s="10" t="str">
        <f t="shared" si="44"/>
        <v>Yes</v>
      </c>
    </row>
    <row r="274" spans="1:21">
      <c r="A274" s="10" t="s">
        <v>557</v>
      </c>
      <c r="B274" s="10" t="str">
        <f>IF(ISERROR(MATCH(A274, EQProd!$A$2:$A$297,0)),"",A274)</f>
        <v>srf_main.TradeMessagePayloadTrident</v>
      </c>
      <c r="C274" s="10" t="str">
        <f t="shared" si="36"/>
        <v>OK</v>
      </c>
      <c r="D274" s="10" t="s">
        <v>718</v>
      </c>
      <c r="E274" s="10" t="str">
        <f>VLOOKUP(D274,EQProd!$B$2:$F$297,1,)</f>
        <v>PK_TradeMessagePayloadTrident</v>
      </c>
      <c r="F274" s="10" t="str">
        <f t="shared" si="37"/>
        <v>OK</v>
      </c>
      <c r="G274" s="10" t="s">
        <v>8</v>
      </c>
      <c r="H274" s="10" t="str">
        <f>VLOOKUP(D274,EQProd!$B$2:$F$297,2,)</f>
        <v>unique</v>
      </c>
      <c r="I274" s="10" t="str">
        <f t="shared" si="38"/>
        <v>OK</v>
      </c>
      <c r="J274" s="10" t="s">
        <v>9</v>
      </c>
      <c r="K274" s="10" t="str">
        <f>VLOOKUP(D274,EQProd!$B$2:$F$297,3,)</f>
        <v xml:space="preserve"> clustered </v>
      </c>
      <c r="L274" s="10" t="str">
        <f t="shared" si="39"/>
        <v>OK</v>
      </c>
      <c r="M274" s="10">
        <v>1</v>
      </c>
      <c r="N274" s="10">
        <f>VLOOKUP(D274,EQProd!$B$2:$F$297,4,)</f>
        <v>1</v>
      </c>
      <c r="O274" s="10" t="str">
        <f t="shared" si="40"/>
        <v>OK</v>
      </c>
      <c r="P274" s="10" t="s">
        <v>26</v>
      </c>
      <c r="Q274" s="10" t="str">
        <f>VLOOKUP(D274,EQProd!$B$2:$F$297,5,)</f>
        <v>PayloadId asc</v>
      </c>
      <c r="R274" s="10" t="str">
        <f t="shared" si="41"/>
        <v>OK</v>
      </c>
      <c r="S274" s="10" t="str">
        <f t="shared" si="42"/>
        <v>TRUE</v>
      </c>
      <c r="T274" s="10" t="str">
        <f t="shared" si="43"/>
        <v>TRUE</v>
      </c>
      <c r="U274" s="10" t="str">
        <f t="shared" si="44"/>
        <v>Yes</v>
      </c>
    </row>
    <row r="275" spans="1:21">
      <c r="A275" s="10" t="s">
        <v>557</v>
      </c>
      <c r="B275" s="10" t="str">
        <f>IF(ISERROR(MATCH(A275, EQProd!$A$2:$A$297,0)),"",A275)</f>
        <v>srf_main.TradeMessagePayloadTrident</v>
      </c>
      <c r="C275" s="10" t="str">
        <f t="shared" si="36"/>
        <v>OK</v>
      </c>
      <c r="D275" s="10" t="s">
        <v>559</v>
      </c>
      <c r="E275" s="10" t="str">
        <f>VLOOKUP(D275,EQProd!$B$2:$F$297,1,)</f>
        <v>NCI_TradeMessagePayloadTrident</v>
      </c>
      <c r="F275" s="10" t="str">
        <f t="shared" si="37"/>
        <v>OK</v>
      </c>
      <c r="G275" s="10" t="s">
        <v>13</v>
      </c>
      <c r="H275" s="10" t="str">
        <f>VLOOKUP(D275,EQProd!$B$2:$F$297,2,)</f>
        <v>nonunique</v>
      </c>
      <c r="I275" s="10" t="str">
        <f t="shared" si="38"/>
        <v>OK</v>
      </c>
      <c r="J275" s="10" t="s">
        <v>14</v>
      </c>
      <c r="K275" s="10" t="str">
        <f>VLOOKUP(D275,EQProd!$B$2:$F$297,3,)</f>
        <v xml:space="preserve"> nonclustered </v>
      </c>
      <c r="L275" s="10" t="str">
        <f t="shared" si="39"/>
        <v>OK</v>
      </c>
      <c r="M275" s="10">
        <v>1</v>
      </c>
      <c r="N275" s="10">
        <f>VLOOKUP(D275,EQProd!$B$2:$F$297,4,)</f>
        <v>1</v>
      </c>
      <c r="O275" s="10" t="str">
        <f t="shared" si="40"/>
        <v>OK</v>
      </c>
      <c r="P275" s="10" t="s">
        <v>198</v>
      </c>
      <c r="Q275" s="10" t="str">
        <f>VLOOKUP(D275,EQProd!$B$2:$F$297,5,)</f>
        <v>TradeMessageId asc</v>
      </c>
      <c r="R275" s="10" t="str">
        <f t="shared" si="41"/>
        <v>OK</v>
      </c>
      <c r="S275" s="10" t="str">
        <f t="shared" si="42"/>
        <v>TRUE</v>
      </c>
      <c r="T275" s="10" t="str">
        <f t="shared" si="43"/>
        <v>TRUE</v>
      </c>
      <c r="U275" s="10" t="str">
        <f t="shared" si="44"/>
        <v>Yes</v>
      </c>
    </row>
    <row r="276" spans="1:21">
      <c r="A276" s="10" t="s">
        <v>560</v>
      </c>
      <c r="B276" s="10" t="str">
        <f>IF(ISERROR(MATCH(A276, EQProd!$A$2:$A$297,0)),"",A276)</f>
        <v>srf_main.TradeMessageRptJurisdiction</v>
      </c>
      <c r="C276" s="10" t="str">
        <f t="shared" si="36"/>
        <v>OK</v>
      </c>
      <c r="D276" s="10" t="s">
        <v>561</v>
      </c>
      <c r="E276" s="10" t="str">
        <f>VLOOKUP(D276,EQProd!$B$2:$F$297,1,)</f>
        <v>Idx_TMJ_ValidationStatus2</v>
      </c>
      <c r="F276" s="10" t="str">
        <f t="shared" si="37"/>
        <v>OK</v>
      </c>
      <c r="G276" s="10" t="s">
        <v>13</v>
      </c>
      <c r="H276" s="10" t="str">
        <f>VLOOKUP(D276,EQProd!$B$2:$F$297,2,)</f>
        <v>nonunique</v>
      </c>
      <c r="I276" s="10" t="str">
        <f t="shared" si="38"/>
        <v>OK</v>
      </c>
      <c r="J276" s="10" t="s">
        <v>14</v>
      </c>
      <c r="K276" s="10" t="str">
        <f>VLOOKUP(D276,EQProd!$B$2:$F$297,3,)</f>
        <v xml:space="preserve"> nonclustered </v>
      </c>
      <c r="L276" s="10" t="str">
        <f t="shared" si="39"/>
        <v>OK</v>
      </c>
      <c r="M276" s="10">
        <v>1</v>
      </c>
      <c r="N276" s="10">
        <f>VLOOKUP(D276,EQProd!$B$2:$F$297,4,)</f>
        <v>1</v>
      </c>
      <c r="O276" s="10" t="str">
        <f t="shared" si="40"/>
        <v>OK</v>
      </c>
      <c r="P276" s="10" t="s">
        <v>562</v>
      </c>
      <c r="Q276" s="10" t="str">
        <f>VLOOKUP(D276,EQProd!$B$2:$F$297,5,)</f>
        <v>ValidationStatus asc</v>
      </c>
      <c r="R276" s="10" t="str">
        <f t="shared" si="41"/>
        <v>OK</v>
      </c>
      <c r="S276" s="10" t="str">
        <f t="shared" si="42"/>
        <v>TRUE</v>
      </c>
      <c r="T276" s="10" t="str">
        <f t="shared" si="43"/>
        <v>TRUE</v>
      </c>
      <c r="U276" s="10" t="str">
        <f t="shared" si="44"/>
        <v>Yes</v>
      </c>
    </row>
    <row r="277" spans="1:21">
      <c r="A277" s="10" t="s">
        <v>560</v>
      </c>
      <c r="B277" s="10" t="str">
        <f>IF(ISERROR(MATCH(A277, EQProd!$A$2:$A$297,0)),"",A277)</f>
        <v>srf_main.TradeMessageRptJurisdiction</v>
      </c>
      <c r="C277" s="10" t="str">
        <f t="shared" si="36"/>
        <v>OK</v>
      </c>
      <c r="D277" s="10" t="s">
        <v>563</v>
      </c>
      <c r="E277" s="10" t="str">
        <f>VLOOKUP(D277,EQProd!$B$2:$F$297,1,)</f>
        <v>idx1_TradeMessageRptJurisdiction</v>
      </c>
      <c r="F277" s="10" t="str">
        <f t="shared" si="37"/>
        <v>OK</v>
      </c>
      <c r="G277" s="10" t="s">
        <v>13</v>
      </c>
      <c r="H277" s="10" t="str">
        <f>VLOOKUP(D277,EQProd!$B$2:$F$297,2,)</f>
        <v>nonunique</v>
      </c>
      <c r="I277" s="10" t="str">
        <f t="shared" si="38"/>
        <v>OK</v>
      </c>
      <c r="J277" s="10" t="s">
        <v>14</v>
      </c>
      <c r="K277" s="10" t="str">
        <f>VLOOKUP(D277,EQProd!$B$2:$F$297,3,)</f>
        <v xml:space="preserve"> nonclustered </v>
      </c>
      <c r="L277" s="10" t="str">
        <f t="shared" si="39"/>
        <v>OK</v>
      </c>
      <c r="M277" s="10">
        <v>1</v>
      </c>
      <c r="N277" s="10">
        <f>VLOOKUP(D277,EQProd!$B$2:$F$297,4,)</f>
        <v>1</v>
      </c>
      <c r="O277" s="10" t="str">
        <f t="shared" si="40"/>
        <v>OK</v>
      </c>
      <c r="P277" s="10" t="s">
        <v>564</v>
      </c>
      <c r="Q277" s="10" t="str">
        <f>VLOOKUP(D277,EQProd!$B$2:$F$297,5,)</f>
        <v>SRFMsgStatus asc</v>
      </c>
      <c r="R277" s="10" t="str">
        <f t="shared" si="41"/>
        <v>OK</v>
      </c>
      <c r="S277" s="10" t="str">
        <f t="shared" si="42"/>
        <v>TRUE</v>
      </c>
      <c r="T277" s="10" t="str">
        <f t="shared" si="43"/>
        <v>TRUE</v>
      </c>
      <c r="U277" s="10" t="str">
        <f t="shared" si="44"/>
        <v>Yes</v>
      </c>
    </row>
    <row r="278" spans="1:21">
      <c r="A278" s="10" t="s">
        <v>560</v>
      </c>
      <c r="B278" s="10" t="str">
        <f>IF(ISERROR(MATCH(A278, EQProd!$A$2:$A$297,0)),"",A278)</f>
        <v>srf_main.TradeMessageRptJurisdiction</v>
      </c>
      <c r="C278" s="10" t="str">
        <f t="shared" si="36"/>
        <v>OK</v>
      </c>
      <c r="D278" s="10" t="s">
        <v>565</v>
      </c>
      <c r="E278" s="10" t="str">
        <f>VLOOKUP(D278,EQProd!$B$2:$F$297,1,)</f>
        <v>idx2_TradeMessageRptJurisdiction</v>
      </c>
      <c r="F278" s="10" t="str">
        <f t="shared" si="37"/>
        <v>OK</v>
      </c>
      <c r="G278" s="10" t="s">
        <v>13</v>
      </c>
      <c r="H278" s="10" t="str">
        <f>VLOOKUP(D278,EQProd!$B$2:$F$297,2,)</f>
        <v>nonunique</v>
      </c>
      <c r="I278" s="10" t="str">
        <f t="shared" si="38"/>
        <v>OK</v>
      </c>
      <c r="J278" s="10" t="s">
        <v>14</v>
      </c>
      <c r="K278" s="10" t="str">
        <f>VLOOKUP(D278,EQProd!$B$2:$F$297,3,)</f>
        <v xml:space="preserve"> nonclustered </v>
      </c>
      <c r="L278" s="10" t="str">
        <f t="shared" si="39"/>
        <v>OK</v>
      </c>
      <c r="M278" s="10">
        <v>1</v>
      </c>
      <c r="N278" s="10">
        <f>VLOOKUP(D278,EQProd!$B$2:$F$297,4,)</f>
        <v>1</v>
      </c>
      <c r="O278" s="10" t="str">
        <f t="shared" si="40"/>
        <v>OK</v>
      </c>
      <c r="P278" s="10" t="s">
        <v>566</v>
      </c>
      <c r="Q278" s="10" t="str">
        <f>VLOOKUP(D278,EQProd!$B$2:$F$297,5,)</f>
        <v>SRFMsgState asc</v>
      </c>
      <c r="R278" s="10" t="str">
        <f t="shared" si="41"/>
        <v>OK</v>
      </c>
      <c r="S278" s="10" t="str">
        <f t="shared" si="42"/>
        <v>TRUE</v>
      </c>
      <c r="T278" s="10" t="str">
        <f t="shared" si="43"/>
        <v>TRUE</v>
      </c>
      <c r="U278" s="10" t="str">
        <f t="shared" si="44"/>
        <v>Yes</v>
      </c>
    </row>
    <row r="279" spans="1:21">
      <c r="A279" s="10" t="s">
        <v>560</v>
      </c>
      <c r="B279" s="10" t="str">
        <f>IF(ISERROR(MATCH(A279, EQProd!$A$2:$A$297,0)),"",A279)</f>
        <v>srf_main.TradeMessageRptJurisdiction</v>
      </c>
      <c r="C279" s="10" t="str">
        <f t="shared" si="36"/>
        <v>OK</v>
      </c>
      <c r="D279" s="10" t="s">
        <v>567</v>
      </c>
      <c r="E279" s="10" t="str">
        <f>VLOOKUP(D279,EQProd!$B$2:$F$297,1,)</f>
        <v>Idx_TMJ_Jurisdiction</v>
      </c>
      <c r="F279" s="10" t="str">
        <f t="shared" si="37"/>
        <v>OK</v>
      </c>
      <c r="G279" s="10" t="s">
        <v>8</v>
      </c>
      <c r="H279" s="10" t="str">
        <f>VLOOKUP(D279,EQProd!$B$2:$F$297,2,)</f>
        <v>unique</v>
      </c>
      <c r="I279" s="10" t="str">
        <f t="shared" si="38"/>
        <v>OK</v>
      </c>
      <c r="J279" s="10" t="s">
        <v>14</v>
      </c>
      <c r="K279" s="10" t="str">
        <f>VLOOKUP(D279,EQProd!$B$2:$F$297,3,)</f>
        <v xml:space="preserve"> nonclustered </v>
      </c>
      <c r="L279" s="10" t="str">
        <f t="shared" si="39"/>
        <v>OK</v>
      </c>
      <c r="M279" s="10">
        <v>2</v>
      </c>
      <c r="N279" s="10">
        <f>VLOOKUP(D279,EQProd!$B$2:$F$297,4,)</f>
        <v>2</v>
      </c>
      <c r="O279" s="10" t="str">
        <f t="shared" si="40"/>
        <v>OK</v>
      </c>
      <c r="P279" s="10" t="s">
        <v>568</v>
      </c>
      <c r="Q279" s="10" t="str">
        <f>VLOOKUP(D279,EQProd!$B$2:$F$297,5,)</f>
        <v>Jurisdiction asc,TradeMessageId asc</v>
      </c>
      <c r="R279" s="10" t="str">
        <f t="shared" si="41"/>
        <v>OK</v>
      </c>
      <c r="S279" s="10" t="str">
        <f t="shared" si="42"/>
        <v>TRUE</v>
      </c>
      <c r="T279" s="10" t="str">
        <f t="shared" si="43"/>
        <v>TRUE</v>
      </c>
      <c r="U279" s="10" t="str">
        <f t="shared" si="44"/>
        <v>Yes</v>
      </c>
    </row>
    <row r="280" spans="1:21">
      <c r="A280" s="10" t="s">
        <v>560</v>
      </c>
      <c r="B280" s="10" t="str">
        <f>IF(ISERROR(MATCH(A280, EQProd!$A$2:$A$297,0)),"",A280)</f>
        <v>srf_main.TradeMessageRptJurisdiction</v>
      </c>
      <c r="C280" s="10" t="str">
        <f t="shared" si="36"/>
        <v>OK</v>
      </c>
      <c r="D280" s="10" t="s">
        <v>569</v>
      </c>
      <c r="E280" s="10" t="str">
        <f>VLOOKUP(D280,EQProd!$B$2:$F$297,1,)</f>
        <v>Idx_TMJ_ValidationStatus</v>
      </c>
      <c r="F280" s="10" t="str">
        <f t="shared" si="37"/>
        <v>OK</v>
      </c>
      <c r="G280" s="10" t="s">
        <v>13</v>
      </c>
      <c r="H280" s="10" t="str">
        <f>VLOOKUP(D280,EQProd!$B$2:$F$297,2,)</f>
        <v>nonunique</v>
      </c>
      <c r="I280" s="10" t="str">
        <f t="shared" si="38"/>
        <v>OK</v>
      </c>
      <c r="J280" s="10" t="s">
        <v>14</v>
      </c>
      <c r="K280" s="10" t="str">
        <f>VLOOKUP(D280,EQProd!$B$2:$F$297,3,)</f>
        <v xml:space="preserve"> nonclustered </v>
      </c>
      <c r="L280" s="10" t="str">
        <f t="shared" si="39"/>
        <v>OK</v>
      </c>
      <c r="M280" s="10">
        <v>3</v>
      </c>
      <c r="N280" s="10">
        <f>VLOOKUP(D280,EQProd!$B$2:$F$297,4,)</f>
        <v>3</v>
      </c>
      <c r="O280" s="10" t="str">
        <f t="shared" si="40"/>
        <v>OK</v>
      </c>
      <c r="P280" s="10" t="s">
        <v>570</v>
      </c>
      <c r="Q280" s="10" t="str">
        <f>VLOOKUP(D280,EQProd!$B$2:$F$297,5,)</f>
        <v>TradeMessageId asc,Jurisdiction asc,ValidationStatus asc</v>
      </c>
      <c r="R280" s="10" t="str">
        <f t="shared" si="41"/>
        <v>OK</v>
      </c>
      <c r="S280" s="10" t="str">
        <f t="shared" si="42"/>
        <v>TRUE</v>
      </c>
      <c r="T280" s="10" t="str">
        <f t="shared" si="43"/>
        <v>TRUE</v>
      </c>
      <c r="U280" s="10" t="str">
        <f t="shared" si="44"/>
        <v>Yes</v>
      </c>
    </row>
    <row r="281" spans="1:21">
      <c r="A281" s="10" t="s">
        <v>560</v>
      </c>
      <c r="B281" s="10" t="str">
        <f>IF(ISERROR(MATCH(A281, EQProd!$A$2:$A$297,0)),"",A281)</f>
        <v>srf_main.TradeMessageRptJurisdiction</v>
      </c>
      <c r="C281" s="10" t="str">
        <f t="shared" si="36"/>
        <v>OK</v>
      </c>
      <c r="D281" s="10" t="s">
        <v>571</v>
      </c>
      <c r="E281" s="10" t="str">
        <f>VLOOKUP(D281,EQProd!$B$2:$F$297,1,)</f>
        <v>IDX_TMJ_TradeMessageId</v>
      </c>
      <c r="F281" s="10" t="str">
        <f t="shared" si="37"/>
        <v>OK</v>
      </c>
      <c r="G281" s="10" t="s">
        <v>13</v>
      </c>
      <c r="H281" s="10" t="str">
        <f>VLOOKUP(D281,EQProd!$B$2:$F$297,2,)</f>
        <v>nonunique</v>
      </c>
      <c r="I281" s="10" t="str">
        <f t="shared" si="38"/>
        <v>OK</v>
      </c>
      <c r="J281" s="10" t="s">
        <v>14</v>
      </c>
      <c r="K281" s="10" t="str">
        <f>VLOOKUP(D281,EQProd!$B$2:$F$297,3,)</f>
        <v xml:space="preserve"> nonclustered </v>
      </c>
      <c r="L281" s="10" t="str">
        <f t="shared" si="39"/>
        <v>OK</v>
      </c>
      <c r="M281" s="10">
        <v>2</v>
      </c>
      <c r="N281" s="10">
        <f>VLOOKUP(D281,EQProd!$B$2:$F$297,4,)</f>
        <v>2</v>
      </c>
      <c r="O281" s="10" t="str">
        <f t="shared" si="40"/>
        <v>OK</v>
      </c>
      <c r="P281" s="10" t="s">
        <v>470</v>
      </c>
      <c r="Q281" s="10" t="str">
        <f>VLOOKUP(D281,EQProd!$B$2:$F$297,5,)</f>
        <v>TradeMessageId asc,Jurisdiction asc</v>
      </c>
      <c r="R281" s="10" t="str">
        <f t="shared" si="41"/>
        <v>OK</v>
      </c>
      <c r="S281" s="10" t="str">
        <f t="shared" si="42"/>
        <v>TRUE</v>
      </c>
      <c r="T281" s="10" t="str">
        <f t="shared" si="43"/>
        <v>TRUE</v>
      </c>
      <c r="U281" s="10" t="str">
        <f t="shared" si="44"/>
        <v>Yes</v>
      </c>
    </row>
    <row r="282" spans="1:21">
      <c r="A282" s="10" t="s">
        <v>560</v>
      </c>
      <c r="B282" s="10" t="str">
        <f>IF(ISERROR(MATCH(A282, EQProd!$A$2:$A$297,0)),"",A282)</f>
        <v>srf_main.TradeMessageRptJurisdiction</v>
      </c>
      <c r="C282" s="10" t="str">
        <f t="shared" si="36"/>
        <v>OK</v>
      </c>
      <c r="D282" s="10" t="s">
        <v>572</v>
      </c>
      <c r="E282" s="10" t="str">
        <f>VLOOKUP(D282,EQProd!$B$2:$F$297,1,)</f>
        <v>PK_TradeMessageRptJurisdiction</v>
      </c>
      <c r="F282" s="10" t="str">
        <f t="shared" si="37"/>
        <v>OK</v>
      </c>
      <c r="G282" s="10" t="s">
        <v>8</v>
      </c>
      <c r="H282" s="10" t="str">
        <f>VLOOKUP(D282,EQProd!$B$2:$F$297,2,)</f>
        <v>unique</v>
      </c>
      <c r="I282" s="10" t="str">
        <f t="shared" si="38"/>
        <v>OK</v>
      </c>
      <c r="J282" s="10" t="s">
        <v>9</v>
      </c>
      <c r="K282" s="10" t="str">
        <f>VLOOKUP(D282,EQProd!$B$2:$F$297,3,)</f>
        <v xml:space="preserve"> clustered </v>
      </c>
      <c r="L282" s="10" t="str">
        <f t="shared" si="39"/>
        <v>OK</v>
      </c>
      <c r="M282" s="10">
        <v>1</v>
      </c>
      <c r="N282" s="10">
        <f>VLOOKUP(D282,EQProd!$B$2:$F$297,4,)</f>
        <v>1</v>
      </c>
      <c r="O282" s="10" t="str">
        <f t="shared" si="40"/>
        <v>OK</v>
      </c>
      <c r="P282" s="10" t="s">
        <v>573</v>
      </c>
      <c r="Q282" s="10" t="str">
        <f>VLOOKUP(D282,EQProd!$B$2:$F$297,5,)</f>
        <v>TmjId asc</v>
      </c>
      <c r="R282" s="10" t="str">
        <f t="shared" si="41"/>
        <v>OK</v>
      </c>
      <c r="S282" s="10" t="str">
        <f t="shared" si="42"/>
        <v>TRUE</v>
      </c>
      <c r="T282" s="10" t="str">
        <f t="shared" si="43"/>
        <v>TRUE</v>
      </c>
      <c r="U282" s="10" t="str">
        <f t="shared" si="44"/>
        <v>Yes</v>
      </c>
    </row>
    <row r="283" spans="1:21">
      <c r="A283" s="10" t="s">
        <v>574</v>
      </c>
      <c r="B283" s="10" t="str">
        <f>IF(ISERROR(MATCH(A283, EQProd!$A$2:$A$297,0)),"",A283)</f>
        <v>srf_main.TradeMessageRptJurisdictionActivity</v>
      </c>
      <c r="C283" s="10" t="str">
        <f t="shared" si="36"/>
        <v>OK</v>
      </c>
      <c r="D283" s="10" t="s">
        <v>575</v>
      </c>
      <c r="E283" s="10" t="str">
        <f>VLOOKUP(D283,EQProd!$B$2:$F$297,1,)</f>
        <v>PK_TradeMessageRptJurisdictionActivity</v>
      </c>
      <c r="F283" s="10" t="str">
        <f t="shared" si="37"/>
        <v>OK</v>
      </c>
      <c r="G283" s="10" t="s">
        <v>8</v>
      </c>
      <c r="H283" s="10" t="str">
        <f>VLOOKUP(D283,EQProd!$B$2:$F$297,2,)</f>
        <v>unique</v>
      </c>
      <c r="I283" s="10" t="str">
        <f t="shared" si="38"/>
        <v>OK</v>
      </c>
      <c r="J283" s="10" t="s">
        <v>9</v>
      </c>
      <c r="K283" s="10" t="str">
        <f>VLOOKUP(D283,EQProd!$B$2:$F$297,3,)</f>
        <v xml:space="preserve"> clustered </v>
      </c>
      <c r="L283" s="10" t="str">
        <f t="shared" si="39"/>
        <v>OK</v>
      </c>
      <c r="M283" s="10">
        <v>1</v>
      </c>
      <c r="N283" s="10">
        <f>VLOOKUP(D283,EQProd!$B$2:$F$297,4,)</f>
        <v>1</v>
      </c>
      <c r="O283" s="10" t="str">
        <f t="shared" si="40"/>
        <v>OK</v>
      </c>
      <c r="P283" s="10" t="s">
        <v>576</v>
      </c>
      <c r="Q283" s="10" t="str">
        <f>VLOOKUP(D283,EQProd!$B$2:$F$297,5,)</f>
        <v>AuditId asc</v>
      </c>
      <c r="R283" s="10" t="str">
        <f t="shared" si="41"/>
        <v>OK</v>
      </c>
      <c r="S283" s="10" t="str">
        <f t="shared" si="42"/>
        <v>TRUE</v>
      </c>
      <c r="T283" s="10" t="str">
        <f t="shared" si="43"/>
        <v>TRUE</v>
      </c>
      <c r="U283" s="10" t="str">
        <f t="shared" si="44"/>
        <v>Yes</v>
      </c>
    </row>
    <row r="284" spans="1:21">
      <c r="A284" s="10" t="s">
        <v>574</v>
      </c>
      <c r="B284" s="10" t="str">
        <f>IF(ISERROR(MATCH(A284, EQProd!$A$2:$A$297,0)),"",A284)</f>
        <v>srf_main.TradeMessageRptJurisdictionActivity</v>
      </c>
      <c r="C284" s="10" t="str">
        <f t="shared" si="36"/>
        <v>OK</v>
      </c>
      <c r="D284" s="10" t="s">
        <v>577</v>
      </c>
      <c r="E284" s="10" t="str">
        <f>VLOOKUP(D284,EQProd!$B$2:$F$297,1,)</f>
        <v>idx1_TradeMessageRptJurisdictionActivity</v>
      </c>
      <c r="F284" s="10" t="str">
        <f t="shared" si="37"/>
        <v>OK</v>
      </c>
      <c r="G284" s="10" t="s">
        <v>13</v>
      </c>
      <c r="H284" s="10" t="str">
        <f>VLOOKUP(D284,EQProd!$B$2:$F$297,2,)</f>
        <v>nonunique</v>
      </c>
      <c r="I284" s="10" t="str">
        <f t="shared" si="38"/>
        <v>OK</v>
      </c>
      <c r="J284" s="10" t="s">
        <v>14</v>
      </c>
      <c r="K284" s="10" t="str">
        <f>VLOOKUP(D284,EQProd!$B$2:$F$297,3,)</f>
        <v xml:space="preserve"> nonclustered </v>
      </c>
      <c r="L284" s="10" t="str">
        <f t="shared" si="39"/>
        <v>OK</v>
      </c>
      <c r="M284" s="10">
        <v>1</v>
      </c>
      <c r="N284" s="10">
        <f>VLOOKUP(D284,EQProd!$B$2:$F$297,4,)</f>
        <v>1</v>
      </c>
      <c r="O284" s="10" t="str">
        <f t="shared" si="40"/>
        <v>OK</v>
      </c>
      <c r="P284" s="10" t="s">
        <v>573</v>
      </c>
      <c r="Q284" s="10" t="str">
        <f>VLOOKUP(D284,EQProd!$B$2:$F$297,5,)</f>
        <v>TmjId asc</v>
      </c>
      <c r="R284" s="10" t="str">
        <f t="shared" si="41"/>
        <v>OK</v>
      </c>
      <c r="S284" s="10" t="str">
        <f t="shared" si="42"/>
        <v>TRUE</v>
      </c>
      <c r="T284" s="10" t="str">
        <f t="shared" si="43"/>
        <v>TRUE</v>
      </c>
      <c r="U284" s="10" t="str">
        <f t="shared" si="44"/>
        <v>Yes</v>
      </c>
    </row>
    <row r="285" spans="1:21">
      <c r="A285" s="10" t="s">
        <v>578</v>
      </c>
      <c r="B285" s="10" t="str">
        <f>IF(ISERROR(MATCH(A285, EQProd!$A$2:$A$297,0)),"",A285)</f>
        <v>srf_main.TradeMessageRptJurisdictionPayload</v>
      </c>
      <c r="C285" s="10" t="str">
        <f t="shared" si="36"/>
        <v>OK</v>
      </c>
      <c r="D285" s="10" t="s">
        <v>579</v>
      </c>
      <c r="E285" s="10" t="str">
        <f>VLOOKUP(D285,EQProd!$B$2:$F$297,1,)</f>
        <v>PK_TradeMessageRptJurisdictionPayload</v>
      </c>
      <c r="F285" s="10" t="str">
        <f t="shared" si="37"/>
        <v>OK</v>
      </c>
      <c r="G285" s="10" t="s">
        <v>8</v>
      </c>
      <c r="H285" s="10" t="str">
        <f>VLOOKUP(D285,EQProd!$B$2:$F$297,2,)</f>
        <v>unique</v>
      </c>
      <c r="I285" s="10" t="str">
        <f t="shared" si="38"/>
        <v>OK</v>
      </c>
      <c r="J285" s="10" t="s">
        <v>9</v>
      </c>
      <c r="K285" s="10" t="str">
        <f>VLOOKUP(D285,EQProd!$B$2:$F$297,3,)</f>
        <v xml:space="preserve"> clustered </v>
      </c>
      <c r="L285" s="10" t="str">
        <f t="shared" si="39"/>
        <v>OK</v>
      </c>
      <c r="M285" s="10">
        <v>1</v>
      </c>
      <c r="N285" s="10">
        <f>VLOOKUP(D285,EQProd!$B$2:$F$297,4,)</f>
        <v>1</v>
      </c>
      <c r="O285" s="10" t="str">
        <f t="shared" si="40"/>
        <v>OK</v>
      </c>
      <c r="P285" s="10" t="s">
        <v>26</v>
      </c>
      <c r="Q285" s="10" t="str">
        <f>VLOOKUP(D285,EQProd!$B$2:$F$297,5,)</f>
        <v>PayloadId asc</v>
      </c>
      <c r="R285" s="10" t="str">
        <f t="shared" si="41"/>
        <v>OK</v>
      </c>
      <c r="S285" s="10" t="str">
        <f t="shared" si="42"/>
        <v>TRUE</v>
      </c>
      <c r="T285" s="10" t="str">
        <f t="shared" si="43"/>
        <v>TRUE</v>
      </c>
      <c r="U285" s="10" t="str">
        <f t="shared" si="44"/>
        <v>Yes</v>
      </c>
    </row>
    <row r="286" spans="1:21">
      <c r="A286" s="10" t="s">
        <v>578</v>
      </c>
      <c r="B286" s="10" t="str">
        <f>IF(ISERROR(MATCH(A286, EQProd!$A$2:$A$297,0)),"",A286)</f>
        <v>srf_main.TradeMessageRptJurisdictionPayload</v>
      </c>
      <c r="C286" s="10" t="str">
        <f t="shared" si="36"/>
        <v>OK</v>
      </c>
      <c r="D286" s="10" t="s">
        <v>580</v>
      </c>
      <c r="E286" s="10" t="str">
        <f>VLOOKUP(D286,EQProd!$B$2:$F$297,1,)</f>
        <v>idx1_TradeMessageRptJurisdictionPayload</v>
      </c>
      <c r="F286" s="10" t="str">
        <f t="shared" si="37"/>
        <v>OK</v>
      </c>
      <c r="G286" s="10" t="s">
        <v>13</v>
      </c>
      <c r="H286" s="10" t="str">
        <f>VLOOKUP(D286,EQProd!$B$2:$F$297,2,)</f>
        <v>nonunique</v>
      </c>
      <c r="I286" s="10" t="str">
        <f t="shared" si="38"/>
        <v>OK</v>
      </c>
      <c r="J286" s="10" t="s">
        <v>14</v>
      </c>
      <c r="K286" s="10" t="str">
        <f>VLOOKUP(D286,EQProd!$B$2:$F$297,3,)</f>
        <v xml:space="preserve"> nonclustered </v>
      </c>
      <c r="L286" s="10" t="str">
        <f t="shared" si="39"/>
        <v>OK</v>
      </c>
      <c r="M286" s="10">
        <v>1</v>
      </c>
      <c r="N286" s="10">
        <f>VLOOKUP(D286,EQProd!$B$2:$F$297,4,)</f>
        <v>1</v>
      </c>
      <c r="O286" s="10" t="str">
        <f t="shared" si="40"/>
        <v>OK</v>
      </c>
      <c r="P286" s="10" t="s">
        <v>573</v>
      </c>
      <c r="Q286" s="10" t="str">
        <f>VLOOKUP(D286,EQProd!$B$2:$F$297,5,)</f>
        <v>TmjId asc</v>
      </c>
      <c r="R286" s="10" t="str">
        <f t="shared" si="41"/>
        <v>OK</v>
      </c>
      <c r="S286" s="10" t="str">
        <f t="shared" si="42"/>
        <v>TRUE</v>
      </c>
      <c r="T286" s="10" t="str">
        <f t="shared" si="43"/>
        <v>TRUE</v>
      </c>
      <c r="U286" s="10" t="str">
        <f t="shared" si="44"/>
        <v>Yes</v>
      </c>
    </row>
    <row r="287" spans="1:21">
      <c r="A287" s="10" t="s">
        <v>581</v>
      </c>
      <c r="B287" s="10" t="str">
        <f>IF(ISERROR(MATCH(A287, EQProd!$A$2:$A$297,0)),"",A287)</f>
        <v>srf_main.TradeMessageTrident</v>
      </c>
      <c r="C287" s="10" t="str">
        <f t="shared" si="36"/>
        <v>OK</v>
      </c>
      <c r="D287" s="10" t="s">
        <v>582</v>
      </c>
      <c r="E287" s="10" t="str">
        <f>VLOOKUP(D287,EQProd!$B$2:$F$297,1,)</f>
        <v>idx1_TradeMessageTrident</v>
      </c>
      <c r="F287" s="10" t="str">
        <f t="shared" si="37"/>
        <v>OK</v>
      </c>
      <c r="G287" s="10" t="s">
        <v>13</v>
      </c>
      <c r="H287" s="10" t="str">
        <f>VLOOKUP(D287,EQProd!$B$2:$F$297,2,)</f>
        <v>nonunique</v>
      </c>
      <c r="I287" s="10" t="str">
        <f t="shared" si="38"/>
        <v>OK</v>
      </c>
      <c r="J287" s="10" t="s">
        <v>14</v>
      </c>
      <c r="K287" s="10" t="str">
        <f>VLOOKUP(D287,EQProd!$B$2:$F$297,3,)</f>
        <v xml:space="preserve"> nonclustered </v>
      </c>
      <c r="L287" s="10" t="str">
        <f t="shared" si="39"/>
        <v>OK</v>
      </c>
      <c r="M287" s="10">
        <v>2</v>
      </c>
      <c r="N287" s="10">
        <f>VLOOKUP(D287,EQProd!$B$2:$F$297,4,)</f>
        <v>2</v>
      </c>
      <c r="O287" s="10" t="str">
        <f t="shared" si="40"/>
        <v>OK</v>
      </c>
      <c r="P287" s="10" t="s">
        <v>583</v>
      </c>
      <c r="Q287" s="10" t="str">
        <f>VLOOKUP(D287,EQProd!$B$2:$F$297,5,)</f>
        <v>PublisherTradeId asc,PublisherTradeVersion asc</v>
      </c>
      <c r="R287" s="10" t="str">
        <f t="shared" si="41"/>
        <v>OK</v>
      </c>
      <c r="S287" s="10" t="str">
        <f t="shared" si="42"/>
        <v>TRUE</v>
      </c>
      <c r="T287" s="10" t="str">
        <f t="shared" si="43"/>
        <v>TRUE</v>
      </c>
      <c r="U287" s="10" t="str">
        <f t="shared" si="44"/>
        <v>Yes</v>
      </c>
    </row>
    <row r="288" spans="1:21">
      <c r="A288" s="10" t="s">
        <v>581</v>
      </c>
      <c r="B288" s="10" t="str">
        <f>IF(ISERROR(MATCH(A288, EQProd!$A$2:$A$297,0)),"",A288)</f>
        <v>srf_main.TradeMessageTrident</v>
      </c>
      <c r="C288" s="10" t="str">
        <f t="shared" si="36"/>
        <v>OK</v>
      </c>
      <c r="D288" s="10" t="s">
        <v>721</v>
      </c>
      <c r="E288" s="10" t="str">
        <f>VLOOKUP(D288,EQProd!$B$2:$F$297,1,)</f>
        <v>PK_TradeMessageTrident</v>
      </c>
      <c r="F288" s="10" t="str">
        <f t="shared" si="37"/>
        <v>OK</v>
      </c>
      <c r="G288" s="10" t="s">
        <v>8</v>
      </c>
      <c r="H288" s="10" t="str">
        <f>VLOOKUP(D288,EQProd!$B$2:$F$297,2,)</f>
        <v>unique</v>
      </c>
      <c r="I288" s="10" t="str">
        <f t="shared" si="38"/>
        <v>OK</v>
      </c>
      <c r="J288" s="10" t="s">
        <v>9</v>
      </c>
      <c r="K288" s="10" t="str">
        <f>VLOOKUP(D288,EQProd!$B$2:$F$297,3,)</f>
        <v xml:space="preserve"> clustered </v>
      </c>
      <c r="L288" s="10" t="str">
        <f t="shared" si="39"/>
        <v>OK</v>
      </c>
      <c r="M288" s="10">
        <v>1</v>
      </c>
      <c r="N288" s="10">
        <f>VLOOKUP(D288,EQProd!$B$2:$F$297,4,)</f>
        <v>1</v>
      </c>
      <c r="O288" s="10" t="str">
        <f t="shared" si="40"/>
        <v>OK</v>
      </c>
      <c r="P288" s="10" t="s">
        <v>198</v>
      </c>
      <c r="Q288" s="10" t="str">
        <f>VLOOKUP(D288,EQProd!$B$2:$F$297,5,)</f>
        <v>TradeMessageId asc</v>
      </c>
      <c r="R288" s="10" t="str">
        <f t="shared" si="41"/>
        <v>OK</v>
      </c>
      <c r="S288" s="10" t="str">
        <f t="shared" si="42"/>
        <v>TRUE</v>
      </c>
      <c r="T288" s="10" t="str">
        <f t="shared" si="43"/>
        <v>TRUE</v>
      </c>
      <c r="U288" s="10" t="str">
        <f t="shared" si="44"/>
        <v>Yes</v>
      </c>
    </row>
    <row r="289" spans="1:21">
      <c r="A289" s="10" t="s">
        <v>585</v>
      </c>
      <c r="B289" s="10" t="str">
        <f>IF(ISERROR(MATCH(A289, EQProd!$A$2:$A$297,0)),"",A289)</f>
        <v>srf_main.TradeRptJurisdiction</v>
      </c>
      <c r="C289" s="10" t="str">
        <f t="shared" si="36"/>
        <v>OK</v>
      </c>
      <c r="D289" s="10" t="s">
        <v>783</v>
      </c>
      <c r="E289" s="10" t="e">
        <f>VLOOKUP(D289,EQProd!$B$2:$F$297,1,)</f>
        <v>#N/A</v>
      </c>
      <c r="F289" s="10" t="e">
        <f t="shared" si="37"/>
        <v>#N/A</v>
      </c>
      <c r="G289" s="10" t="s">
        <v>8</v>
      </c>
      <c r="H289" s="10" t="e">
        <f>VLOOKUP(D289,EQProd!$B$2:$F$297,2,)</f>
        <v>#N/A</v>
      </c>
      <c r="I289" s="10" t="e">
        <f t="shared" si="38"/>
        <v>#N/A</v>
      </c>
      <c r="J289" s="10" t="s">
        <v>9</v>
      </c>
      <c r="K289" s="10" t="e">
        <f>VLOOKUP(D289,EQProd!$B$2:$F$297,3,)</f>
        <v>#N/A</v>
      </c>
      <c r="L289" s="10" t="e">
        <f t="shared" si="39"/>
        <v>#N/A</v>
      </c>
      <c r="M289" s="10">
        <v>1</v>
      </c>
      <c r="N289" s="10" t="e">
        <f>VLOOKUP(D289,EQProd!$B$2:$F$297,4,)</f>
        <v>#N/A</v>
      </c>
      <c r="O289" s="10" t="e">
        <f t="shared" si="40"/>
        <v>#N/A</v>
      </c>
      <c r="P289" s="10" t="s">
        <v>587</v>
      </c>
      <c r="Q289" s="10" t="e">
        <f>VLOOKUP(D289,EQProd!$B$2:$F$297,5,)</f>
        <v>#N/A</v>
      </c>
      <c r="R289" s="10" t="e">
        <f t="shared" si="41"/>
        <v>#N/A</v>
      </c>
      <c r="S289" s="10" t="e">
        <f t="shared" si="42"/>
        <v>#N/A</v>
      </c>
      <c r="T289" s="10" t="e">
        <f t="shared" si="43"/>
        <v>#N/A</v>
      </c>
      <c r="U289" s="10" t="e">
        <f t="shared" si="44"/>
        <v>#N/A</v>
      </c>
    </row>
    <row r="290" spans="1:21">
      <c r="A290" s="10" t="s">
        <v>585</v>
      </c>
      <c r="B290" s="10" t="str">
        <f>IF(ISERROR(MATCH(A290, EQProd!$A$2:$A$297,0)),"",A290)</f>
        <v>srf_main.TradeRptJurisdiction</v>
      </c>
      <c r="C290" s="10" t="str">
        <f t="shared" si="36"/>
        <v>OK</v>
      </c>
      <c r="D290" s="10" t="s">
        <v>588</v>
      </c>
      <c r="E290" s="10" t="str">
        <f>VLOOKUP(D290,EQProd!$B$2:$F$297,1,)</f>
        <v>idx1_TradeRptJurisdiction</v>
      </c>
      <c r="F290" s="10" t="str">
        <f t="shared" si="37"/>
        <v>OK</v>
      </c>
      <c r="G290" s="10" t="s">
        <v>13</v>
      </c>
      <c r="H290" s="10" t="str">
        <f>VLOOKUP(D290,EQProd!$B$2:$F$297,2,)</f>
        <v>nonunique</v>
      </c>
      <c r="I290" s="10" t="str">
        <f t="shared" si="38"/>
        <v>OK</v>
      </c>
      <c r="J290" s="10" t="s">
        <v>14</v>
      </c>
      <c r="K290" s="10" t="str">
        <f>VLOOKUP(D290,EQProd!$B$2:$F$297,3,)</f>
        <v xml:space="preserve"> nonclustered </v>
      </c>
      <c r="L290" s="10" t="str">
        <f t="shared" si="39"/>
        <v>OK</v>
      </c>
      <c r="M290" s="10">
        <v>2</v>
      </c>
      <c r="N290" s="10">
        <f>VLOOKUP(D290,EQProd!$B$2:$F$297,4,)</f>
        <v>2</v>
      </c>
      <c r="O290" s="10" t="str">
        <f t="shared" si="40"/>
        <v>OK</v>
      </c>
      <c r="P290" s="10" t="s">
        <v>589</v>
      </c>
      <c r="Q290" s="10" t="str">
        <f>VLOOKUP(D290,EQProd!$B$2:$F$297,5,)</f>
        <v>TradeId asc,Jurisdiction asc</v>
      </c>
      <c r="R290" s="10" t="str">
        <f t="shared" si="41"/>
        <v>OK</v>
      </c>
      <c r="S290" s="10" t="str">
        <f t="shared" si="42"/>
        <v>TRUE</v>
      </c>
      <c r="T290" s="10" t="str">
        <f t="shared" si="43"/>
        <v>TRUE</v>
      </c>
      <c r="U290" s="10" t="str">
        <f t="shared" si="44"/>
        <v>Yes</v>
      </c>
    </row>
    <row r="291" spans="1:21">
      <c r="A291" s="10" t="s">
        <v>590</v>
      </c>
      <c r="B291" s="10" t="str">
        <f>IF(ISERROR(MATCH(A291, EQProd!$A$2:$A$297,0)),"",A291)</f>
        <v>srf_main.TridentConfirmationDetails</v>
      </c>
      <c r="C291" s="10" t="str">
        <f t="shared" si="36"/>
        <v>OK</v>
      </c>
      <c r="D291" s="10" t="s">
        <v>591</v>
      </c>
      <c r="E291" s="10" t="str">
        <f>VLOOKUP(D291,EQProd!$B$2:$F$297,1,)</f>
        <v>idx1_TridentConfirmationDetails</v>
      </c>
      <c r="F291" s="10" t="str">
        <f t="shared" si="37"/>
        <v>OK</v>
      </c>
      <c r="G291" s="10" t="s">
        <v>13</v>
      </c>
      <c r="H291" s="10" t="str">
        <f>VLOOKUP(D291,EQProd!$B$2:$F$297,2,)</f>
        <v>nonunique</v>
      </c>
      <c r="I291" s="10" t="str">
        <f t="shared" si="38"/>
        <v>OK</v>
      </c>
      <c r="J291" s="10" t="s">
        <v>9</v>
      </c>
      <c r="K291" s="10" t="str">
        <f>VLOOKUP(D291,EQProd!$B$2:$F$297,3,)</f>
        <v xml:space="preserve"> clustered </v>
      </c>
      <c r="L291" s="10" t="str">
        <f t="shared" si="39"/>
        <v>OK</v>
      </c>
      <c r="M291" s="10">
        <v>1</v>
      </c>
      <c r="N291" s="10">
        <f>VLOOKUP(D291,EQProd!$B$2:$F$297,4,)</f>
        <v>1</v>
      </c>
      <c r="O291" s="10" t="str">
        <f t="shared" si="40"/>
        <v>OK</v>
      </c>
      <c r="P291" s="10" t="s">
        <v>36</v>
      </c>
      <c r="Q291" s="10" t="str">
        <f>VLOOKUP(D291,EQProd!$B$2:$F$297,5,)</f>
        <v>TradeId asc</v>
      </c>
      <c r="R291" s="10" t="str">
        <f t="shared" si="41"/>
        <v>OK</v>
      </c>
      <c r="S291" s="10" t="str">
        <f t="shared" si="42"/>
        <v>TRUE</v>
      </c>
      <c r="T291" s="10" t="str">
        <f t="shared" si="43"/>
        <v>TRUE</v>
      </c>
      <c r="U291" s="10" t="str">
        <f t="shared" si="44"/>
        <v>Yes</v>
      </c>
    </row>
    <row r="292" spans="1:21">
      <c r="A292" s="10" t="s">
        <v>592</v>
      </c>
      <c r="B292" s="10" t="str">
        <f>IF(ISERROR(MATCH(A292, EQProd!$A$2:$A$297,0)),"",A292)</f>
        <v>srf_main.TRJurisdiction</v>
      </c>
      <c r="C292" s="10" t="str">
        <f t="shared" si="36"/>
        <v>OK</v>
      </c>
      <c r="D292" s="10" t="s">
        <v>593</v>
      </c>
      <c r="E292" s="10" t="str">
        <f>VLOOKUP(D292,EQProd!$B$2:$F$297,1,)</f>
        <v>PK_TRJurisdiction</v>
      </c>
      <c r="F292" s="10" t="str">
        <f t="shared" si="37"/>
        <v>OK</v>
      </c>
      <c r="G292" s="10" t="s">
        <v>8</v>
      </c>
      <c r="H292" s="10" t="str">
        <f>VLOOKUP(D292,EQProd!$B$2:$F$297,2,)</f>
        <v>unique</v>
      </c>
      <c r="I292" s="10" t="str">
        <f t="shared" si="38"/>
        <v>OK</v>
      </c>
      <c r="J292" s="10" t="s">
        <v>14</v>
      </c>
      <c r="K292" s="10" t="str">
        <f>VLOOKUP(D292,EQProd!$B$2:$F$297,3,)</f>
        <v xml:space="preserve"> nonclustered </v>
      </c>
      <c r="L292" s="10" t="str">
        <f t="shared" si="39"/>
        <v>OK</v>
      </c>
      <c r="M292" s="10">
        <v>1</v>
      </c>
      <c r="N292" s="10">
        <f>VLOOKUP(D292,EQProd!$B$2:$F$297,4,)</f>
        <v>1</v>
      </c>
      <c r="O292" s="10" t="str">
        <f t="shared" si="40"/>
        <v>OK</v>
      </c>
      <c r="P292" s="10" t="s">
        <v>594</v>
      </c>
      <c r="Q292" s="10" t="str">
        <f>VLOOKUP(D292,EQProd!$B$2:$F$297,5,)</f>
        <v>TRJurisdictionId asc</v>
      </c>
      <c r="R292" s="10" t="str">
        <f t="shared" si="41"/>
        <v>OK</v>
      </c>
      <c r="S292" s="10" t="str">
        <f t="shared" si="42"/>
        <v>TRUE</v>
      </c>
      <c r="T292" s="10" t="str">
        <f t="shared" si="43"/>
        <v>TRUE</v>
      </c>
      <c r="U292" s="10" t="str">
        <f t="shared" si="44"/>
        <v>Yes</v>
      </c>
    </row>
    <row r="293" spans="1:21">
      <c r="A293" s="10" t="s">
        <v>592</v>
      </c>
      <c r="B293" s="10" t="str">
        <f>IF(ISERROR(MATCH(A293, EQProd!$A$2:$A$297,0)),"",A293)</f>
        <v>srf_main.TRJurisdiction</v>
      </c>
      <c r="C293" s="10" t="str">
        <f t="shared" si="36"/>
        <v>OK</v>
      </c>
      <c r="D293" s="10" t="s">
        <v>595</v>
      </c>
      <c r="E293" s="10" t="str">
        <f>VLOOKUP(D293,EQProd!$B$2:$F$297,1,)</f>
        <v>idx1_TRJurisdiction</v>
      </c>
      <c r="F293" s="10" t="str">
        <f t="shared" si="37"/>
        <v>OK</v>
      </c>
      <c r="G293" s="10" t="s">
        <v>13</v>
      </c>
      <c r="H293" s="10" t="str">
        <f>VLOOKUP(D293,EQProd!$B$2:$F$297,2,)</f>
        <v>nonunique</v>
      </c>
      <c r="I293" s="10" t="str">
        <f t="shared" si="38"/>
        <v>OK</v>
      </c>
      <c r="J293" s="10" t="s">
        <v>9</v>
      </c>
      <c r="K293" s="10" t="str">
        <f>VLOOKUP(D293,EQProd!$B$2:$F$297,3,)</f>
        <v xml:space="preserve"> clustered </v>
      </c>
      <c r="L293" s="10" t="str">
        <f t="shared" si="39"/>
        <v>OK</v>
      </c>
      <c r="M293" s="10">
        <v>2</v>
      </c>
      <c r="N293" s="10">
        <f>VLOOKUP(D293,EQProd!$B$2:$F$297,4,)</f>
        <v>2</v>
      </c>
      <c r="O293" s="10" t="str">
        <f t="shared" si="40"/>
        <v>OK</v>
      </c>
      <c r="P293" s="10" t="s">
        <v>596</v>
      </c>
      <c r="Q293" s="10" t="str">
        <f>VLOOKUP(D293,EQProd!$B$2:$F$297,5,)</f>
        <v>Jurisdiction asc,MessageTypeId asc</v>
      </c>
      <c r="R293" s="10" t="str">
        <f t="shared" si="41"/>
        <v>OK</v>
      </c>
      <c r="S293" s="10" t="str">
        <f t="shared" si="42"/>
        <v>TRUE</v>
      </c>
      <c r="T293" s="10" t="str">
        <f t="shared" si="43"/>
        <v>TRUE</v>
      </c>
      <c r="U293" s="10" t="str">
        <f t="shared" si="44"/>
        <v>Yes</v>
      </c>
    </row>
    <row r="294" spans="1:21">
      <c r="A294" s="10" t="s">
        <v>597</v>
      </c>
      <c r="B294" s="10" t="str">
        <f>IF(ISERROR(MATCH(A294, EQProd!$A$2:$A$297,0)),"",A294)</f>
        <v>srf_main.UnevaluatedCollateralData</v>
      </c>
      <c r="C294" s="10" t="str">
        <f t="shared" si="36"/>
        <v>OK</v>
      </c>
      <c r="D294" s="10" t="s">
        <v>658</v>
      </c>
      <c r="E294" s="10" t="str">
        <f>VLOOKUP(D294,EQProd!$B$2:$F$297,1,)</f>
        <v>UnevaluatedCollateralDataIDIndex</v>
      </c>
      <c r="F294" s="10" t="str">
        <f t="shared" si="37"/>
        <v>OK</v>
      </c>
      <c r="G294" s="10" t="s">
        <v>13</v>
      </c>
      <c r="H294" s="10" t="str">
        <f>VLOOKUP(D294,EQProd!$B$2:$F$297,2,)</f>
        <v>nonunique</v>
      </c>
      <c r="I294" s="10" t="str">
        <f t="shared" si="38"/>
        <v>OK</v>
      </c>
      <c r="J294" s="10" t="s">
        <v>9</v>
      </c>
      <c r="K294" s="10" t="str">
        <f>VLOOKUP(D294,EQProd!$B$2:$F$297,3,)</f>
        <v xml:space="preserve"> clustered </v>
      </c>
      <c r="L294" s="10" t="str">
        <f t="shared" si="39"/>
        <v>OK</v>
      </c>
      <c r="M294" s="10">
        <v>1</v>
      </c>
      <c r="N294" s="10">
        <f>VLOOKUP(D294,EQProd!$B$2:$F$297,4,)</f>
        <v>1</v>
      </c>
      <c r="O294" s="10" t="str">
        <f t="shared" si="40"/>
        <v>OK</v>
      </c>
      <c r="P294" s="10" t="s">
        <v>17</v>
      </c>
      <c r="Q294" s="10" t="str">
        <f>VLOOKUP(D294,EQProd!$B$2:$F$297,5,)</f>
        <v>Id asc</v>
      </c>
      <c r="R294" s="10" t="str">
        <f t="shared" si="41"/>
        <v>OK</v>
      </c>
      <c r="S294" s="10" t="str">
        <f t="shared" si="42"/>
        <v>TRUE</v>
      </c>
      <c r="T294" s="10" t="str">
        <f t="shared" si="43"/>
        <v>TRUE</v>
      </c>
      <c r="U294" s="10" t="str">
        <f t="shared" si="44"/>
        <v>Yes</v>
      </c>
    </row>
    <row r="295" spans="1:21">
      <c r="A295" s="10" t="s">
        <v>597</v>
      </c>
      <c r="B295" s="10" t="str">
        <f>IF(ISERROR(MATCH(A295, EQProd!$A$2:$A$297,0)),"",A295)</f>
        <v>srf_main.UnevaluatedCollateralData</v>
      </c>
      <c r="C295" s="10" t="str">
        <f t="shared" si="36"/>
        <v>OK</v>
      </c>
      <c r="D295" s="10" t="s">
        <v>723</v>
      </c>
      <c r="E295" s="10" t="str">
        <f>VLOOKUP(D295,EQProd!$B$2:$F$297,1,)</f>
        <v>PK_UnevaluatedCollateralData</v>
      </c>
      <c r="F295" s="10" t="str">
        <f t="shared" si="37"/>
        <v>OK</v>
      </c>
      <c r="G295" s="10" t="s">
        <v>8</v>
      </c>
      <c r="H295" s="10" t="str">
        <f>VLOOKUP(D295,EQProd!$B$2:$F$297,2,)</f>
        <v>unique</v>
      </c>
      <c r="I295" s="10" t="str">
        <f t="shared" si="38"/>
        <v>OK</v>
      </c>
      <c r="J295" s="10" t="s">
        <v>14</v>
      </c>
      <c r="K295" s="10" t="str">
        <f>VLOOKUP(D295,EQProd!$B$2:$F$297,3,)</f>
        <v xml:space="preserve"> nonclustered </v>
      </c>
      <c r="L295" s="10" t="str">
        <f t="shared" si="39"/>
        <v>OK</v>
      </c>
      <c r="M295" s="10">
        <v>1</v>
      </c>
      <c r="N295" s="10">
        <f>VLOOKUP(D295,EQProd!$B$2:$F$297,4,)</f>
        <v>1</v>
      </c>
      <c r="O295" s="10" t="str">
        <f t="shared" si="40"/>
        <v>OK</v>
      </c>
      <c r="P295" s="10" t="s">
        <v>17</v>
      </c>
      <c r="Q295" s="10" t="str">
        <f>VLOOKUP(D295,EQProd!$B$2:$F$297,5,)</f>
        <v>Id asc</v>
      </c>
      <c r="R295" s="10" t="str">
        <f t="shared" si="41"/>
        <v>OK</v>
      </c>
      <c r="S295" s="10" t="str">
        <f t="shared" si="42"/>
        <v>TRUE</v>
      </c>
      <c r="T295" s="10" t="str">
        <f t="shared" si="43"/>
        <v>TRUE</v>
      </c>
      <c r="U295" s="10" t="str">
        <f t="shared" si="44"/>
        <v>Yes</v>
      </c>
    </row>
    <row r="296" spans="1:21">
      <c r="A296" s="10" t="s">
        <v>599</v>
      </c>
      <c r="B296" s="10" t="str">
        <f>IF(ISERROR(MATCH(A296, EQProd!$A$2:$A$297,0)),"",A296)</f>
        <v>srf_main.USPersonClientCatMatrix</v>
      </c>
      <c r="C296" s="10" t="str">
        <f t="shared" si="36"/>
        <v>OK</v>
      </c>
      <c r="D296" s="10" t="s">
        <v>600</v>
      </c>
      <c r="E296" s="10" t="str">
        <f>VLOOKUP(D296,EQProd!$B$2:$F$297,1,)</f>
        <v>idx1_USPersonClientCatMatrix</v>
      </c>
      <c r="F296" s="10" t="str">
        <f t="shared" si="37"/>
        <v>OK</v>
      </c>
      <c r="G296" s="10" t="s">
        <v>13</v>
      </c>
      <c r="H296" s="10" t="str">
        <f>VLOOKUP(D296,EQProd!$B$2:$F$297,2,)</f>
        <v>nonunique</v>
      </c>
      <c r="I296" s="10" t="str">
        <f t="shared" si="38"/>
        <v>OK</v>
      </c>
      <c r="J296" s="10" t="s">
        <v>9</v>
      </c>
      <c r="K296" s="10" t="str">
        <f>VLOOKUP(D296,EQProd!$B$2:$F$297,3,)</f>
        <v xml:space="preserve"> clustered </v>
      </c>
      <c r="L296" s="10" t="str">
        <f t="shared" si="39"/>
        <v>OK</v>
      </c>
      <c r="M296" s="10">
        <v>4</v>
      </c>
      <c r="N296" s="10">
        <f>VLOOKUP(D296,EQProd!$B$2:$F$297,4,)</f>
        <v>4</v>
      </c>
      <c r="O296" s="10" t="str">
        <f t="shared" si="40"/>
        <v>OK</v>
      </c>
      <c r="P296" s="10" t="s">
        <v>601</v>
      </c>
      <c r="Q296" s="10" t="str">
        <f>VLOOKUP(D296,EQProd!$B$2:$F$297,5,)</f>
        <v>categoryCode_Barclays asc,Party1USPersonFlag asc,categoryCode_Cty asc,Party2USPersonFlag asc</v>
      </c>
      <c r="R296" s="10" t="str">
        <f t="shared" si="41"/>
        <v>OK</v>
      </c>
      <c r="S296" s="10" t="str">
        <f t="shared" si="42"/>
        <v>TRUE</v>
      </c>
      <c r="T296" s="10" t="str">
        <f t="shared" si="43"/>
        <v>TRUE</v>
      </c>
      <c r="U296" s="10" t="str">
        <f t="shared" si="44"/>
        <v>Yes</v>
      </c>
    </row>
    <row r="297" spans="1:21">
      <c r="A297" s="10" t="s">
        <v>602</v>
      </c>
      <c r="B297" s="10" t="str">
        <f>IF(ISERROR(MATCH(A297, EQProd!$A$2:$A$297,0)),"",A297)</f>
        <v>srf_main.UTIMapping</v>
      </c>
      <c r="C297" s="10" t="str">
        <f t="shared" si="36"/>
        <v>OK</v>
      </c>
      <c r="D297" s="10" t="s">
        <v>603</v>
      </c>
      <c r="E297" s="10" t="str">
        <f>VLOOKUP(D297,EQProd!$B$2:$F$297,1,)</f>
        <v>PK_UTIMapping</v>
      </c>
      <c r="F297" s="10" t="str">
        <f t="shared" si="37"/>
        <v>OK</v>
      </c>
      <c r="G297" s="10" t="s">
        <v>8</v>
      </c>
      <c r="H297" s="10" t="str">
        <f>VLOOKUP(D297,EQProd!$B$2:$F$297,2,)</f>
        <v>unique</v>
      </c>
      <c r="I297" s="10" t="str">
        <f t="shared" si="38"/>
        <v>OK</v>
      </c>
      <c r="J297" s="10" t="s">
        <v>9</v>
      </c>
      <c r="K297" s="10" t="str">
        <f>VLOOKUP(D297,EQProd!$B$2:$F$297,3,)</f>
        <v xml:space="preserve"> clustered </v>
      </c>
      <c r="L297" s="10" t="str">
        <f t="shared" si="39"/>
        <v>OK</v>
      </c>
      <c r="M297" s="10">
        <v>2</v>
      </c>
      <c r="N297" s="10">
        <f>VLOOKUP(D297,EQProd!$B$2:$F$297,4,)</f>
        <v>2</v>
      </c>
      <c r="O297" s="10" t="str">
        <f t="shared" si="40"/>
        <v>OK</v>
      </c>
      <c r="P297" s="10" t="s">
        <v>397</v>
      </c>
      <c r="Q297" s="10" t="str">
        <f>VLOOKUP(D297,EQProd!$B$2:$F$297,5,)</f>
        <v>PublisherTradeId asc,TradeIdType asc</v>
      </c>
      <c r="R297" s="10" t="str">
        <f t="shared" si="41"/>
        <v>OK</v>
      </c>
      <c r="S297" s="10" t="str">
        <f t="shared" si="42"/>
        <v>TRUE</v>
      </c>
      <c r="T297" s="10" t="str">
        <f t="shared" si="43"/>
        <v>TRUE</v>
      </c>
      <c r="U297" s="10" t="str">
        <f t="shared" si="44"/>
        <v>Yes</v>
      </c>
    </row>
    <row r="298" spans="1:21">
      <c r="A298" s="10" t="s">
        <v>784</v>
      </c>
      <c r="B298" s="10" t="str">
        <f>IF(ISERROR(MATCH(A298, EQProd!$A$2:$A$297,0)),"",A298)</f>
        <v/>
      </c>
      <c r="C298" s="10" t="str">
        <f t="shared" si="36"/>
        <v>NOTOK</v>
      </c>
      <c r="D298" s="10" t="s">
        <v>785</v>
      </c>
      <c r="E298" s="10" t="e">
        <f>VLOOKUP(D298,EQProd!$B$2:$F$297,1,)</f>
        <v>#N/A</v>
      </c>
      <c r="F298" s="10" t="e">
        <f t="shared" si="37"/>
        <v>#N/A</v>
      </c>
      <c r="G298" s="10" t="s">
        <v>8</v>
      </c>
      <c r="H298" s="10" t="e">
        <f>VLOOKUP(D298,EQProd!$B$2:$F$297,2,)</f>
        <v>#N/A</v>
      </c>
      <c r="I298" s="10" t="e">
        <f t="shared" si="38"/>
        <v>#N/A</v>
      </c>
      <c r="J298" s="10" t="s">
        <v>14</v>
      </c>
      <c r="K298" s="10" t="e">
        <f>VLOOKUP(D298,EQProd!$B$2:$F$297,3,)</f>
        <v>#N/A</v>
      </c>
      <c r="L298" s="10" t="e">
        <f t="shared" si="39"/>
        <v>#N/A</v>
      </c>
      <c r="M298" s="10">
        <v>1</v>
      </c>
      <c r="N298" s="10" t="e">
        <f>VLOOKUP(D298,EQProd!$B$2:$F$297,4,)</f>
        <v>#N/A</v>
      </c>
      <c r="O298" s="10" t="e">
        <f t="shared" si="40"/>
        <v>#N/A</v>
      </c>
      <c r="P298" s="10" t="s">
        <v>17</v>
      </c>
      <c r="Q298" s="10" t="e">
        <f>VLOOKUP(D298,EQProd!$B$2:$F$297,5,)</f>
        <v>#N/A</v>
      </c>
      <c r="R298" s="10" t="e">
        <f t="shared" si="41"/>
        <v>#N/A</v>
      </c>
      <c r="S298" s="10" t="e">
        <f t="shared" si="42"/>
        <v>#N/A</v>
      </c>
      <c r="T298" s="10" t="e">
        <f t="shared" si="43"/>
        <v>#N/A</v>
      </c>
      <c r="U298" s="10" t="e">
        <f t="shared" si="44"/>
        <v>#N/A</v>
      </c>
    </row>
    <row r="299" spans="1:21">
      <c r="A299" s="10" t="s">
        <v>784</v>
      </c>
      <c r="B299" s="10" t="str">
        <f>IF(ISERROR(MATCH(A299, EQProd!$A$2:$A$297,0)),"",A299)</f>
        <v/>
      </c>
      <c r="C299" s="10" t="str">
        <f t="shared" si="36"/>
        <v>NOTOK</v>
      </c>
      <c r="D299" s="10" t="s">
        <v>786</v>
      </c>
      <c r="E299" s="10" t="e">
        <f>VLOOKUP(D299,EQProd!$B$2:$F$297,1,)</f>
        <v>#N/A</v>
      </c>
      <c r="F299" s="10" t="e">
        <f t="shared" si="37"/>
        <v>#N/A</v>
      </c>
      <c r="G299" s="10" t="s">
        <v>8</v>
      </c>
      <c r="H299" s="10" t="e">
        <f>VLOOKUP(D299,EQProd!$B$2:$F$297,2,)</f>
        <v>#N/A</v>
      </c>
      <c r="I299" s="10" t="e">
        <f t="shared" si="38"/>
        <v>#N/A</v>
      </c>
      <c r="J299" s="10" t="s">
        <v>9</v>
      </c>
      <c r="K299" s="10" t="e">
        <f>VLOOKUP(D299,EQProd!$B$2:$F$297,3,)</f>
        <v>#N/A</v>
      </c>
      <c r="L299" s="10" t="e">
        <f t="shared" si="39"/>
        <v>#N/A</v>
      </c>
      <c r="M299" s="10">
        <v>2</v>
      </c>
      <c r="N299" s="10" t="e">
        <f>VLOOKUP(D299,EQProd!$B$2:$F$297,4,)</f>
        <v>#N/A</v>
      </c>
      <c r="O299" s="10" t="e">
        <f t="shared" si="40"/>
        <v>#N/A</v>
      </c>
      <c r="P299" s="10" t="s">
        <v>67</v>
      </c>
      <c r="Q299" s="10" t="e">
        <f>VLOOKUP(D299,EQProd!$B$2:$F$297,5,)</f>
        <v>#N/A</v>
      </c>
      <c r="R299" s="10" t="e">
        <f t="shared" si="41"/>
        <v>#N/A</v>
      </c>
      <c r="S299" s="10" t="e">
        <f t="shared" si="42"/>
        <v>#N/A</v>
      </c>
      <c r="T299" s="10" t="e">
        <f t="shared" si="43"/>
        <v>#N/A</v>
      </c>
      <c r="U299" s="10" t="e">
        <f t="shared" si="44"/>
        <v>#N/A</v>
      </c>
    </row>
    <row r="300" spans="1:21">
      <c r="A300" s="10" t="s">
        <v>787</v>
      </c>
      <c r="B300" s="10" t="str">
        <f>IF(ISERROR(MATCH(A300, EQProd!$A$2:$A$297,0)),"",A300)</f>
        <v/>
      </c>
      <c r="C300" s="10" t="str">
        <f t="shared" si="36"/>
        <v>NOTOK</v>
      </c>
      <c r="D300" s="10" t="s">
        <v>788</v>
      </c>
      <c r="E300" s="10" t="e">
        <f>VLOOKUP(D300,EQProd!$B$2:$F$297,1,)</f>
        <v>#N/A</v>
      </c>
      <c r="F300" s="10" t="e">
        <f t="shared" si="37"/>
        <v>#N/A</v>
      </c>
      <c r="G300" s="10" t="s">
        <v>8</v>
      </c>
      <c r="H300" s="10" t="e">
        <f>VLOOKUP(D300,EQProd!$B$2:$F$297,2,)</f>
        <v>#N/A</v>
      </c>
      <c r="I300" s="10" t="e">
        <f t="shared" si="38"/>
        <v>#N/A</v>
      </c>
      <c r="J300" s="10" t="s">
        <v>14</v>
      </c>
      <c r="K300" s="10" t="e">
        <f>VLOOKUP(D300,EQProd!$B$2:$F$297,3,)</f>
        <v>#N/A</v>
      </c>
      <c r="L300" s="10" t="e">
        <f t="shared" si="39"/>
        <v>#N/A</v>
      </c>
      <c r="M300" s="10">
        <v>1</v>
      </c>
      <c r="N300" s="10" t="e">
        <f>VLOOKUP(D300,EQProd!$B$2:$F$297,4,)</f>
        <v>#N/A</v>
      </c>
      <c r="O300" s="10" t="e">
        <f t="shared" si="40"/>
        <v>#N/A</v>
      </c>
      <c r="P300" s="10" t="s">
        <v>789</v>
      </c>
      <c r="Q300" s="10" t="e">
        <f>VLOOKUP(D300,EQProd!$B$2:$F$297,5,)</f>
        <v>#N/A</v>
      </c>
      <c r="R300" s="10" t="e">
        <f t="shared" si="41"/>
        <v>#N/A</v>
      </c>
      <c r="S300" s="10" t="e">
        <f t="shared" si="42"/>
        <v>#N/A</v>
      </c>
      <c r="T300" s="10" t="e">
        <f t="shared" si="43"/>
        <v>#N/A</v>
      </c>
      <c r="U300" s="10" t="e">
        <f t="shared" si="44"/>
        <v>#N/A</v>
      </c>
    </row>
    <row r="301" spans="1:21">
      <c r="A301" s="10" t="s">
        <v>787</v>
      </c>
      <c r="B301" s="10" t="str">
        <f>IF(ISERROR(MATCH(A301, EQProd!$A$2:$A$297,0)),"",A301)</f>
        <v/>
      </c>
      <c r="C301" s="10" t="str">
        <f t="shared" si="36"/>
        <v>NOTOK</v>
      </c>
      <c r="D301" s="10" t="s">
        <v>790</v>
      </c>
      <c r="E301" s="10" t="e">
        <f>VLOOKUP(D301,EQProd!$B$2:$F$297,1,)</f>
        <v>#N/A</v>
      </c>
      <c r="F301" s="10" t="e">
        <f t="shared" si="37"/>
        <v>#N/A</v>
      </c>
      <c r="G301" s="10" t="s">
        <v>13</v>
      </c>
      <c r="H301" s="10" t="e">
        <f>VLOOKUP(D301,EQProd!$B$2:$F$297,2,)</f>
        <v>#N/A</v>
      </c>
      <c r="I301" s="10" t="e">
        <f t="shared" si="38"/>
        <v>#N/A</v>
      </c>
      <c r="J301" s="10" t="s">
        <v>14</v>
      </c>
      <c r="K301" s="10" t="e">
        <f>VLOOKUP(D301,EQProd!$B$2:$F$297,3,)</f>
        <v>#N/A</v>
      </c>
      <c r="L301" s="10" t="e">
        <f t="shared" si="39"/>
        <v>#N/A</v>
      </c>
      <c r="M301" s="10">
        <v>1</v>
      </c>
      <c r="N301" s="10" t="e">
        <f>VLOOKUP(D301,EQProd!$B$2:$F$297,4,)</f>
        <v>#N/A</v>
      </c>
      <c r="O301" s="10" t="e">
        <f t="shared" si="40"/>
        <v>#N/A</v>
      </c>
      <c r="P301" s="10" t="s">
        <v>791</v>
      </c>
      <c r="Q301" s="10" t="e">
        <f>VLOOKUP(D301,EQProd!$B$2:$F$297,5,)</f>
        <v>#N/A</v>
      </c>
      <c r="R301" s="10" t="e">
        <f t="shared" si="41"/>
        <v>#N/A</v>
      </c>
      <c r="S301" s="10" t="e">
        <f t="shared" si="42"/>
        <v>#N/A</v>
      </c>
      <c r="T301" s="10" t="e">
        <f t="shared" si="43"/>
        <v>#N/A</v>
      </c>
      <c r="U301" s="10" t="e">
        <f t="shared" si="44"/>
        <v>#N/A</v>
      </c>
    </row>
    <row r="302" spans="1:21">
      <c r="A302" s="10" t="s">
        <v>787</v>
      </c>
      <c r="B302" s="10" t="str">
        <f>IF(ISERROR(MATCH(A302, EQProd!$A$2:$A$297,0)),"",A302)</f>
        <v/>
      </c>
      <c r="C302" s="10" t="str">
        <f t="shared" si="36"/>
        <v>NOTOK</v>
      </c>
      <c r="D302" s="10" t="s">
        <v>792</v>
      </c>
      <c r="E302" s="10" t="e">
        <f>VLOOKUP(D302,EQProd!$B$2:$F$297,1,)</f>
        <v>#N/A</v>
      </c>
      <c r="F302" s="10" t="e">
        <f t="shared" si="37"/>
        <v>#N/A</v>
      </c>
      <c r="G302" s="10" t="s">
        <v>13</v>
      </c>
      <c r="H302" s="10" t="e">
        <f>VLOOKUP(D302,EQProd!$B$2:$F$297,2,)</f>
        <v>#N/A</v>
      </c>
      <c r="I302" s="10" t="e">
        <f t="shared" si="38"/>
        <v>#N/A</v>
      </c>
      <c r="J302" s="10" t="s">
        <v>14</v>
      </c>
      <c r="K302" s="10" t="e">
        <f>VLOOKUP(D302,EQProd!$B$2:$F$297,3,)</f>
        <v>#N/A</v>
      </c>
      <c r="L302" s="10" t="e">
        <f t="shared" si="39"/>
        <v>#N/A</v>
      </c>
      <c r="M302" s="10">
        <v>1</v>
      </c>
      <c r="N302" s="10" t="e">
        <f>VLOOKUP(D302,EQProd!$B$2:$F$297,4,)</f>
        <v>#N/A</v>
      </c>
      <c r="O302" s="10" t="e">
        <f t="shared" si="40"/>
        <v>#N/A</v>
      </c>
      <c r="P302" s="10" t="s">
        <v>791</v>
      </c>
      <c r="Q302" s="10" t="e">
        <f>VLOOKUP(D302,EQProd!$B$2:$F$297,5,)</f>
        <v>#N/A</v>
      </c>
      <c r="R302" s="10" t="e">
        <f t="shared" si="41"/>
        <v>#N/A</v>
      </c>
      <c r="S302" s="10" t="e">
        <f t="shared" si="42"/>
        <v>#N/A</v>
      </c>
      <c r="T302" s="10" t="e">
        <f t="shared" si="43"/>
        <v>#N/A</v>
      </c>
      <c r="U302" s="10" t="e">
        <f t="shared" si="44"/>
        <v>#N/A</v>
      </c>
    </row>
    <row r="303" spans="1:21">
      <c r="A303" s="10" t="s">
        <v>787</v>
      </c>
      <c r="B303" s="10" t="str">
        <f>IF(ISERROR(MATCH(A303, EQProd!$A$2:$A$297,0)),"",A303)</f>
        <v/>
      </c>
      <c r="C303" s="10" t="str">
        <f t="shared" si="36"/>
        <v>NOTOK</v>
      </c>
      <c r="D303" s="10" t="s">
        <v>793</v>
      </c>
      <c r="E303" s="10" t="e">
        <f>VLOOKUP(D303,EQProd!$B$2:$F$297,1,)</f>
        <v>#N/A</v>
      </c>
      <c r="F303" s="10" t="e">
        <f t="shared" si="37"/>
        <v>#N/A</v>
      </c>
      <c r="G303" s="10" t="s">
        <v>13</v>
      </c>
      <c r="H303" s="10" t="e">
        <f>VLOOKUP(D303,EQProd!$B$2:$F$297,2,)</f>
        <v>#N/A</v>
      </c>
      <c r="I303" s="10" t="e">
        <f t="shared" si="38"/>
        <v>#N/A</v>
      </c>
      <c r="J303" s="10" t="s">
        <v>14</v>
      </c>
      <c r="K303" s="10" t="e">
        <f>VLOOKUP(D303,EQProd!$B$2:$F$297,3,)</f>
        <v>#N/A</v>
      </c>
      <c r="L303" s="10" t="e">
        <f t="shared" si="39"/>
        <v>#N/A</v>
      </c>
      <c r="M303" s="10">
        <v>1</v>
      </c>
      <c r="N303" s="10" t="e">
        <f>VLOOKUP(D303,EQProd!$B$2:$F$297,4,)</f>
        <v>#N/A</v>
      </c>
      <c r="O303" s="10" t="e">
        <f t="shared" si="40"/>
        <v>#N/A</v>
      </c>
      <c r="P303" s="10" t="s">
        <v>794</v>
      </c>
      <c r="Q303" s="10" t="e">
        <f>VLOOKUP(D303,EQProd!$B$2:$F$297,5,)</f>
        <v>#N/A</v>
      </c>
      <c r="R303" s="10" t="e">
        <f t="shared" si="41"/>
        <v>#N/A</v>
      </c>
      <c r="S303" s="10" t="e">
        <f t="shared" si="42"/>
        <v>#N/A</v>
      </c>
      <c r="T303" s="10" t="e">
        <f t="shared" si="43"/>
        <v>#N/A</v>
      </c>
      <c r="U303" s="10" t="e">
        <f t="shared" si="44"/>
        <v>#N/A</v>
      </c>
    </row>
    <row r="304" spans="1:21">
      <c r="A304" s="10" t="s">
        <v>604</v>
      </c>
      <c r="B304" s="10" t="str">
        <f>IF(ISERROR(MATCH(A304, EQProd!$A$2:$A$297,0)),"",A304)</f>
        <v>srf_main.ValuationOverrideLookup</v>
      </c>
      <c r="C304" s="10" t="str">
        <f t="shared" si="36"/>
        <v>OK</v>
      </c>
      <c r="D304" s="10" t="s">
        <v>605</v>
      </c>
      <c r="E304" s="10" t="str">
        <f>VLOOKUP(D304,EQProd!$B$2:$F$297,1,)</f>
        <v>idx1_ValuationOverrideLookup</v>
      </c>
      <c r="F304" s="10" t="str">
        <f t="shared" si="37"/>
        <v>OK</v>
      </c>
      <c r="G304" s="10" t="s">
        <v>8</v>
      </c>
      <c r="H304" s="10" t="str">
        <f>VLOOKUP(D304,EQProd!$B$2:$F$297,2,)</f>
        <v>unique</v>
      </c>
      <c r="I304" s="10" t="str">
        <f t="shared" si="38"/>
        <v>OK</v>
      </c>
      <c r="J304" s="10" t="s">
        <v>14</v>
      </c>
      <c r="K304" s="10" t="str">
        <f>VLOOKUP(D304,EQProd!$B$2:$F$297,3,)</f>
        <v xml:space="preserve"> nonclustered </v>
      </c>
      <c r="L304" s="10" t="str">
        <f t="shared" si="39"/>
        <v>OK</v>
      </c>
      <c r="M304" s="10">
        <v>1</v>
      </c>
      <c r="N304" s="10">
        <f>VLOOKUP(D304,EQProd!$B$2:$F$297,4,)</f>
        <v>1</v>
      </c>
      <c r="O304" s="10" t="str">
        <f t="shared" si="40"/>
        <v>OK</v>
      </c>
      <c r="P304" s="10" t="s">
        <v>606</v>
      </c>
      <c r="Q304" s="10" t="str">
        <f>VLOOKUP(D304,EQProd!$B$2:$F$297,5,)</f>
        <v>ValuationOverrideLookupId asc</v>
      </c>
      <c r="R304" s="10" t="str">
        <f t="shared" si="41"/>
        <v>OK</v>
      </c>
      <c r="S304" s="10" t="str">
        <f t="shared" si="42"/>
        <v>TRUE</v>
      </c>
      <c r="T304" s="10" t="str">
        <f t="shared" si="43"/>
        <v>TRUE</v>
      </c>
      <c r="U304" s="10" t="str">
        <f t="shared" si="44"/>
        <v>Yes</v>
      </c>
    </row>
    <row r="305" spans="1:21">
      <c r="A305" s="10" t="s">
        <v>604</v>
      </c>
      <c r="B305" s="10" t="str">
        <f>IF(ISERROR(MATCH(A305, EQProd!$A$2:$A$297,0)),"",A305)</f>
        <v>srf_main.ValuationOverrideLookup</v>
      </c>
      <c r="C305" s="10" t="str">
        <f t="shared" si="36"/>
        <v>OK</v>
      </c>
      <c r="D305" s="10" t="s">
        <v>607</v>
      </c>
      <c r="E305" s="10" t="str">
        <f>VLOOKUP(D305,EQProd!$B$2:$F$297,1,)</f>
        <v>idx2_ValuationOverrideLookup</v>
      </c>
      <c r="F305" s="10" t="str">
        <f t="shared" si="37"/>
        <v>OK</v>
      </c>
      <c r="G305" s="10" t="s">
        <v>13</v>
      </c>
      <c r="H305" s="10" t="str">
        <f>VLOOKUP(D305,EQProd!$B$2:$F$297,2,)</f>
        <v>nonunique</v>
      </c>
      <c r="I305" s="10" t="str">
        <f t="shared" si="38"/>
        <v>OK</v>
      </c>
      <c r="J305" s="10" t="s">
        <v>14</v>
      </c>
      <c r="K305" s="10" t="str">
        <f>VLOOKUP(D305,EQProd!$B$2:$F$297,3,)</f>
        <v xml:space="preserve"> nonclustered </v>
      </c>
      <c r="L305" s="10" t="str">
        <f t="shared" si="39"/>
        <v>OK</v>
      </c>
      <c r="M305" s="10">
        <v>2</v>
      </c>
      <c r="N305" s="10">
        <f>VLOOKUP(D305,EQProd!$B$2:$F$297,4,)</f>
        <v>2</v>
      </c>
      <c r="O305" s="10" t="str">
        <f t="shared" si="40"/>
        <v>OK</v>
      </c>
      <c r="P305" s="10" t="s">
        <v>608</v>
      </c>
      <c r="Q305" s="10" t="str">
        <f>VLOOKUP(D305,EQProd!$B$2:$F$297,5,)</f>
        <v>AssetClass asc,Feed asc INCLUDE (TradeIdType)</v>
      </c>
      <c r="R305" s="10" t="str">
        <f t="shared" si="41"/>
        <v>OK</v>
      </c>
      <c r="S305" s="10" t="str">
        <f t="shared" si="42"/>
        <v>TRUE</v>
      </c>
      <c r="T305" s="10" t="str">
        <f t="shared" si="43"/>
        <v>TRUE</v>
      </c>
      <c r="U305" s="10" t="str">
        <f t="shared" si="44"/>
        <v>Yes</v>
      </c>
    </row>
    <row r="306" spans="1:21">
      <c r="A306" s="10" t="s">
        <v>609</v>
      </c>
      <c r="B306" s="10" t="str">
        <f>IF(ISERROR(MATCH(A306, EQProd!$A$2:$A$297,0)),"",A306)</f>
        <v>srf_main.ValuationOverrideTradeStage</v>
      </c>
      <c r="C306" s="10" t="str">
        <f t="shared" si="36"/>
        <v>OK</v>
      </c>
      <c r="D306" s="10" t="s">
        <v>610</v>
      </c>
      <c r="E306" s="10" t="str">
        <f>VLOOKUP(D306,EQProd!$B$2:$F$297,1,)</f>
        <v>idx1_ValuationOverrideTradeStage</v>
      </c>
      <c r="F306" s="10" t="str">
        <f t="shared" si="37"/>
        <v>OK</v>
      </c>
      <c r="G306" s="10" t="s">
        <v>8</v>
      </c>
      <c r="H306" s="10" t="str">
        <f>VLOOKUP(D306,EQProd!$B$2:$F$297,2,)</f>
        <v>unique</v>
      </c>
      <c r="I306" s="10" t="str">
        <f t="shared" si="38"/>
        <v>OK</v>
      </c>
      <c r="J306" s="10" t="s">
        <v>14</v>
      </c>
      <c r="K306" s="10" t="str">
        <f>VLOOKUP(D306,EQProd!$B$2:$F$297,3,)</f>
        <v xml:space="preserve"> nonclustered </v>
      </c>
      <c r="L306" s="10" t="str">
        <f t="shared" si="39"/>
        <v>OK</v>
      </c>
      <c r="M306" s="10">
        <v>1</v>
      </c>
      <c r="N306" s="10">
        <f>VLOOKUP(D306,EQProd!$B$2:$F$297,4,)</f>
        <v>1</v>
      </c>
      <c r="O306" s="10" t="str">
        <f t="shared" si="40"/>
        <v>OK</v>
      </c>
      <c r="P306" s="10" t="s">
        <v>611</v>
      </c>
      <c r="Q306" s="10" t="str">
        <f>VLOOKUP(D306,EQProd!$B$2:$F$297,5,)</f>
        <v>ValuationOverrideTradeStageId asc</v>
      </c>
      <c r="R306" s="10" t="str">
        <f t="shared" si="41"/>
        <v>OK</v>
      </c>
      <c r="S306" s="10" t="str">
        <f t="shared" si="42"/>
        <v>TRUE</v>
      </c>
      <c r="T306" s="10" t="str">
        <f t="shared" si="43"/>
        <v>TRUE</v>
      </c>
      <c r="U306" s="10" t="str">
        <f t="shared" si="44"/>
        <v>Yes</v>
      </c>
    </row>
    <row r="307" spans="1:21">
      <c r="A307" s="10" t="s">
        <v>609</v>
      </c>
      <c r="B307" s="10" t="str">
        <f>IF(ISERROR(MATCH(A307, EQProd!$A$2:$A$297,0)),"",A307)</f>
        <v>srf_main.ValuationOverrideTradeStage</v>
      </c>
      <c r="C307" s="10" t="str">
        <f t="shared" si="36"/>
        <v>OK</v>
      </c>
      <c r="D307" s="10" t="s">
        <v>612</v>
      </c>
      <c r="E307" s="10" t="str">
        <f>VLOOKUP(D307,EQProd!$B$2:$F$297,1,)</f>
        <v>idx2_ValuationOverrideTradeStage</v>
      </c>
      <c r="F307" s="10" t="str">
        <f t="shared" si="37"/>
        <v>OK</v>
      </c>
      <c r="G307" s="10" t="s">
        <v>13</v>
      </c>
      <c r="H307" s="10" t="str">
        <f>VLOOKUP(D307,EQProd!$B$2:$F$297,2,)</f>
        <v>nonunique</v>
      </c>
      <c r="I307" s="10" t="str">
        <f t="shared" si="38"/>
        <v>OK</v>
      </c>
      <c r="J307" s="10" t="s">
        <v>14</v>
      </c>
      <c r="K307" s="10" t="str">
        <f>VLOOKUP(D307,EQProd!$B$2:$F$297,3,)</f>
        <v xml:space="preserve"> nonclustered </v>
      </c>
      <c r="L307" s="10" t="str">
        <f t="shared" si="39"/>
        <v>OK</v>
      </c>
      <c r="M307" s="10">
        <v>1</v>
      </c>
      <c r="N307" s="10">
        <f>VLOOKUP(D307,EQProd!$B$2:$F$297,4,)</f>
        <v>1</v>
      </c>
      <c r="O307" s="10" t="str">
        <f t="shared" si="40"/>
        <v>OK</v>
      </c>
      <c r="P307" s="10" t="s">
        <v>613</v>
      </c>
      <c r="Q307" s="10" t="str">
        <f>VLOOKUP(D307,EQProd!$B$2:$F$297,5,)</f>
        <v>ExtractedCOBDate asc</v>
      </c>
      <c r="R307" s="10" t="str">
        <f t="shared" si="41"/>
        <v>OK</v>
      </c>
      <c r="S307" s="10" t="str">
        <f t="shared" si="42"/>
        <v>TRUE</v>
      </c>
      <c r="T307" s="10" t="str">
        <f t="shared" si="43"/>
        <v>TRUE</v>
      </c>
      <c r="U307" s="10" t="str">
        <f t="shared" si="44"/>
        <v>Yes</v>
      </c>
    </row>
    <row r="308" spans="1:21">
      <c r="A308" s="10" t="s">
        <v>609</v>
      </c>
      <c r="B308" s="10" t="str">
        <f>IF(ISERROR(MATCH(A308, EQProd!$A$2:$A$297,0)),"",A308)</f>
        <v>srf_main.ValuationOverrideTradeStage</v>
      </c>
      <c r="C308" s="10" t="str">
        <f t="shared" si="36"/>
        <v>OK</v>
      </c>
      <c r="D308" s="10" t="s">
        <v>614</v>
      </c>
      <c r="E308" s="10" t="str">
        <f>VLOOKUP(D308,EQProd!$B$2:$F$297,1,)</f>
        <v>idx3_ValuationOverrideTradeStage</v>
      </c>
      <c r="F308" s="10" t="str">
        <f t="shared" si="37"/>
        <v>OK</v>
      </c>
      <c r="G308" s="10" t="s">
        <v>13</v>
      </c>
      <c r="H308" s="10" t="str">
        <f>VLOOKUP(D308,EQProd!$B$2:$F$297,2,)</f>
        <v>nonunique</v>
      </c>
      <c r="I308" s="10" t="str">
        <f t="shared" si="38"/>
        <v>OK</v>
      </c>
      <c r="J308" s="10" t="s">
        <v>14</v>
      </c>
      <c r="K308" s="10" t="str">
        <f>VLOOKUP(D308,EQProd!$B$2:$F$297,3,)</f>
        <v xml:space="preserve"> nonclustered </v>
      </c>
      <c r="L308" s="10" t="str">
        <f t="shared" si="39"/>
        <v>OK</v>
      </c>
      <c r="M308" s="10">
        <v>1</v>
      </c>
      <c r="N308" s="10">
        <f>VLOOKUP(D308,EQProd!$B$2:$F$297,4,)</f>
        <v>1</v>
      </c>
      <c r="O308" s="10" t="str">
        <f t="shared" si="40"/>
        <v>OK</v>
      </c>
      <c r="P308" s="10" t="s">
        <v>615</v>
      </c>
      <c r="Q308" s="10" t="str">
        <f>VLOOKUP(D308,EQProd!$B$2:$F$297,5,)</f>
        <v>EODTradeStageId asc</v>
      </c>
      <c r="R308" s="10" t="str">
        <f t="shared" si="41"/>
        <v>OK</v>
      </c>
      <c r="S308" s="10" t="str">
        <f t="shared" si="42"/>
        <v>TRUE</v>
      </c>
      <c r="T308" s="10" t="str">
        <f t="shared" si="43"/>
        <v>TRUE</v>
      </c>
      <c r="U308" s="10" t="str">
        <f t="shared" si="44"/>
        <v>Yes</v>
      </c>
    </row>
    <row r="309" spans="1:21">
      <c r="A309" s="10" t="s">
        <v>609</v>
      </c>
      <c r="B309" s="10" t="str">
        <f>IF(ISERROR(MATCH(A309, EQProd!$A$2:$A$297,0)),"",A309)</f>
        <v>srf_main.ValuationOverrideTradeStage</v>
      </c>
      <c r="C309" s="10" t="str">
        <f t="shared" si="36"/>
        <v>OK</v>
      </c>
      <c r="D309" s="10" t="s">
        <v>616</v>
      </c>
      <c r="E309" s="10" t="str">
        <f>VLOOKUP(D309,EQProd!$B$2:$F$297,1,)</f>
        <v>PK_ValuationOverrideTradeStage</v>
      </c>
      <c r="F309" s="10" t="str">
        <f t="shared" si="37"/>
        <v>OK</v>
      </c>
      <c r="G309" s="10" t="s">
        <v>8</v>
      </c>
      <c r="H309" s="10" t="str">
        <f>VLOOKUP(D309,EQProd!$B$2:$F$297,2,)</f>
        <v>unique</v>
      </c>
      <c r="I309" s="10" t="str">
        <f t="shared" si="38"/>
        <v>OK</v>
      </c>
      <c r="J309" s="10" t="s">
        <v>9</v>
      </c>
      <c r="K309" s="10" t="str">
        <f>VLOOKUP(D309,EQProd!$B$2:$F$297,3,)</f>
        <v xml:space="preserve"> clustered </v>
      </c>
      <c r="L309" s="10" t="str">
        <f t="shared" si="39"/>
        <v>OK</v>
      </c>
      <c r="M309" s="10">
        <v>2</v>
      </c>
      <c r="N309" s="10">
        <f>VLOOKUP(D309,EQProd!$B$2:$F$297,4,)</f>
        <v>2</v>
      </c>
      <c r="O309" s="10" t="str">
        <f t="shared" si="40"/>
        <v>OK</v>
      </c>
      <c r="P309" s="10" t="s">
        <v>617</v>
      </c>
      <c r="Q309" s="10" t="str">
        <f>VLOOKUP(D309,EQProd!$B$2:$F$297,5,)</f>
        <v>ValuationOverrideTradeStageId asc,FeedFileFragmentId asc</v>
      </c>
      <c r="R309" s="10" t="str">
        <f t="shared" si="41"/>
        <v>OK</v>
      </c>
      <c r="S309" s="10" t="str">
        <f t="shared" si="42"/>
        <v>TRUE</v>
      </c>
      <c r="T309" s="10" t="str">
        <f t="shared" si="43"/>
        <v>TRUE</v>
      </c>
      <c r="U309" s="10" t="str">
        <f t="shared" si="44"/>
        <v>Yes</v>
      </c>
    </row>
    <row r="310" spans="1:21">
      <c r="A310" s="10" t="s">
        <v>618</v>
      </c>
      <c r="B310" s="10" t="str">
        <f>IF(ISERROR(MATCH(A310, EQProd!$A$2:$A$297,0)),"",A310)</f>
        <v>srf_main.WebServiceRegistry</v>
      </c>
      <c r="C310" s="10" t="str">
        <f t="shared" si="36"/>
        <v>OK</v>
      </c>
      <c r="D310" s="10" t="s">
        <v>724</v>
      </c>
      <c r="E310" s="10" t="str">
        <f>VLOOKUP(D310,EQProd!$B$2:$F$297,1,)</f>
        <v>PK_WebServiceRegistry</v>
      </c>
      <c r="F310" s="10" t="str">
        <f t="shared" si="37"/>
        <v>OK</v>
      </c>
      <c r="G310" s="10" t="s">
        <v>8</v>
      </c>
      <c r="H310" s="10" t="str">
        <f>VLOOKUP(D310,EQProd!$B$2:$F$297,2,)</f>
        <v>unique</v>
      </c>
      <c r="I310" s="10" t="str">
        <f t="shared" si="38"/>
        <v>OK</v>
      </c>
      <c r="J310" s="10" t="s">
        <v>9</v>
      </c>
      <c r="K310" s="10" t="str">
        <f>VLOOKUP(D310,EQProd!$B$2:$F$297,3,)</f>
        <v xml:space="preserve"> clustered </v>
      </c>
      <c r="L310" s="10" t="str">
        <f t="shared" si="39"/>
        <v>OK</v>
      </c>
      <c r="M310" s="10">
        <v>1</v>
      </c>
      <c r="N310" s="10">
        <f>VLOOKUP(D310,EQProd!$B$2:$F$297,4,)</f>
        <v>1</v>
      </c>
      <c r="O310" s="10" t="str">
        <f t="shared" si="40"/>
        <v>OK</v>
      </c>
      <c r="P310" s="10" t="s">
        <v>17</v>
      </c>
      <c r="Q310" s="10" t="str">
        <f>VLOOKUP(D310,EQProd!$B$2:$F$297,5,)</f>
        <v>Id asc</v>
      </c>
      <c r="R310" s="10" t="str">
        <f t="shared" si="41"/>
        <v>OK</v>
      </c>
      <c r="S310" s="10" t="str">
        <f t="shared" si="42"/>
        <v>TRUE</v>
      </c>
      <c r="T310" s="10" t="str">
        <f t="shared" si="43"/>
        <v>TRUE</v>
      </c>
      <c r="U310" s="10" t="str">
        <f t="shared" si="44"/>
        <v>Yes</v>
      </c>
    </row>
  </sheetData>
  <conditionalFormatting sqref="A1:XFD1048576">
    <cfRule type="containsText" dxfId="4" priority="3" operator="containsText" text="NOTOK">
      <formula>NOT(ISERROR(SEARCH("NOTOK",A1)))</formula>
    </cfRule>
    <cfRule type="containsErrors" dxfId="7" priority="4">
      <formula>ISERROR(A1)</formula>
    </cfRule>
  </conditionalFormatting>
  <conditionalFormatting sqref="B2:B310">
    <cfRule type="containsBlanks" dxfId="6" priority="2">
      <formula>LEN(TRIM(B2))=0</formula>
    </cfRule>
  </conditionalFormatting>
  <conditionalFormatting sqref="U2:U310">
    <cfRule type="containsText" dxfId="5" priority="1" operator="containsText" text="No">
      <formula>NOT(ISERROR(SEARCH("No",U2)))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99"/>
  <sheetViews>
    <sheetView workbookViewId="0"/>
  </sheetViews>
  <sheetFormatPr defaultRowHeight="15"/>
  <cols>
    <col min="1" max="1" width="55.5703125" bestFit="1" customWidth="1"/>
    <col min="2" max="2" width="51.7109375" bestFit="1" customWidth="1"/>
    <col min="3" max="3" width="10.7109375" bestFit="1" customWidth="1"/>
    <col min="4" max="4" width="13.7109375" bestFit="1" customWidth="1"/>
    <col min="5" max="5" width="12.28515625" bestFit="1" customWidth="1"/>
    <col min="6" max="6" width="255.7109375" bestFit="1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1" t="s">
        <v>6</v>
      </c>
      <c r="B2" s="1" t="s">
        <v>7</v>
      </c>
      <c r="C2" s="1" t="s">
        <v>8</v>
      </c>
      <c r="D2" s="1" t="s">
        <v>9</v>
      </c>
      <c r="E2" s="1">
        <v>1</v>
      </c>
      <c r="F2" s="1" t="s">
        <v>10</v>
      </c>
    </row>
    <row r="3" spans="1:6">
      <c r="A3" s="1" t="s">
        <v>11</v>
      </c>
      <c r="B3" s="1" t="s">
        <v>12</v>
      </c>
      <c r="C3" s="1" t="s">
        <v>13</v>
      </c>
      <c r="D3" s="1" t="s">
        <v>14</v>
      </c>
      <c r="E3" s="1">
        <v>4</v>
      </c>
      <c r="F3" s="1" t="s">
        <v>15</v>
      </c>
    </row>
    <row r="4" spans="1:6">
      <c r="A4" s="1" t="s">
        <v>11</v>
      </c>
      <c r="B4" s="1" t="s">
        <v>16</v>
      </c>
      <c r="C4" s="1" t="s">
        <v>8</v>
      </c>
      <c r="D4" s="1" t="s">
        <v>9</v>
      </c>
      <c r="E4" s="1">
        <v>1</v>
      </c>
      <c r="F4" s="1" t="s">
        <v>17</v>
      </c>
    </row>
    <row r="5" spans="1:6">
      <c r="A5" s="1" t="s">
        <v>18</v>
      </c>
      <c r="B5" s="1" t="s">
        <v>19</v>
      </c>
      <c r="C5" s="1" t="s">
        <v>8</v>
      </c>
      <c r="D5" s="1" t="s">
        <v>9</v>
      </c>
      <c r="E5" s="1">
        <v>2</v>
      </c>
      <c r="F5" s="1" t="s">
        <v>20</v>
      </c>
    </row>
    <row r="6" spans="1:6">
      <c r="A6" s="1" t="s">
        <v>18</v>
      </c>
      <c r="B6" s="1" t="s">
        <v>21</v>
      </c>
      <c r="C6" s="1" t="s">
        <v>8</v>
      </c>
      <c r="D6" s="1" t="s">
        <v>14</v>
      </c>
      <c r="E6" s="1">
        <v>1</v>
      </c>
      <c r="F6" s="1" t="s">
        <v>17</v>
      </c>
    </row>
    <row r="7" spans="1:6">
      <c r="A7" s="1" t="s">
        <v>22</v>
      </c>
      <c r="B7" s="1" t="s">
        <v>23</v>
      </c>
      <c r="C7" s="1" t="s">
        <v>8</v>
      </c>
      <c r="D7" s="1" t="s">
        <v>9</v>
      </c>
      <c r="E7" s="1">
        <v>2</v>
      </c>
      <c r="F7" s="1" t="s">
        <v>24</v>
      </c>
    </row>
    <row r="8" spans="1:6">
      <c r="A8" s="1" t="s">
        <v>22</v>
      </c>
      <c r="B8" s="1" t="s">
        <v>25</v>
      </c>
      <c r="C8" s="1" t="s">
        <v>8</v>
      </c>
      <c r="D8" s="1" t="s">
        <v>14</v>
      </c>
      <c r="E8" s="1">
        <v>1</v>
      </c>
      <c r="F8" s="1" t="s">
        <v>26</v>
      </c>
    </row>
    <row r="9" spans="1:6">
      <c r="A9" s="1" t="s">
        <v>27</v>
      </c>
      <c r="B9" s="1" t="s">
        <v>28</v>
      </c>
      <c r="C9" s="1" t="s">
        <v>8</v>
      </c>
      <c r="D9" s="1" t="s">
        <v>9</v>
      </c>
      <c r="E9" s="1">
        <v>2</v>
      </c>
      <c r="F9" s="1" t="s">
        <v>20</v>
      </c>
    </row>
    <row r="10" spans="1:6">
      <c r="A10" s="1" t="s">
        <v>27</v>
      </c>
      <c r="B10" s="1" t="s">
        <v>29</v>
      </c>
      <c r="C10" s="1" t="s">
        <v>8</v>
      </c>
      <c r="D10" s="1" t="s">
        <v>14</v>
      </c>
      <c r="E10" s="1">
        <v>1</v>
      </c>
      <c r="F10" s="1" t="s">
        <v>17</v>
      </c>
    </row>
    <row r="11" spans="1:6">
      <c r="A11" s="1" t="s">
        <v>30</v>
      </c>
      <c r="B11" s="1" t="s">
        <v>31</v>
      </c>
      <c r="C11" s="1" t="s">
        <v>8</v>
      </c>
      <c r="D11" s="1" t="s">
        <v>14</v>
      </c>
      <c r="E11" s="1">
        <v>1</v>
      </c>
      <c r="F11" s="1" t="s">
        <v>32</v>
      </c>
    </row>
    <row r="12" spans="1:6">
      <c r="A12" s="1" t="s">
        <v>30</v>
      </c>
      <c r="B12" s="1" t="s">
        <v>33</v>
      </c>
      <c r="C12" s="1" t="s">
        <v>13</v>
      </c>
      <c r="D12" s="1" t="s">
        <v>14</v>
      </c>
      <c r="E12" s="1">
        <v>3</v>
      </c>
      <c r="F12" s="1" t="s">
        <v>34</v>
      </c>
    </row>
    <row r="13" spans="1:6">
      <c r="A13" s="1" t="s">
        <v>30</v>
      </c>
      <c r="B13" s="1" t="s">
        <v>35</v>
      </c>
      <c r="C13" s="1" t="s">
        <v>13</v>
      </c>
      <c r="D13" s="1" t="s">
        <v>9</v>
      </c>
      <c r="E13" s="1">
        <v>1</v>
      </c>
      <c r="F13" s="1" t="s">
        <v>36</v>
      </c>
    </row>
    <row r="14" spans="1:6">
      <c r="A14" s="1" t="s">
        <v>37</v>
      </c>
      <c r="B14" s="1" t="s">
        <v>38</v>
      </c>
      <c r="C14" s="1" t="s">
        <v>8</v>
      </c>
      <c r="D14" s="1" t="s">
        <v>9</v>
      </c>
      <c r="E14" s="1">
        <v>2</v>
      </c>
      <c r="F14" s="1" t="s">
        <v>20</v>
      </c>
    </row>
    <row r="15" spans="1:6">
      <c r="A15" s="1" t="s">
        <v>37</v>
      </c>
      <c r="B15" s="1" t="s">
        <v>39</v>
      </c>
      <c r="C15" s="1" t="s">
        <v>8</v>
      </c>
      <c r="D15" s="1" t="s">
        <v>14</v>
      </c>
      <c r="E15" s="1">
        <v>1</v>
      </c>
      <c r="F15" s="1" t="s">
        <v>17</v>
      </c>
    </row>
    <row r="16" spans="1:6">
      <c r="A16" s="1" t="s">
        <v>40</v>
      </c>
      <c r="B16" s="1" t="s">
        <v>41</v>
      </c>
      <c r="C16" s="1" t="s">
        <v>8</v>
      </c>
      <c r="D16" s="1" t="s">
        <v>14</v>
      </c>
      <c r="E16" s="1">
        <v>2</v>
      </c>
      <c r="F16" s="1" t="s">
        <v>42</v>
      </c>
    </row>
    <row r="17" spans="1:6">
      <c r="A17" s="1" t="s">
        <v>43</v>
      </c>
      <c r="B17" s="1" t="s">
        <v>44</v>
      </c>
      <c r="C17" s="1" t="s">
        <v>8</v>
      </c>
      <c r="D17" s="1" t="s">
        <v>9</v>
      </c>
      <c r="E17" s="1">
        <v>1</v>
      </c>
      <c r="F17" s="1" t="s">
        <v>45</v>
      </c>
    </row>
    <row r="18" spans="1:6">
      <c r="A18" s="1" t="s">
        <v>46</v>
      </c>
      <c r="B18" s="1" t="s">
        <v>47</v>
      </c>
      <c r="C18" s="1" t="s">
        <v>8</v>
      </c>
      <c r="D18" s="1" t="s">
        <v>9</v>
      </c>
      <c r="E18" s="1">
        <v>1</v>
      </c>
      <c r="F18" s="1" t="s">
        <v>45</v>
      </c>
    </row>
    <row r="19" spans="1:6">
      <c r="A19" s="1" t="s">
        <v>48</v>
      </c>
      <c r="B19" s="1" t="s">
        <v>49</v>
      </c>
      <c r="C19" s="1" t="s">
        <v>8</v>
      </c>
      <c r="D19" s="1" t="s">
        <v>9</v>
      </c>
      <c r="E19" s="1">
        <v>1</v>
      </c>
      <c r="F19" s="1" t="s">
        <v>50</v>
      </c>
    </row>
    <row r="20" spans="1:6">
      <c r="A20" s="1" t="s">
        <v>48</v>
      </c>
      <c r="B20" s="1" t="s">
        <v>51</v>
      </c>
      <c r="C20" s="1" t="s">
        <v>8</v>
      </c>
      <c r="D20" s="1" t="s">
        <v>14</v>
      </c>
      <c r="E20" s="1">
        <v>2</v>
      </c>
      <c r="F20" s="1" t="s">
        <v>52</v>
      </c>
    </row>
    <row r="21" spans="1:6">
      <c r="A21" s="1" t="s">
        <v>53</v>
      </c>
      <c r="B21" s="1" t="s">
        <v>54</v>
      </c>
      <c r="C21" s="1" t="s">
        <v>8</v>
      </c>
      <c r="D21" s="1" t="s">
        <v>9</v>
      </c>
      <c r="E21" s="1">
        <v>1</v>
      </c>
      <c r="F21" s="1" t="s">
        <v>55</v>
      </c>
    </row>
    <row r="22" spans="1:6">
      <c r="A22" s="1" t="s">
        <v>56</v>
      </c>
      <c r="B22" s="1" t="s">
        <v>57</v>
      </c>
      <c r="C22" s="1" t="s">
        <v>8</v>
      </c>
      <c r="D22" s="1" t="s">
        <v>9</v>
      </c>
      <c r="E22" s="1">
        <v>1</v>
      </c>
      <c r="F22" s="1" t="s">
        <v>55</v>
      </c>
    </row>
    <row r="23" spans="1:6">
      <c r="A23" s="1" t="s">
        <v>58</v>
      </c>
      <c r="B23" s="1" t="s">
        <v>59</v>
      </c>
      <c r="C23" s="1" t="s">
        <v>8</v>
      </c>
      <c r="D23" s="1" t="s">
        <v>14</v>
      </c>
      <c r="E23" s="1">
        <v>1</v>
      </c>
      <c r="F23" s="1" t="s">
        <v>17</v>
      </c>
    </row>
    <row r="24" spans="1:6">
      <c r="A24" s="1" t="s">
        <v>60</v>
      </c>
      <c r="B24" s="1" t="s">
        <v>61</v>
      </c>
      <c r="C24" s="1" t="s">
        <v>13</v>
      </c>
      <c r="D24" s="1" t="s">
        <v>14</v>
      </c>
      <c r="E24" s="1">
        <v>2</v>
      </c>
      <c r="F24" s="1" t="s">
        <v>62</v>
      </c>
    </row>
    <row r="25" spans="1:6">
      <c r="A25" s="1" t="s">
        <v>60</v>
      </c>
      <c r="B25" s="1" t="s">
        <v>63</v>
      </c>
      <c r="C25" s="1" t="s">
        <v>13</v>
      </c>
      <c r="D25" s="1" t="s">
        <v>14</v>
      </c>
      <c r="E25" s="1">
        <v>2</v>
      </c>
      <c r="F25" s="1" t="s">
        <v>64</v>
      </c>
    </row>
    <row r="26" spans="1:6">
      <c r="A26" s="1" t="s">
        <v>60</v>
      </c>
      <c r="B26" s="1" t="s">
        <v>65</v>
      </c>
      <c r="C26" s="1" t="s">
        <v>13</v>
      </c>
      <c r="D26" s="1" t="s">
        <v>14</v>
      </c>
      <c r="E26" s="1">
        <v>1</v>
      </c>
      <c r="F26" s="1" t="s">
        <v>17</v>
      </c>
    </row>
    <row r="27" spans="1:6">
      <c r="A27" s="1" t="s">
        <v>60</v>
      </c>
      <c r="B27" s="1" t="s">
        <v>66</v>
      </c>
      <c r="C27" s="1" t="s">
        <v>8</v>
      </c>
      <c r="D27" s="1" t="s">
        <v>9</v>
      </c>
      <c r="E27" s="1">
        <v>2</v>
      </c>
      <c r="F27" s="1" t="s">
        <v>67</v>
      </c>
    </row>
    <row r="28" spans="1:6">
      <c r="A28" s="1" t="s">
        <v>68</v>
      </c>
      <c r="B28" s="1" t="s">
        <v>69</v>
      </c>
      <c r="C28" s="1" t="s">
        <v>8</v>
      </c>
      <c r="D28" s="1" t="s">
        <v>14</v>
      </c>
      <c r="E28" s="1">
        <v>1</v>
      </c>
      <c r="F28" s="1" t="s">
        <v>70</v>
      </c>
    </row>
    <row r="29" spans="1:6">
      <c r="A29" s="1" t="s">
        <v>71</v>
      </c>
      <c r="B29" s="1" t="s">
        <v>72</v>
      </c>
      <c r="C29" s="1" t="s">
        <v>8</v>
      </c>
      <c r="D29" s="1" t="s">
        <v>9</v>
      </c>
      <c r="E29" s="1">
        <v>4</v>
      </c>
      <c r="F29" s="1" t="s">
        <v>73</v>
      </c>
    </row>
    <row r="30" spans="1:6">
      <c r="A30" s="1" t="s">
        <v>74</v>
      </c>
      <c r="B30" s="1" t="s">
        <v>75</v>
      </c>
      <c r="C30" s="1" t="s">
        <v>13</v>
      </c>
      <c r="D30" s="1" t="s">
        <v>14</v>
      </c>
      <c r="E30" s="1">
        <v>2</v>
      </c>
      <c r="F30" s="1" t="s">
        <v>76</v>
      </c>
    </row>
    <row r="31" spans="1:6">
      <c r="A31" s="1" t="s">
        <v>74</v>
      </c>
      <c r="B31" s="1" t="s">
        <v>77</v>
      </c>
      <c r="C31" s="1" t="s">
        <v>8</v>
      </c>
      <c r="D31" s="1" t="s">
        <v>9</v>
      </c>
      <c r="E31" s="1">
        <v>1</v>
      </c>
      <c r="F31" s="1" t="s">
        <v>17</v>
      </c>
    </row>
    <row r="32" spans="1:6">
      <c r="A32" s="1" t="s">
        <v>78</v>
      </c>
      <c r="B32" s="1" t="s">
        <v>79</v>
      </c>
      <c r="C32" s="1" t="s">
        <v>8</v>
      </c>
      <c r="D32" s="1" t="s">
        <v>9</v>
      </c>
      <c r="E32" s="1">
        <v>1</v>
      </c>
      <c r="F32" s="1" t="s">
        <v>80</v>
      </c>
    </row>
    <row r="33" spans="1:6">
      <c r="A33" s="1" t="s">
        <v>81</v>
      </c>
      <c r="B33" s="1" t="s">
        <v>82</v>
      </c>
      <c r="C33" s="1" t="s">
        <v>13</v>
      </c>
      <c r="D33" s="1" t="s">
        <v>14</v>
      </c>
      <c r="E33" s="1">
        <v>3</v>
      </c>
      <c r="F33" s="1" t="s">
        <v>83</v>
      </c>
    </row>
    <row r="34" spans="1:6">
      <c r="A34" s="1" t="s">
        <v>81</v>
      </c>
      <c r="B34" s="1" t="s">
        <v>84</v>
      </c>
      <c r="C34" s="1" t="s">
        <v>13</v>
      </c>
      <c r="D34" s="1" t="s">
        <v>14</v>
      </c>
      <c r="E34" s="1">
        <v>1</v>
      </c>
      <c r="F34" s="1" t="s">
        <v>85</v>
      </c>
    </row>
    <row r="35" spans="1:6">
      <c r="A35" s="1" t="s">
        <v>81</v>
      </c>
      <c r="B35" s="1" t="s">
        <v>86</v>
      </c>
      <c r="C35" s="1" t="s">
        <v>13</v>
      </c>
      <c r="D35" s="1" t="s">
        <v>14</v>
      </c>
      <c r="E35" s="1">
        <v>1</v>
      </c>
      <c r="F35" s="1" t="s">
        <v>87</v>
      </c>
    </row>
    <row r="36" spans="1:6">
      <c r="A36" s="1" t="s">
        <v>81</v>
      </c>
      <c r="B36" s="1" t="s">
        <v>88</v>
      </c>
      <c r="C36" s="1" t="s">
        <v>13</v>
      </c>
      <c r="D36" s="1" t="s">
        <v>14</v>
      </c>
      <c r="E36" s="1">
        <v>1</v>
      </c>
      <c r="F36" s="1" t="s">
        <v>89</v>
      </c>
    </row>
    <row r="37" spans="1:6">
      <c r="A37" s="1" t="s">
        <v>81</v>
      </c>
      <c r="B37" s="1" t="s">
        <v>90</v>
      </c>
      <c r="C37" s="1" t="s">
        <v>8</v>
      </c>
      <c r="D37" s="1" t="s">
        <v>14</v>
      </c>
      <c r="E37" s="1">
        <v>1</v>
      </c>
      <c r="F37" s="1" t="s">
        <v>91</v>
      </c>
    </row>
    <row r="38" spans="1:6">
      <c r="A38" s="1" t="s">
        <v>81</v>
      </c>
      <c r="B38" s="1" t="s">
        <v>92</v>
      </c>
      <c r="C38" s="1" t="s">
        <v>13</v>
      </c>
      <c r="D38" s="1" t="s">
        <v>9</v>
      </c>
      <c r="E38" s="1">
        <v>2</v>
      </c>
      <c r="F38" s="1" t="s">
        <v>93</v>
      </c>
    </row>
    <row r="39" spans="1:6">
      <c r="A39" s="1" t="s">
        <v>94</v>
      </c>
      <c r="B39" s="1" t="s">
        <v>95</v>
      </c>
      <c r="C39" s="1" t="s">
        <v>13</v>
      </c>
      <c r="D39" s="1" t="s">
        <v>14</v>
      </c>
      <c r="E39" s="1">
        <v>1</v>
      </c>
      <c r="F39" s="1" t="s">
        <v>96</v>
      </c>
    </row>
    <row r="40" spans="1:6">
      <c r="A40" s="1" t="s">
        <v>94</v>
      </c>
      <c r="B40" s="1" t="s">
        <v>97</v>
      </c>
      <c r="C40" s="1" t="s">
        <v>8</v>
      </c>
      <c r="D40" s="1" t="s">
        <v>9</v>
      </c>
      <c r="E40" s="1">
        <v>1</v>
      </c>
      <c r="F40" s="1" t="s">
        <v>98</v>
      </c>
    </row>
    <row r="41" spans="1:6">
      <c r="A41" s="1" t="s">
        <v>94</v>
      </c>
      <c r="B41" s="1" t="s">
        <v>99</v>
      </c>
      <c r="C41" s="1" t="s">
        <v>13</v>
      </c>
      <c r="D41" s="1" t="s">
        <v>14</v>
      </c>
      <c r="E41" s="1">
        <v>2</v>
      </c>
      <c r="F41" s="1" t="s">
        <v>100</v>
      </c>
    </row>
    <row r="42" spans="1:6">
      <c r="A42" s="1" t="s">
        <v>101</v>
      </c>
      <c r="B42" s="1" t="s">
        <v>102</v>
      </c>
      <c r="C42" s="1" t="s">
        <v>13</v>
      </c>
      <c r="D42" s="1" t="s">
        <v>9</v>
      </c>
      <c r="E42" s="1">
        <v>1</v>
      </c>
      <c r="F42" s="1" t="s">
        <v>103</v>
      </c>
    </row>
    <row r="43" spans="1:6">
      <c r="A43" s="1" t="s">
        <v>101</v>
      </c>
      <c r="B43" s="1" t="s">
        <v>104</v>
      </c>
      <c r="C43" s="1" t="s">
        <v>8</v>
      </c>
      <c r="D43" s="1" t="s">
        <v>14</v>
      </c>
      <c r="E43" s="1">
        <v>1</v>
      </c>
      <c r="F43" s="1" t="s">
        <v>17</v>
      </c>
    </row>
    <row r="44" spans="1:6">
      <c r="A44" s="1" t="s">
        <v>101</v>
      </c>
      <c r="B44" s="1" t="s">
        <v>105</v>
      </c>
      <c r="C44" s="1" t="s">
        <v>13</v>
      </c>
      <c r="D44" s="1" t="s">
        <v>14</v>
      </c>
      <c r="E44" s="1">
        <v>2</v>
      </c>
      <c r="F44" s="1" t="s">
        <v>106</v>
      </c>
    </row>
    <row r="45" spans="1:6">
      <c r="A45" s="1" t="s">
        <v>107</v>
      </c>
      <c r="B45" s="1" t="s">
        <v>108</v>
      </c>
      <c r="C45" s="1" t="s">
        <v>13</v>
      </c>
      <c r="D45" s="1" t="s">
        <v>9</v>
      </c>
      <c r="E45" s="1">
        <v>2</v>
      </c>
      <c r="F45" s="1" t="s">
        <v>109</v>
      </c>
    </row>
    <row r="46" spans="1:6">
      <c r="A46" s="1" t="s">
        <v>107</v>
      </c>
      <c r="B46" s="1" t="s">
        <v>110</v>
      </c>
      <c r="C46" s="1" t="s">
        <v>8</v>
      </c>
      <c r="D46" s="1" t="s">
        <v>14</v>
      </c>
      <c r="E46" s="1">
        <v>1</v>
      </c>
      <c r="F46" s="1" t="s">
        <v>17</v>
      </c>
    </row>
    <row r="47" spans="1:6">
      <c r="A47" s="1" t="s">
        <v>107</v>
      </c>
      <c r="B47" s="1" t="s">
        <v>111</v>
      </c>
      <c r="C47" s="1" t="s">
        <v>13</v>
      </c>
      <c r="D47" s="1" t="s">
        <v>14</v>
      </c>
      <c r="E47" s="1">
        <v>4</v>
      </c>
      <c r="F47" s="1" t="s">
        <v>112</v>
      </c>
    </row>
    <row r="48" spans="1:6">
      <c r="A48" s="1" t="s">
        <v>107</v>
      </c>
      <c r="B48" s="1" t="s">
        <v>113</v>
      </c>
      <c r="C48" s="1" t="s">
        <v>13</v>
      </c>
      <c r="D48" s="1" t="s">
        <v>14</v>
      </c>
      <c r="E48" s="1">
        <v>3</v>
      </c>
      <c r="F48" s="1" t="s">
        <v>114</v>
      </c>
    </row>
    <row r="49" spans="1:6">
      <c r="A49" s="1" t="s">
        <v>107</v>
      </c>
      <c r="B49" s="1" t="s">
        <v>115</v>
      </c>
      <c r="C49" s="1" t="s">
        <v>13</v>
      </c>
      <c r="D49" s="1" t="s">
        <v>14</v>
      </c>
      <c r="E49" s="1">
        <v>3</v>
      </c>
      <c r="F49" s="1" t="s">
        <v>116</v>
      </c>
    </row>
    <row r="50" spans="1:6">
      <c r="A50" s="1" t="s">
        <v>107</v>
      </c>
      <c r="B50" s="1" t="s">
        <v>117</v>
      </c>
      <c r="C50" s="1" t="s">
        <v>13</v>
      </c>
      <c r="D50" s="1" t="s">
        <v>14</v>
      </c>
      <c r="E50" s="1">
        <v>2</v>
      </c>
      <c r="F50" s="1" t="s">
        <v>118</v>
      </c>
    </row>
    <row r="51" spans="1:6">
      <c r="A51" s="1" t="s">
        <v>119</v>
      </c>
      <c r="B51" s="1" t="s">
        <v>120</v>
      </c>
      <c r="C51" s="1" t="s">
        <v>8</v>
      </c>
      <c r="D51" s="1" t="s">
        <v>14</v>
      </c>
      <c r="E51" s="1">
        <v>1</v>
      </c>
      <c r="F51" s="1" t="s">
        <v>17</v>
      </c>
    </row>
    <row r="52" spans="1:6">
      <c r="A52" s="1" t="s">
        <v>119</v>
      </c>
      <c r="B52" s="1" t="s">
        <v>121</v>
      </c>
      <c r="C52" s="1" t="s">
        <v>13</v>
      </c>
      <c r="D52" s="1" t="s">
        <v>14</v>
      </c>
      <c r="E52" s="1">
        <v>3</v>
      </c>
      <c r="F52" s="1" t="s">
        <v>122</v>
      </c>
    </row>
    <row r="53" spans="1:6">
      <c r="A53" s="1" t="s">
        <v>119</v>
      </c>
      <c r="B53" s="1" t="s">
        <v>123</v>
      </c>
      <c r="C53" s="1" t="s">
        <v>13</v>
      </c>
      <c r="D53" s="1" t="s">
        <v>14</v>
      </c>
      <c r="E53" s="1">
        <v>1</v>
      </c>
      <c r="F53" s="1" t="s">
        <v>124</v>
      </c>
    </row>
    <row r="54" spans="1:6">
      <c r="A54" s="1" t="s">
        <v>119</v>
      </c>
      <c r="B54" s="1" t="s">
        <v>125</v>
      </c>
      <c r="C54" s="1" t="s">
        <v>13</v>
      </c>
      <c r="D54" s="1" t="s">
        <v>14</v>
      </c>
      <c r="E54" s="1">
        <v>2</v>
      </c>
      <c r="F54" s="1" t="s">
        <v>126</v>
      </c>
    </row>
    <row r="55" spans="1:6">
      <c r="A55" s="1" t="s">
        <v>119</v>
      </c>
      <c r="B55" s="1" t="s">
        <v>127</v>
      </c>
      <c r="C55" s="1" t="s">
        <v>13</v>
      </c>
      <c r="D55" s="1" t="s">
        <v>14</v>
      </c>
      <c r="E55" s="1">
        <v>3</v>
      </c>
      <c r="F55" s="1" t="s">
        <v>128</v>
      </c>
    </row>
    <row r="56" spans="1:6">
      <c r="A56" s="1" t="s">
        <v>119</v>
      </c>
      <c r="B56" s="1" t="s">
        <v>129</v>
      </c>
      <c r="C56" s="1" t="s">
        <v>13</v>
      </c>
      <c r="D56" s="1" t="s">
        <v>14</v>
      </c>
      <c r="E56" s="1">
        <v>3</v>
      </c>
      <c r="F56" s="1" t="s">
        <v>130</v>
      </c>
    </row>
    <row r="57" spans="1:6">
      <c r="A57" s="1" t="s">
        <v>119</v>
      </c>
      <c r="B57" s="1" t="s">
        <v>131</v>
      </c>
      <c r="C57" s="1" t="s">
        <v>13</v>
      </c>
      <c r="D57" s="1" t="s">
        <v>14</v>
      </c>
      <c r="E57" s="1">
        <v>4</v>
      </c>
      <c r="F57" s="1" t="s">
        <v>132</v>
      </c>
    </row>
    <row r="58" spans="1:6">
      <c r="A58" s="1" t="s">
        <v>133</v>
      </c>
      <c r="B58" s="1" t="s">
        <v>134</v>
      </c>
      <c r="C58" s="1" t="s">
        <v>13</v>
      </c>
      <c r="D58" s="1" t="s">
        <v>9</v>
      </c>
      <c r="E58" s="1">
        <v>2</v>
      </c>
      <c r="F58" s="1" t="s">
        <v>135</v>
      </c>
    </row>
    <row r="59" spans="1:6">
      <c r="A59" s="1" t="s">
        <v>133</v>
      </c>
      <c r="B59" s="1" t="s">
        <v>136</v>
      </c>
      <c r="C59" s="1" t="s">
        <v>8</v>
      </c>
      <c r="D59" s="1" t="s">
        <v>14</v>
      </c>
      <c r="E59" s="1">
        <v>1</v>
      </c>
      <c r="F59" s="1" t="s">
        <v>17</v>
      </c>
    </row>
    <row r="60" spans="1:6">
      <c r="A60" s="1" t="s">
        <v>137</v>
      </c>
      <c r="B60" s="1" t="s">
        <v>138</v>
      </c>
      <c r="C60" s="1" t="s">
        <v>8</v>
      </c>
      <c r="D60" s="1" t="s">
        <v>14</v>
      </c>
      <c r="E60" s="1">
        <v>1</v>
      </c>
      <c r="F60" s="1" t="s">
        <v>17</v>
      </c>
    </row>
    <row r="61" spans="1:6">
      <c r="A61" s="1" t="s">
        <v>137</v>
      </c>
      <c r="B61" s="1" t="s">
        <v>139</v>
      </c>
      <c r="C61" s="1" t="s">
        <v>13</v>
      </c>
      <c r="D61" s="1" t="s">
        <v>9</v>
      </c>
      <c r="E61" s="1">
        <v>2</v>
      </c>
      <c r="F61" s="1" t="s">
        <v>140</v>
      </c>
    </row>
    <row r="62" spans="1:6">
      <c r="A62" s="1" t="s">
        <v>141</v>
      </c>
      <c r="B62" s="1" t="s">
        <v>142</v>
      </c>
      <c r="C62" s="1" t="s">
        <v>13</v>
      </c>
      <c r="D62" s="1" t="s">
        <v>9</v>
      </c>
      <c r="E62" s="1">
        <v>2</v>
      </c>
      <c r="F62" s="1" t="s">
        <v>109</v>
      </c>
    </row>
    <row r="63" spans="1:6">
      <c r="A63" s="1" t="s">
        <v>141</v>
      </c>
      <c r="B63" s="1" t="s">
        <v>143</v>
      </c>
      <c r="C63" s="1" t="s">
        <v>8</v>
      </c>
      <c r="D63" s="1" t="s">
        <v>14</v>
      </c>
      <c r="E63" s="1">
        <v>1</v>
      </c>
      <c r="F63" s="1" t="s">
        <v>17</v>
      </c>
    </row>
    <row r="64" spans="1:6">
      <c r="A64" s="1" t="s">
        <v>141</v>
      </c>
      <c r="B64" s="1" t="s">
        <v>144</v>
      </c>
      <c r="C64" s="1" t="s">
        <v>13</v>
      </c>
      <c r="D64" s="1" t="s">
        <v>14</v>
      </c>
      <c r="E64" s="1">
        <v>2</v>
      </c>
      <c r="F64" s="1" t="s">
        <v>106</v>
      </c>
    </row>
    <row r="65" spans="1:6">
      <c r="A65" s="1" t="s">
        <v>145</v>
      </c>
      <c r="B65" s="1" t="s">
        <v>146</v>
      </c>
      <c r="C65" s="1" t="s">
        <v>8</v>
      </c>
      <c r="D65" s="1" t="s">
        <v>14</v>
      </c>
      <c r="E65" s="1">
        <v>1</v>
      </c>
      <c r="F65" s="1" t="s">
        <v>17</v>
      </c>
    </row>
    <row r="66" spans="1:6">
      <c r="A66" s="1" t="s">
        <v>145</v>
      </c>
      <c r="B66" s="1" t="s">
        <v>147</v>
      </c>
      <c r="C66" s="1" t="s">
        <v>13</v>
      </c>
      <c r="D66" s="1" t="s">
        <v>14</v>
      </c>
      <c r="E66" s="1">
        <v>1</v>
      </c>
      <c r="F66" s="1" t="s">
        <v>124</v>
      </c>
    </row>
    <row r="67" spans="1:6">
      <c r="A67" s="1" t="s">
        <v>145</v>
      </c>
      <c r="B67" s="1" t="s">
        <v>148</v>
      </c>
      <c r="C67" s="1" t="s">
        <v>13</v>
      </c>
      <c r="D67" s="1" t="s">
        <v>14</v>
      </c>
      <c r="E67" s="1">
        <v>1</v>
      </c>
      <c r="F67" s="1" t="s">
        <v>149</v>
      </c>
    </row>
    <row r="68" spans="1:6">
      <c r="A68" s="1" t="s">
        <v>150</v>
      </c>
      <c r="B68" s="1" t="s">
        <v>151</v>
      </c>
      <c r="C68" s="1" t="s">
        <v>8</v>
      </c>
      <c r="D68" s="1" t="s">
        <v>9</v>
      </c>
      <c r="E68" s="1">
        <v>2</v>
      </c>
      <c r="F68" s="1" t="s">
        <v>152</v>
      </c>
    </row>
    <row r="69" spans="1:6">
      <c r="A69" s="1" t="s">
        <v>153</v>
      </c>
      <c r="B69" s="1" t="s">
        <v>154</v>
      </c>
      <c r="C69" s="1" t="s">
        <v>13</v>
      </c>
      <c r="D69" s="1" t="s">
        <v>14</v>
      </c>
      <c r="E69" s="1">
        <v>1</v>
      </c>
      <c r="F69" s="1" t="s">
        <v>155</v>
      </c>
    </row>
    <row r="70" spans="1:6">
      <c r="A70" s="1" t="s">
        <v>156</v>
      </c>
      <c r="B70" s="1" t="s">
        <v>157</v>
      </c>
      <c r="C70" s="1" t="s">
        <v>13</v>
      </c>
      <c r="D70" s="1" t="s">
        <v>14</v>
      </c>
      <c r="E70" s="1">
        <v>1</v>
      </c>
      <c r="F70" s="1" t="s">
        <v>158</v>
      </c>
    </row>
    <row r="71" spans="1:6">
      <c r="A71" s="1" t="s">
        <v>156</v>
      </c>
      <c r="B71" s="1" t="s">
        <v>159</v>
      </c>
      <c r="C71" s="1" t="s">
        <v>13</v>
      </c>
      <c r="D71" s="1" t="s">
        <v>14</v>
      </c>
      <c r="E71" s="1">
        <v>1</v>
      </c>
      <c r="F71" s="1" t="s">
        <v>160</v>
      </c>
    </row>
    <row r="72" spans="1:6">
      <c r="A72" s="1" t="s">
        <v>156</v>
      </c>
      <c r="B72" s="1" t="s">
        <v>161</v>
      </c>
      <c r="C72" s="1" t="s">
        <v>8</v>
      </c>
      <c r="D72" s="1" t="s">
        <v>14</v>
      </c>
      <c r="E72" s="1">
        <v>1</v>
      </c>
      <c r="F72" s="1" t="s">
        <v>162</v>
      </c>
    </row>
    <row r="73" spans="1:6">
      <c r="A73" s="1" t="s">
        <v>156</v>
      </c>
      <c r="B73" s="1" t="s">
        <v>163</v>
      </c>
      <c r="C73" s="1" t="s">
        <v>8</v>
      </c>
      <c r="D73" s="1" t="s">
        <v>9</v>
      </c>
      <c r="E73" s="1">
        <v>1</v>
      </c>
      <c r="F73" s="1" t="s">
        <v>164</v>
      </c>
    </row>
    <row r="74" spans="1:6">
      <c r="A74" s="1" t="s">
        <v>165</v>
      </c>
      <c r="B74" s="1" t="s">
        <v>166</v>
      </c>
      <c r="C74" s="1" t="s">
        <v>8</v>
      </c>
      <c r="D74" s="1" t="s">
        <v>14</v>
      </c>
      <c r="E74" s="1">
        <v>2</v>
      </c>
      <c r="F74" s="1" t="s">
        <v>167</v>
      </c>
    </row>
    <row r="75" spans="1:6">
      <c r="A75" s="1" t="s">
        <v>165</v>
      </c>
      <c r="B75" s="1" t="s">
        <v>168</v>
      </c>
      <c r="C75" s="1" t="s">
        <v>13</v>
      </c>
      <c r="D75" s="1" t="s">
        <v>14</v>
      </c>
      <c r="E75" s="1">
        <v>1</v>
      </c>
      <c r="F75" s="1" t="s">
        <v>169</v>
      </c>
    </row>
    <row r="76" spans="1:6">
      <c r="A76" s="1" t="s">
        <v>170</v>
      </c>
      <c r="B76" s="1" t="s">
        <v>161</v>
      </c>
      <c r="C76" s="1" t="s">
        <v>13</v>
      </c>
      <c r="D76" s="1" t="s">
        <v>14</v>
      </c>
      <c r="E76" s="1">
        <v>1</v>
      </c>
      <c r="F76" s="1" t="s">
        <v>164</v>
      </c>
    </row>
    <row r="77" spans="1:6">
      <c r="A77" s="1" t="s">
        <v>171</v>
      </c>
      <c r="B77" s="1" t="s">
        <v>172</v>
      </c>
      <c r="C77" s="1" t="s">
        <v>13</v>
      </c>
      <c r="D77" s="1" t="s">
        <v>14</v>
      </c>
      <c r="E77" s="1">
        <v>2</v>
      </c>
      <c r="F77" s="1" t="s">
        <v>173</v>
      </c>
    </row>
    <row r="78" spans="1:6">
      <c r="A78" s="1" t="s">
        <v>174</v>
      </c>
      <c r="B78" s="1" t="s">
        <v>175</v>
      </c>
      <c r="C78" s="1" t="s">
        <v>13</v>
      </c>
      <c r="D78" s="1" t="s">
        <v>14</v>
      </c>
      <c r="E78" s="1">
        <v>4</v>
      </c>
      <c r="F78" s="1" t="s">
        <v>176</v>
      </c>
    </row>
    <row r="79" spans="1:6">
      <c r="A79" s="1" t="s">
        <v>177</v>
      </c>
      <c r="B79" s="1" t="s">
        <v>178</v>
      </c>
      <c r="C79" s="1" t="s">
        <v>8</v>
      </c>
      <c r="D79" s="1" t="s">
        <v>9</v>
      </c>
      <c r="E79" s="1">
        <v>1</v>
      </c>
      <c r="F79" s="1" t="s">
        <v>32</v>
      </c>
    </row>
    <row r="80" spans="1:6">
      <c r="A80" s="1" t="s">
        <v>179</v>
      </c>
      <c r="B80" s="1" t="s">
        <v>180</v>
      </c>
      <c r="C80" s="1" t="s">
        <v>8</v>
      </c>
      <c r="D80" s="1" t="s">
        <v>9</v>
      </c>
      <c r="E80" s="1">
        <v>1</v>
      </c>
      <c r="F80" s="1" t="s">
        <v>181</v>
      </c>
    </row>
    <row r="81" spans="1:6">
      <c r="A81" s="1" t="s">
        <v>182</v>
      </c>
      <c r="B81" s="1" t="s">
        <v>183</v>
      </c>
      <c r="C81" s="1" t="s">
        <v>13</v>
      </c>
      <c r="D81" s="1" t="s">
        <v>14</v>
      </c>
      <c r="E81" s="1">
        <v>3</v>
      </c>
      <c r="F81" s="1" t="s">
        <v>184</v>
      </c>
    </row>
    <row r="82" spans="1:6">
      <c r="A82" s="1" t="s">
        <v>185</v>
      </c>
      <c r="B82" s="1" t="s">
        <v>186</v>
      </c>
      <c r="C82" s="1" t="s">
        <v>8</v>
      </c>
      <c r="D82" s="1" t="s">
        <v>9</v>
      </c>
      <c r="E82" s="1">
        <v>1</v>
      </c>
      <c r="F82" s="1" t="s">
        <v>164</v>
      </c>
    </row>
    <row r="83" spans="1:6">
      <c r="A83" s="1" t="s">
        <v>187</v>
      </c>
      <c r="B83" s="1" t="s">
        <v>188</v>
      </c>
      <c r="C83" s="1" t="s">
        <v>8</v>
      </c>
      <c r="D83" s="1" t="s">
        <v>9</v>
      </c>
      <c r="E83" s="1">
        <v>1</v>
      </c>
      <c r="F83" s="1" t="s">
        <v>164</v>
      </c>
    </row>
    <row r="84" spans="1:6">
      <c r="A84" s="1" t="s">
        <v>189</v>
      </c>
      <c r="B84" s="1" t="s">
        <v>190</v>
      </c>
      <c r="C84" s="1" t="s">
        <v>13</v>
      </c>
      <c r="D84" s="1" t="s">
        <v>14</v>
      </c>
      <c r="E84" s="1">
        <v>2</v>
      </c>
      <c r="F84" s="1" t="s">
        <v>191</v>
      </c>
    </row>
    <row r="85" spans="1:6">
      <c r="A85" s="1" t="s">
        <v>192</v>
      </c>
      <c r="B85" s="1" t="s">
        <v>193</v>
      </c>
      <c r="C85" s="1" t="s">
        <v>8</v>
      </c>
      <c r="D85" s="1" t="s">
        <v>14</v>
      </c>
      <c r="E85" s="1">
        <v>1</v>
      </c>
      <c r="F85" s="1" t="s">
        <v>194</v>
      </c>
    </row>
    <row r="86" spans="1:6">
      <c r="A86" s="1" t="s">
        <v>195</v>
      </c>
      <c r="B86" s="1" t="s">
        <v>196</v>
      </c>
      <c r="C86" s="1" t="s">
        <v>13</v>
      </c>
      <c r="D86" s="1" t="s">
        <v>14</v>
      </c>
      <c r="E86" s="1">
        <v>1</v>
      </c>
      <c r="F86" s="1" t="s">
        <v>36</v>
      </c>
    </row>
    <row r="87" spans="1:6">
      <c r="A87" s="1" t="s">
        <v>195</v>
      </c>
      <c r="B87" s="1" t="s">
        <v>197</v>
      </c>
      <c r="C87" s="1" t="s">
        <v>13</v>
      </c>
      <c r="D87" s="1" t="s">
        <v>14</v>
      </c>
      <c r="E87" s="1">
        <v>1</v>
      </c>
      <c r="F87" s="1" t="s">
        <v>198</v>
      </c>
    </row>
    <row r="88" spans="1:6">
      <c r="A88" s="1" t="s">
        <v>199</v>
      </c>
      <c r="B88" s="1" t="s">
        <v>200</v>
      </c>
      <c r="C88" s="1" t="s">
        <v>13</v>
      </c>
      <c r="D88" s="1" t="s">
        <v>14</v>
      </c>
      <c r="E88" s="1">
        <v>1</v>
      </c>
      <c r="F88" s="1" t="s">
        <v>198</v>
      </c>
    </row>
    <row r="89" spans="1:6">
      <c r="A89" s="1" t="s">
        <v>201</v>
      </c>
      <c r="B89" s="1" t="s">
        <v>202</v>
      </c>
      <c r="C89" s="1" t="s">
        <v>8</v>
      </c>
      <c r="D89" s="1" t="s">
        <v>9</v>
      </c>
      <c r="E89" s="1">
        <v>1</v>
      </c>
      <c r="F89" s="1" t="s">
        <v>164</v>
      </c>
    </row>
    <row r="90" spans="1:6">
      <c r="A90" s="1" t="s">
        <v>203</v>
      </c>
      <c r="B90" s="1" t="s">
        <v>204</v>
      </c>
      <c r="C90" s="1" t="s">
        <v>13</v>
      </c>
      <c r="D90" s="1" t="s">
        <v>9</v>
      </c>
      <c r="E90" s="1">
        <v>1</v>
      </c>
      <c r="F90" s="1" t="s">
        <v>205</v>
      </c>
    </row>
    <row r="91" spans="1:6">
      <c r="A91" s="1" t="s">
        <v>203</v>
      </c>
      <c r="B91" s="1" t="s">
        <v>206</v>
      </c>
      <c r="C91" s="1" t="s">
        <v>13</v>
      </c>
      <c r="D91" s="1" t="s">
        <v>14</v>
      </c>
      <c r="E91" s="1">
        <v>1</v>
      </c>
      <c r="F91" s="1" t="s">
        <v>205</v>
      </c>
    </row>
    <row r="92" spans="1:6">
      <c r="A92" s="1" t="s">
        <v>207</v>
      </c>
      <c r="B92" s="1" t="s">
        <v>208</v>
      </c>
      <c r="C92" s="1" t="s">
        <v>13</v>
      </c>
      <c r="D92" s="1" t="s">
        <v>14</v>
      </c>
      <c r="E92" s="1">
        <v>2</v>
      </c>
      <c r="F92" s="1" t="s">
        <v>209</v>
      </c>
    </row>
    <row r="93" spans="1:6">
      <c r="A93" s="1" t="s">
        <v>207</v>
      </c>
      <c r="B93" s="1" t="s">
        <v>210</v>
      </c>
      <c r="C93" s="1" t="s">
        <v>13</v>
      </c>
      <c r="D93" s="1" t="s">
        <v>14</v>
      </c>
      <c r="E93" s="1">
        <v>1</v>
      </c>
      <c r="F93" s="1" t="s">
        <v>211</v>
      </c>
    </row>
    <row r="94" spans="1:6">
      <c r="A94" s="1" t="s">
        <v>207</v>
      </c>
      <c r="B94" s="1" t="s">
        <v>212</v>
      </c>
      <c r="C94" s="1" t="s">
        <v>8</v>
      </c>
      <c r="D94" s="1" t="s">
        <v>9</v>
      </c>
      <c r="E94" s="1">
        <v>1</v>
      </c>
      <c r="F94" s="1" t="s">
        <v>213</v>
      </c>
    </row>
    <row r="95" spans="1:6">
      <c r="A95" s="1" t="s">
        <v>214</v>
      </c>
      <c r="B95" s="1" t="s">
        <v>215</v>
      </c>
      <c r="C95" s="1" t="s">
        <v>8</v>
      </c>
      <c r="D95" s="1" t="s">
        <v>14</v>
      </c>
      <c r="E95" s="1">
        <v>4</v>
      </c>
      <c r="F95" s="1" t="s">
        <v>216</v>
      </c>
    </row>
    <row r="96" spans="1:6">
      <c r="A96" s="1" t="s">
        <v>214</v>
      </c>
      <c r="B96" s="1" t="s">
        <v>217</v>
      </c>
      <c r="C96" s="1" t="s">
        <v>8</v>
      </c>
      <c r="D96" s="1" t="s">
        <v>9</v>
      </c>
      <c r="E96" s="1">
        <v>1</v>
      </c>
      <c r="F96" s="1" t="s">
        <v>17</v>
      </c>
    </row>
    <row r="97" spans="1:6">
      <c r="A97" s="1" t="s">
        <v>218</v>
      </c>
      <c r="B97" s="1" t="s">
        <v>219</v>
      </c>
      <c r="C97" s="1" t="s">
        <v>8</v>
      </c>
      <c r="D97" s="1" t="s">
        <v>14</v>
      </c>
      <c r="E97" s="1">
        <v>1</v>
      </c>
      <c r="F97" s="1" t="s">
        <v>220</v>
      </c>
    </row>
    <row r="98" spans="1:6">
      <c r="A98" s="1" t="s">
        <v>218</v>
      </c>
      <c r="B98" s="1" t="s">
        <v>221</v>
      </c>
      <c r="C98" s="1" t="s">
        <v>8</v>
      </c>
      <c r="D98" s="1" t="s">
        <v>9</v>
      </c>
      <c r="E98" s="1">
        <v>1</v>
      </c>
      <c r="F98" s="1" t="s">
        <v>17</v>
      </c>
    </row>
    <row r="99" spans="1:6">
      <c r="A99" s="1" t="s">
        <v>222</v>
      </c>
      <c r="B99" s="1" t="s">
        <v>223</v>
      </c>
      <c r="C99" s="1" t="s">
        <v>13</v>
      </c>
      <c r="D99" s="1" t="s">
        <v>14</v>
      </c>
      <c r="E99" s="1">
        <v>3</v>
      </c>
      <c r="F99" s="1" t="s">
        <v>224</v>
      </c>
    </row>
    <row r="100" spans="1:6">
      <c r="A100" s="1" t="s">
        <v>222</v>
      </c>
      <c r="B100" s="1" t="s">
        <v>225</v>
      </c>
      <c r="C100" s="1" t="s">
        <v>8</v>
      </c>
      <c r="D100" s="1" t="s">
        <v>14</v>
      </c>
      <c r="E100" s="1">
        <v>1</v>
      </c>
      <c r="F100" s="1" t="s">
        <v>226</v>
      </c>
    </row>
    <row r="101" spans="1:6">
      <c r="A101" s="1" t="s">
        <v>222</v>
      </c>
      <c r="B101" s="1" t="s">
        <v>227</v>
      </c>
      <c r="C101" s="1" t="s">
        <v>13</v>
      </c>
      <c r="D101" s="1" t="s">
        <v>14</v>
      </c>
      <c r="E101" s="1">
        <v>2</v>
      </c>
      <c r="F101" s="1" t="s">
        <v>228</v>
      </c>
    </row>
    <row r="102" spans="1:6">
      <c r="A102" s="1" t="s">
        <v>222</v>
      </c>
      <c r="B102" s="1" t="s">
        <v>229</v>
      </c>
      <c r="C102" s="1" t="s">
        <v>13</v>
      </c>
      <c r="D102" s="1" t="s">
        <v>14</v>
      </c>
      <c r="E102" s="1">
        <v>1</v>
      </c>
      <c r="F102" s="1" t="s">
        <v>230</v>
      </c>
    </row>
    <row r="103" spans="1:6">
      <c r="A103" s="1" t="s">
        <v>222</v>
      </c>
      <c r="B103" s="1" t="s">
        <v>231</v>
      </c>
      <c r="C103" s="1" t="s">
        <v>13</v>
      </c>
      <c r="D103" s="1" t="s">
        <v>14</v>
      </c>
      <c r="E103" s="1">
        <v>1</v>
      </c>
      <c r="F103" s="1" t="s">
        <v>70</v>
      </c>
    </row>
    <row r="104" spans="1:6">
      <c r="A104" s="1" t="s">
        <v>222</v>
      </c>
      <c r="B104" s="1" t="s">
        <v>232</v>
      </c>
      <c r="C104" s="1" t="s">
        <v>13</v>
      </c>
      <c r="D104" s="1" t="s">
        <v>14</v>
      </c>
      <c r="E104" s="1">
        <v>2</v>
      </c>
      <c r="F104" s="1" t="s">
        <v>233</v>
      </c>
    </row>
    <row r="105" spans="1:6">
      <c r="A105" s="1" t="s">
        <v>222</v>
      </c>
      <c r="B105" s="1" t="s">
        <v>234</v>
      </c>
      <c r="C105" s="1" t="s">
        <v>13</v>
      </c>
      <c r="D105" s="1" t="s">
        <v>14</v>
      </c>
      <c r="E105" s="1">
        <v>7</v>
      </c>
      <c r="F105" s="1" t="s">
        <v>235</v>
      </c>
    </row>
    <row r="106" spans="1:6">
      <c r="A106" s="1" t="s">
        <v>222</v>
      </c>
      <c r="B106" s="1" t="s">
        <v>236</v>
      </c>
      <c r="C106" s="1" t="s">
        <v>13</v>
      </c>
      <c r="D106" s="1" t="s">
        <v>14</v>
      </c>
      <c r="E106" s="1">
        <v>5</v>
      </c>
      <c r="F106" s="1" t="s">
        <v>237</v>
      </c>
    </row>
    <row r="107" spans="1:6">
      <c r="A107" s="1" t="s">
        <v>222</v>
      </c>
      <c r="B107" s="1" t="s">
        <v>238</v>
      </c>
      <c r="C107" s="1" t="s">
        <v>13</v>
      </c>
      <c r="D107" s="1" t="s">
        <v>14</v>
      </c>
      <c r="E107" s="1">
        <v>1</v>
      </c>
      <c r="F107" s="1" t="s">
        <v>80</v>
      </c>
    </row>
    <row r="108" spans="1:6">
      <c r="A108" s="1" t="s">
        <v>222</v>
      </c>
      <c r="B108" s="1" t="s">
        <v>239</v>
      </c>
      <c r="C108" s="1" t="s">
        <v>13</v>
      </c>
      <c r="D108" s="1" t="s">
        <v>14</v>
      </c>
      <c r="E108" s="1">
        <v>1</v>
      </c>
      <c r="F108" s="1" t="s">
        <v>240</v>
      </c>
    </row>
    <row r="109" spans="1:6">
      <c r="A109" s="1" t="s">
        <v>222</v>
      </c>
      <c r="B109" s="1" t="s">
        <v>241</v>
      </c>
      <c r="C109" s="1" t="s">
        <v>13</v>
      </c>
      <c r="D109" s="1" t="s">
        <v>14</v>
      </c>
      <c r="E109" s="1">
        <v>2</v>
      </c>
      <c r="F109" s="1" t="s">
        <v>242</v>
      </c>
    </row>
    <row r="110" spans="1:6">
      <c r="A110" s="1" t="s">
        <v>222</v>
      </c>
      <c r="B110" s="1" t="s">
        <v>243</v>
      </c>
      <c r="C110" s="1" t="s">
        <v>13</v>
      </c>
      <c r="D110" s="1" t="s">
        <v>14</v>
      </c>
      <c r="E110" s="1">
        <v>2</v>
      </c>
      <c r="F110" s="1" t="s">
        <v>244</v>
      </c>
    </row>
    <row r="111" spans="1:6">
      <c r="A111" s="1" t="s">
        <v>222</v>
      </c>
      <c r="B111" s="1" t="s">
        <v>245</v>
      </c>
      <c r="C111" s="1" t="s">
        <v>8</v>
      </c>
      <c r="D111" s="1" t="s">
        <v>9</v>
      </c>
      <c r="E111" s="1">
        <v>2</v>
      </c>
      <c r="F111" s="1" t="s">
        <v>246</v>
      </c>
    </row>
    <row r="112" spans="1:6">
      <c r="A112" s="1" t="s">
        <v>247</v>
      </c>
      <c r="B112" s="1" t="s">
        <v>248</v>
      </c>
      <c r="C112" s="1" t="s">
        <v>8</v>
      </c>
      <c r="D112" s="1" t="s">
        <v>14</v>
      </c>
      <c r="E112" s="1">
        <v>7</v>
      </c>
      <c r="F112" s="1" t="s">
        <v>249</v>
      </c>
    </row>
    <row r="113" spans="1:6">
      <c r="A113" s="1" t="s">
        <v>247</v>
      </c>
      <c r="B113" s="1" t="s">
        <v>250</v>
      </c>
      <c r="C113" s="1" t="s">
        <v>8</v>
      </c>
      <c r="D113" s="1" t="s">
        <v>14</v>
      </c>
      <c r="E113" s="1">
        <v>7</v>
      </c>
      <c r="F113" s="1" t="s">
        <v>251</v>
      </c>
    </row>
    <row r="114" spans="1:6">
      <c r="A114" s="1" t="s">
        <v>247</v>
      </c>
      <c r="B114" s="1" t="s">
        <v>252</v>
      </c>
      <c r="C114" s="1" t="s">
        <v>8</v>
      </c>
      <c r="D114" s="1" t="s">
        <v>14</v>
      </c>
      <c r="E114" s="1">
        <v>1</v>
      </c>
      <c r="F114" s="1" t="s">
        <v>226</v>
      </c>
    </row>
    <row r="115" spans="1:6">
      <c r="A115" s="1" t="s">
        <v>253</v>
      </c>
      <c r="B115" s="1" t="s">
        <v>254</v>
      </c>
      <c r="C115" s="1" t="s">
        <v>8</v>
      </c>
      <c r="D115" s="1" t="s">
        <v>14</v>
      </c>
      <c r="E115" s="1">
        <v>1</v>
      </c>
      <c r="F115" s="1" t="s">
        <v>255</v>
      </c>
    </row>
    <row r="116" spans="1:6">
      <c r="A116" s="1" t="s">
        <v>253</v>
      </c>
      <c r="B116" s="1" t="s">
        <v>256</v>
      </c>
      <c r="C116" s="1" t="s">
        <v>8</v>
      </c>
      <c r="D116" s="1" t="s">
        <v>14</v>
      </c>
      <c r="E116" s="1">
        <v>3</v>
      </c>
      <c r="F116" s="1" t="s">
        <v>257</v>
      </c>
    </row>
    <row r="117" spans="1:6">
      <c r="A117" s="1" t="s">
        <v>253</v>
      </c>
      <c r="B117" s="1" t="s">
        <v>258</v>
      </c>
      <c r="C117" s="1" t="s">
        <v>13</v>
      </c>
      <c r="D117" s="1" t="s">
        <v>14</v>
      </c>
      <c r="E117" s="1">
        <v>2</v>
      </c>
      <c r="F117" s="1" t="s">
        <v>259</v>
      </c>
    </row>
    <row r="118" spans="1:6">
      <c r="A118" s="1" t="s">
        <v>253</v>
      </c>
      <c r="B118" s="1" t="s">
        <v>260</v>
      </c>
      <c r="C118" s="1" t="s">
        <v>8</v>
      </c>
      <c r="D118" s="1" t="s">
        <v>9</v>
      </c>
      <c r="E118" s="1">
        <v>2</v>
      </c>
      <c r="F118" s="1" t="s">
        <v>261</v>
      </c>
    </row>
    <row r="119" spans="1:6">
      <c r="A119" s="1" t="s">
        <v>262</v>
      </c>
      <c r="B119" s="1" t="s">
        <v>263</v>
      </c>
      <c r="C119" s="1" t="s">
        <v>13</v>
      </c>
      <c r="D119" s="1" t="s">
        <v>14</v>
      </c>
      <c r="E119" s="1">
        <v>3</v>
      </c>
      <c r="F119" s="1" t="s">
        <v>264</v>
      </c>
    </row>
    <row r="120" spans="1:6">
      <c r="A120" s="1" t="s">
        <v>262</v>
      </c>
      <c r="B120" s="1" t="s">
        <v>265</v>
      </c>
      <c r="C120" s="1" t="s">
        <v>8</v>
      </c>
      <c r="D120" s="1" t="s">
        <v>14</v>
      </c>
      <c r="E120" s="1">
        <v>6</v>
      </c>
      <c r="F120" s="1" t="s">
        <v>266</v>
      </c>
    </row>
    <row r="121" spans="1:6">
      <c r="A121" s="1" t="s">
        <v>262</v>
      </c>
      <c r="B121" s="1" t="s">
        <v>267</v>
      </c>
      <c r="C121" s="1" t="s">
        <v>13</v>
      </c>
      <c r="D121" s="1" t="s">
        <v>14</v>
      </c>
      <c r="E121" s="1">
        <v>3</v>
      </c>
      <c r="F121" s="1" t="s">
        <v>268</v>
      </c>
    </row>
    <row r="122" spans="1:6">
      <c r="A122" s="1" t="s">
        <v>262</v>
      </c>
      <c r="B122" s="1" t="s">
        <v>269</v>
      </c>
      <c r="C122" s="1" t="s">
        <v>13</v>
      </c>
      <c r="D122" s="1" t="s">
        <v>14</v>
      </c>
      <c r="E122" s="1">
        <v>6</v>
      </c>
      <c r="F122" s="2" t="s">
        <v>270</v>
      </c>
    </row>
    <row r="123" spans="1:6">
      <c r="A123" s="1" t="s">
        <v>262</v>
      </c>
      <c r="B123" s="1" t="s">
        <v>271</v>
      </c>
      <c r="C123" s="1" t="s">
        <v>13</v>
      </c>
      <c r="D123" s="1" t="s">
        <v>14</v>
      </c>
      <c r="E123" s="1">
        <v>1</v>
      </c>
      <c r="F123" s="1" t="s">
        <v>272</v>
      </c>
    </row>
    <row r="124" spans="1:6">
      <c r="A124" s="1" t="s">
        <v>262</v>
      </c>
      <c r="B124" s="1" t="s">
        <v>273</v>
      </c>
      <c r="C124" s="1" t="s">
        <v>8</v>
      </c>
      <c r="D124" s="1" t="s">
        <v>14</v>
      </c>
      <c r="E124" s="1">
        <v>1</v>
      </c>
      <c r="F124" s="1" t="s">
        <v>164</v>
      </c>
    </row>
    <row r="125" spans="1:6">
      <c r="A125" s="1" t="s">
        <v>262</v>
      </c>
      <c r="B125" s="1" t="s">
        <v>274</v>
      </c>
      <c r="C125" s="1" t="s">
        <v>8</v>
      </c>
      <c r="D125" s="1" t="s">
        <v>14</v>
      </c>
      <c r="E125" s="1">
        <v>3</v>
      </c>
      <c r="F125" s="1" t="s">
        <v>275</v>
      </c>
    </row>
    <row r="126" spans="1:6">
      <c r="A126" s="1" t="s">
        <v>262</v>
      </c>
      <c r="B126" s="1" t="s">
        <v>276</v>
      </c>
      <c r="C126" s="1" t="s">
        <v>13</v>
      </c>
      <c r="D126" s="1" t="s">
        <v>14</v>
      </c>
      <c r="E126" s="1">
        <v>1</v>
      </c>
      <c r="F126" s="1" t="s">
        <v>277</v>
      </c>
    </row>
    <row r="127" spans="1:6">
      <c r="A127" s="1" t="s">
        <v>262</v>
      </c>
      <c r="B127" s="1" t="s">
        <v>278</v>
      </c>
      <c r="C127" s="1" t="s">
        <v>8</v>
      </c>
      <c r="D127" s="1" t="s">
        <v>9</v>
      </c>
      <c r="E127" s="1">
        <v>1</v>
      </c>
      <c r="F127" s="1" t="s">
        <v>164</v>
      </c>
    </row>
    <row r="128" spans="1:6">
      <c r="A128" s="1" t="s">
        <v>279</v>
      </c>
      <c r="B128" s="1" t="s">
        <v>280</v>
      </c>
      <c r="C128" s="1" t="s">
        <v>8</v>
      </c>
      <c r="D128" s="1" t="s">
        <v>14</v>
      </c>
      <c r="E128" s="1">
        <v>2</v>
      </c>
      <c r="F128" s="1" t="s">
        <v>281</v>
      </c>
    </row>
    <row r="129" spans="1:6">
      <c r="A129" s="1" t="s">
        <v>279</v>
      </c>
      <c r="B129" s="1" t="s">
        <v>282</v>
      </c>
      <c r="C129" s="1" t="s">
        <v>8</v>
      </c>
      <c r="D129" s="1" t="s">
        <v>14</v>
      </c>
      <c r="E129" s="1">
        <v>1</v>
      </c>
      <c r="F129" s="1" t="s">
        <v>283</v>
      </c>
    </row>
    <row r="130" spans="1:6">
      <c r="A130" s="1" t="s">
        <v>284</v>
      </c>
      <c r="B130" s="1" t="s">
        <v>285</v>
      </c>
      <c r="C130" s="1" t="s">
        <v>13</v>
      </c>
      <c r="D130" s="1" t="s">
        <v>14</v>
      </c>
      <c r="E130" s="1">
        <v>2</v>
      </c>
      <c r="F130" s="1" t="s">
        <v>286</v>
      </c>
    </row>
    <row r="131" spans="1:6">
      <c r="A131" s="1" t="s">
        <v>284</v>
      </c>
      <c r="B131" s="1" t="s">
        <v>287</v>
      </c>
      <c r="C131" s="1" t="s">
        <v>8</v>
      </c>
      <c r="D131" s="1" t="s">
        <v>14</v>
      </c>
      <c r="E131" s="1">
        <v>1</v>
      </c>
      <c r="F131" s="1" t="s">
        <v>17</v>
      </c>
    </row>
    <row r="132" spans="1:6">
      <c r="A132" s="1" t="s">
        <v>284</v>
      </c>
      <c r="B132" s="1" t="s">
        <v>288</v>
      </c>
      <c r="C132" s="1" t="s">
        <v>13</v>
      </c>
      <c r="D132" s="1" t="s">
        <v>14</v>
      </c>
      <c r="E132" s="1">
        <v>1</v>
      </c>
      <c r="F132" s="1" t="s">
        <v>289</v>
      </c>
    </row>
    <row r="133" spans="1:6">
      <c r="A133" s="1" t="s">
        <v>284</v>
      </c>
      <c r="B133" s="1" t="s">
        <v>290</v>
      </c>
      <c r="C133" s="1" t="s">
        <v>13</v>
      </c>
      <c r="D133" s="1" t="s">
        <v>14</v>
      </c>
      <c r="E133" s="1">
        <v>1</v>
      </c>
      <c r="F133" s="1" t="s">
        <v>194</v>
      </c>
    </row>
    <row r="134" spans="1:6">
      <c r="A134" s="1" t="s">
        <v>291</v>
      </c>
      <c r="B134" s="1" t="s">
        <v>292</v>
      </c>
      <c r="C134" s="1" t="s">
        <v>13</v>
      </c>
      <c r="D134" s="1" t="s">
        <v>14</v>
      </c>
      <c r="E134" s="1">
        <v>1</v>
      </c>
      <c r="F134" s="1" t="s">
        <v>293</v>
      </c>
    </row>
    <row r="135" spans="1:6">
      <c r="A135" s="1" t="s">
        <v>291</v>
      </c>
      <c r="B135" s="1" t="s">
        <v>294</v>
      </c>
      <c r="C135" s="1" t="s">
        <v>13</v>
      </c>
      <c r="D135" s="1" t="s">
        <v>14</v>
      </c>
      <c r="E135" s="1">
        <v>1</v>
      </c>
      <c r="F135" s="1" t="s">
        <v>80</v>
      </c>
    </row>
    <row r="136" spans="1:6">
      <c r="A136" s="1" t="s">
        <v>291</v>
      </c>
      <c r="B136" s="1" t="s">
        <v>295</v>
      </c>
      <c r="C136" s="1" t="s">
        <v>13</v>
      </c>
      <c r="D136" s="1" t="s">
        <v>14</v>
      </c>
      <c r="E136" s="1">
        <v>2</v>
      </c>
      <c r="F136" s="1" t="s">
        <v>296</v>
      </c>
    </row>
    <row r="137" spans="1:6">
      <c r="A137" s="1" t="s">
        <v>291</v>
      </c>
      <c r="B137" s="1" t="s">
        <v>297</v>
      </c>
      <c r="C137" s="1" t="s">
        <v>13</v>
      </c>
      <c r="D137" s="1" t="s">
        <v>14</v>
      </c>
      <c r="E137" s="1">
        <v>1</v>
      </c>
      <c r="F137" s="1" t="s">
        <v>298</v>
      </c>
    </row>
    <row r="138" spans="1:6">
      <c r="A138" s="1" t="s">
        <v>291</v>
      </c>
      <c r="B138" s="1" t="s">
        <v>299</v>
      </c>
      <c r="C138" s="1" t="s">
        <v>13</v>
      </c>
      <c r="D138" s="1" t="s">
        <v>14</v>
      </c>
      <c r="E138" s="1">
        <v>1</v>
      </c>
      <c r="F138" s="1" t="s">
        <v>300</v>
      </c>
    </row>
    <row r="139" spans="1:6">
      <c r="A139" s="1" t="s">
        <v>291</v>
      </c>
      <c r="B139" s="1" t="s">
        <v>301</v>
      </c>
      <c r="C139" s="1" t="s">
        <v>13</v>
      </c>
      <c r="D139" s="1" t="s">
        <v>14</v>
      </c>
      <c r="E139" s="1">
        <v>4</v>
      </c>
      <c r="F139" s="1" t="s">
        <v>302</v>
      </c>
    </row>
    <row r="140" spans="1:6">
      <c r="A140" s="1" t="s">
        <v>291</v>
      </c>
      <c r="B140" s="1" t="s">
        <v>303</v>
      </c>
      <c r="C140" s="1" t="s">
        <v>13</v>
      </c>
      <c r="D140" s="1" t="s">
        <v>14</v>
      </c>
      <c r="E140" s="1">
        <v>2</v>
      </c>
      <c r="F140" s="1" t="s">
        <v>304</v>
      </c>
    </row>
    <row r="141" spans="1:6">
      <c r="A141" s="1" t="s">
        <v>291</v>
      </c>
      <c r="B141" s="1" t="s">
        <v>305</v>
      </c>
      <c r="C141" s="1" t="s">
        <v>13</v>
      </c>
      <c r="D141" s="1" t="s">
        <v>14</v>
      </c>
      <c r="E141" s="1">
        <v>1</v>
      </c>
      <c r="F141" s="1" t="s">
        <v>306</v>
      </c>
    </row>
    <row r="142" spans="1:6">
      <c r="A142" s="1" t="s">
        <v>291</v>
      </c>
      <c r="B142" s="1" t="s">
        <v>307</v>
      </c>
      <c r="C142" s="1" t="s">
        <v>13</v>
      </c>
      <c r="D142" s="1" t="s">
        <v>14</v>
      </c>
      <c r="E142" s="1">
        <v>3</v>
      </c>
      <c r="F142" s="1" t="s">
        <v>308</v>
      </c>
    </row>
    <row r="143" spans="1:6">
      <c r="A143" s="1" t="s">
        <v>291</v>
      </c>
      <c r="B143" s="1" t="s">
        <v>309</v>
      </c>
      <c r="C143" s="1" t="s">
        <v>13</v>
      </c>
      <c r="D143" s="1" t="s">
        <v>9</v>
      </c>
      <c r="E143" s="1">
        <v>1</v>
      </c>
      <c r="F143" s="1" t="s">
        <v>310</v>
      </c>
    </row>
    <row r="144" spans="1:6">
      <c r="A144" s="1" t="s">
        <v>291</v>
      </c>
      <c r="B144" s="1" t="s">
        <v>311</v>
      </c>
      <c r="C144" s="1" t="s">
        <v>13</v>
      </c>
      <c r="D144" s="1" t="s">
        <v>14</v>
      </c>
      <c r="E144" s="1">
        <v>1</v>
      </c>
      <c r="F144" s="1" t="s">
        <v>312</v>
      </c>
    </row>
    <row r="145" spans="1:6">
      <c r="A145" s="1" t="s">
        <v>313</v>
      </c>
      <c r="B145" s="1" t="s">
        <v>309</v>
      </c>
      <c r="C145" s="1" t="s">
        <v>13</v>
      </c>
      <c r="D145" s="1" t="s">
        <v>9</v>
      </c>
      <c r="E145" s="1">
        <v>1</v>
      </c>
      <c r="F145" s="1" t="s">
        <v>310</v>
      </c>
    </row>
    <row r="146" spans="1:6">
      <c r="A146" s="1" t="s">
        <v>313</v>
      </c>
      <c r="B146" s="1" t="s">
        <v>295</v>
      </c>
      <c r="C146" s="1" t="s">
        <v>13</v>
      </c>
      <c r="D146" s="1" t="s">
        <v>14</v>
      </c>
      <c r="E146" s="1">
        <v>2</v>
      </c>
      <c r="F146" s="1" t="s">
        <v>296</v>
      </c>
    </row>
    <row r="147" spans="1:6">
      <c r="A147" s="1" t="s">
        <v>313</v>
      </c>
      <c r="B147" s="1" t="s">
        <v>297</v>
      </c>
      <c r="C147" s="1" t="s">
        <v>13</v>
      </c>
      <c r="D147" s="1" t="s">
        <v>14</v>
      </c>
      <c r="E147" s="1">
        <v>1</v>
      </c>
      <c r="F147" s="1" t="s">
        <v>298</v>
      </c>
    </row>
    <row r="148" spans="1:6">
      <c r="A148" s="1" t="s">
        <v>313</v>
      </c>
      <c r="B148" s="1" t="s">
        <v>303</v>
      </c>
      <c r="C148" s="1" t="s">
        <v>13</v>
      </c>
      <c r="D148" s="1" t="s">
        <v>14</v>
      </c>
      <c r="E148" s="1">
        <v>2</v>
      </c>
      <c r="F148" s="1" t="s">
        <v>304</v>
      </c>
    </row>
    <row r="149" spans="1:6">
      <c r="A149" s="1" t="s">
        <v>313</v>
      </c>
      <c r="B149" s="1" t="s">
        <v>294</v>
      </c>
      <c r="C149" s="1" t="s">
        <v>13</v>
      </c>
      <c r="D149" s="1" t="s">
        <v>14</v>
      </c>
      <c r="E149" s="1">
        <v>1</v>
      </c>
      <c r="F149" s="1" t="s">
        <v>80</v>
      </c>
    </row>
    <row r="150" spans="1:6">
      <c r="A150" s="1" t="s">
        <v>313</v>
      </c>
      <c r="B150" s="1" t="s">
        <v>292</v>
      </c>
      <c r="C150" s="1" t="s">
        <v>13</v>
      </c>
      <c r="D150" s="1" t="s">
        <v>14</v>
      </c>
      <c r="E150" s="1">
        <v>1</v>
      </c>
      <c r="F150" s="1" t="s">
        <v>293</v>
      </c>
    </row>
    <row r="151" spans="1:6">
      <c r="A151" s="1" t="s">
        <v>313</v>
      </c>
      <c r="B151" s="1" t="s">
        <v>311</v>
      </c>
      <c r="C151" s="1" t="s">
        <v>13</v>
      </c>
      <c r="D151" s="1" t="s">
        <v>14</v>
      </c>
      <c r="E151" s="1">
        <v>1</v>
      </c>
      <c r="F151" s="1" t="s">
        <v>312</v>
      </c>
    </row>
    <row r="152" spans="1:6">
      <c r="A152" s="1" t="s">
        <v>313</v>
      </c>
      <c r="B152" s="1" t="s">
        <v>299</v>
      </c>
      <c r="C152" s="1" t="s">
        <v>13</v>
      </c>
      <c r="D152" s="1" t="s">
        <v>14</v>
      </c>
      <c r="E152" s="1">
        <v>1</v>
      </c>
      <c r="F152" s="1" t="s">
        <v>300</v>
      </c>
    </row>
    <row r="153" spans="1:6">
      <c r="A153" s="1" t="s">
        <v>314</v>
      </c>
      <c r="B153" s="1" t="s">
        <v>315</v>
      </c>
      <c r="C153" s="1" t="s">
        <v>13</v>
      </c>
      <c r="D153" s="1" t="s">
        <v>14</v>
      </c>
      <c r="E153" s="1">
        <v>2</v>
      </c>
      <c r="F153" s="1" t="s">
        <v>316</v>
      </c>
    </row>
    <row r="154" spans="1:6">
      <c r="A154" s="1" t="s">
        <v>314</v>
      </c>
      <c r="B154" s="1" t="s">
        <v>317</v>
      </c>
      <c r="C154" s="1" t="s">
        <v>13</v>
      </c>
      <c r="D154" s="1" t="s">
        <v>14</v>
      </c>
      <c r="E154" s="1">
        <v>1</v>
      </c>
      <c r="F154" s="1" t="s">
        <v>80</v>
      </c>
    </row>
    <row r="155" spans="1:6">
      <c r="A155" s="1" t="s">
        <v>314</v>
      </c>
      <c r="B155" s="1" t="s">
        <v>318</v>
      </c>
      <c r="C155" s="1" t="s">
        <v>8</v>
      </c>
      <c r="D155" s="1" t="s">
        <v>9</v>
      </c>
      <c r="E155" s="1">
        <v>1</v>
      </c>
      <c r="F155" s="1" t="s">
        <v>319</v>
      </c>
    </row>
    <row r="156" spans="1:6">
      <c r="A156" s="1" t="s">
        <v>320</v>
      </c>
      <c r="B156" s="1" t="s">
        <v>321</v>
      </c>
      <c r="C156" s="1" t="s">
        <v>8</v>
      </c>
      <c r="D156" s="1" t="s">
        <v>14</v>
      </c>
      <c r="E156" s="1">
        <v>2</v>
      </c>
      <c r="F156" s="1" t="s">
        <v>322</v>
      </c>
    </row>
    <row r="157" spans="1:6">
      <c r="A157" s="1" t="s">
        <v>320</v>
      </c>
      <c r="B157" s="1" t="s">
        <v>323</v>
      </c>
      <c r="C157" s="1" t="s">
        <v>13</v>
      </c>
      <c r="D157" s="1" t="s">
        <v>14</v>
      </c>
      <c r="E157" s="1">
        <v>1</v>
      </c>
      <c r="F157" s="1" t="s">
        <v>324</v>
      </c>
    </row>
    <row r="158" spans="1:6">
      <c r="A158" s="1" t="s">
        <v>320</v>
      </c>
      <c r="B158" s="1" t="s">
        <v>325</v>
      </c>
      <c r="C158" s="1" t="s">
        <v>13</v>
      </c>
      <c r="D158" s="1" t="s">
        <v>14</v>
      </c>
      <c r="E158" s="1">
        <v>3</v>
      </c>
      <c r="F158" s="1" t="s">
        <v>326</v>
      </c>
    </row>
    <row r="159" spans="1:6">
      <c r="A159" s="1" t="s">
        <v>320</v>
      </c>
      <c r="B159" s="1" t="s">
        <v>327</v>
      </c>
      <c r="C159" s="1" t="s">
        <v>8</v>
      </c>
      <c r="D159" s="1" t="s">
        <v>9</v>
      </c>
      <c r="E159" s="1">
        <v>1</v>
      </c>
      <c r="F159" s="1" t="s">
        <v>17</v>
      </c>
    </row>
    <row r="160" spans="1:6">
      <c r="A160" s="1" t="s">
        <v>328</v>
      </c>
      <c r="B160" s="1" t="s">
        <v>329</v>
      </c>
      <c r="C160" s="1" t="s">
        <v>8</v>
      </c>
      <c r="D160" s="1" t="s">
        <v>14</v>
      </c>
      <c r="E160" s="1">
        <v>4</v>
      </c>
      <c r="F160" s="1" t="s">
        <v>330</v>
      </c>
    </row>
    <row r="161" spans="1:6">
      <c r="A161" s="1" t="s">
        <v>328</v>
      </c>
      <c r="B161" s="1" t="s">
        <v>331</v>
      </c>
      <c r="C161" s="1" t="s">
        <v>13</v>
      </c>
      <c r="D161" s="1" t="s">
        <v>14</v>
      </c>
      <c r="E161" s="1">
        <v>1</v>
      </c>
      <c r="F161" s="1" t="s">
        <v>332</v>
      </c>
    </row>
    <row r="162" spans="1:6">
      <c r="A162" s="1" t="s">
        <v>328</v>
      </c>
      <c r="B162" s="1" t="s">
        <v>333</v>
      </c>
      <c r="C162" s="1" t="s">
        <v>8</v>
      </c>
      <c r="D162" s="1" t="s">
        <v>9</v>
      </c>
      <c r="E162" s="1">
        <v>1</v>
      </c>
      <c r="F162" s="1" t="s">
        <v>17</v>
      </c>
    </row>
    <row r="163" spans="1:6">
      <c r="A163" s="1" t="s">
        <v>334</v>
      </c>
      <c r="B163" s="1" t="s">
        <v>335</v>
      </c>
      <c r="C163" s="1" t="s">
        <v>8</v>
      </c>
      <c r="D163" s="1" t="s">
        <v>14</v>
      </c>
      <c r="E163" s="1">
        <v>2</v>
      </c>
      <c r="F163" s="1" t="s">
        <v>336</v>
      </c>
    </row>
    <row r="164" spans="1:6">
      <c r="A164" s="1" t="s">
        <v>334</v>
      </c>
      <c r="B164" s="1" t="s">
        <v>337</v>
      </c>
      <c r="C164" s="1" t="s">
        <v>13</v>
      </c>
      <c r="D164" s="1" t="s">
        <v>14</v>
      </c>
      <c r="E164" s="1">
        <v>2</v>
      </c>
      <c r="F164" s="1" t="s">
        <v>338</v>
      </c>
    </row>
    <row r="165" spans="1:6">
      <c r="A165" s="1" t="s">
        <v>334</v>
      </c>
      <c r="B165" s="1" t="s">
        <v>339</v>
      </c>
      <c r="C165" s="1" t="s">
        <v>13</v>
      </c>
      <c r="D165" s="1" t="s">
        <v>14</v>
      </c>
      <c r="E165" s="1">
        <v>2</v>
      </c>
      <c r="F165" s="1" t="s">
        <v>340</v>
      </c>
    </row>
    <row r="166" spans="1:6">
      <c r="A166" s="1" t="s">
        <v>334</v>
      </c>
      <c r="B166" s="1" t="s">
        <v>341</v>
      </c>
      <c r="C166" s="1" t="s">
        <v>8</v>
      </c>
      <c r="D166" s="1" t="s">
        <v>9</v>
      </c>
      <c r="E166" s="1">
        <v>1</v>
      </c>
      <c r="F166" s="1" t="s">
        <v>17</v>
      </c>
    </row>
    <row r="167" spans="1:6">
      <c r="A167" s="1" t="s">
        <v>342</v>
      </c>
      <c r="B167" s="1" t="s">
        <v>343</v>
      </c>
      <c r="C167" s="1" t="s">
        <v>8</v>
      </c>
      <c r="D167" s="1" t="s">
        <v>9</v>
      </c>
      <c r="E167" s="1">
        <v>1</v>
      </c>
      <c r="F167" s="1" t="s">
        <v>17</v>
      </c>
    </row>
    <row r="168" spans="1:6">
      <c r="A168" s="1" t="s">
        <v>344</v>
      </c>
      <c r="B168" s="1" t="s">
        <v>345</v>
      </c>
      <c r="C168" s="1" t="s">
        <v>13</v>
      </c>
      <c r="D168" s="1" t="s">
        <v>14</v>
      </c>
      <c r="E168" s="1">
        <v>1</v>
      </c>
      <c r="F168" s="1" t="s">
        <v>332</v>
      </c>
    </row>
    <row r="169" spans="1:6">
      <c r="A169" s="1" t="s">
        <v>344</v>
      </c>
      <c r="B169" s="1" t="s">
        <v>346</v>
      </c>
      <c r="C169" s="1" t="s">
        <v>13</v>
      </c>
      <c r="D169" s="1" t="s">
        <v>14</v>
      </c>
      <c r="E169" s="1">
        <v>2</v>
      </c>
      <c r="F169" s="1" t="s">
        <v>347</v>
      </c>
    </row>
    <row r="170" spans="1:6">
      <c r="A170" s="1" t="s">
        <v>344</v>
      </c>
      <c r="B170" s="1" t="s">
        <v>348</v>
      </c>
      <c r="C170" s="1" t="s">
        <v>8</v>
      </c>
      <c r="D170" s="1" t="s">
        <v>9</v>
      </c>
      <c r="E170" s="1">
        <v>1</v>
      </c>
      <c r="F170" s="1" t="s">
        <v>17</v>
      </c>
    </row>
    <row r="171" spans="1:6">
      <c r="A171" s="1" t="s">
        <v>349</v>
      </c>
      <c r="B171" s="1" t="s">
        <v>350</v>
      </c>
      <c r="C171" s="1" t="s">
        <v>8</v>
      </c>
      <c r="D171" s="1" t="s">
        <v>9</v>
      </c>
      <c r="E171" s="1">
        <v>1</v>
      </c>
      <c r="F171" s="1" t="s">
        <v>351</v>
      </c>
    </row>
    <row r="172" spans="1:6">
      <c r="A172" s="1" t="s">
        <v>352</v>
      </c>
      <c r="B172" s="1" t="s">
        <v>353</v>
      </c>
      <c r="C172" s="1" t="s">
        <v>8</v>
      </c>
      <c r="D172" s="1" t="s">
        <v>9</v>
      </c>
      <c r="E172" s="1">
        <v>1</v>
      </c>
      <c r="F172" s="1" t="s">
        <v>164</v>
      </c>
    </row>
    <row r="173" spans="1:6">
      <c r="A173" s="1" t="s">
        <v>352</v>
      </c>
      <c r="B173" s="1" t="s">
        <v>354</v>
      </c>
      <c r="C173" s="1" t="s">
        <v>13</v>
      </c>
      <c r="D173" s="1" t="s">
        <v>14</v>
      </c>
      <c r="E173" s="1">
        <v>1</v>
      </c>
      <c r="F173" s="1" t="s">
        <v>355</v>
      </c>
    </row>
    <row r="174" spans="1:6">
      <c r="A174" s="1" t="s">
        <v>356</v>
      </c>
      <c r="B174" s="1" t="s">
        <v>357</v>
      </c>
      <c r="C174" s="1" t="s">
        <v>8</v>
      </c>
      <c r="D174" s="1" t="s">
        <v>9</v>
      </c>
      <c r="E174" s="1">
        <v>1</v>
      </c>
      <c r="F174" s="1" t="s">
        <v>164</v>
      </c>
    </row>
    <row r="175" spans="1:6">
      <c r="A175" s="1" t="s">
        <v>358</v>
      </c>
      <c r="B175" s="1" t="s">
        <v>359</v>
      </c>
      <c r="C175" s="1" t="s">
        <v>8</v>
      </c>
      <c r="D175" s="1" t="s">
        <v>9</v>
      </c>
      <c r="E175" s="1">
        <v>1</v>
      </c>
      <c r="F175" s="1" t="s">
        <v>164</v>
      </c>
    </row>
    <row r="176" spans="1:6">
      <c r="A176" s="1" t="s">
        <v>360</v>
      </c>
      <c r="B176" s="1" t="s">
        <v>361</v>
      </c>
      <c r="C176" s="1" t="s">
        <v>8</v>
      </c>
      <c r="D176" s="1" t="s">
        <v>9</v>
      </c>
      <c r="E176" s="1">
        <v>2</v>
      </c>
      <c r="F176" s="1" t="s">
        <v>362</v>
      </c>
    </row>
    <row r="177" spans="1:6">
      <c r="A177" s="1" t="s">
        <v>360</v>
      </c>
      <c r="B177" s="1" t="s">
        <v>363</v>
      </c>
      <c r="C177" s="1" t="s">
        <v>8</v>
      </c>
      <c r="D177" s="1" t="s">
        <v>14</v>
      </c>
      <c r="E177" s="1">
        <v>1</v>
      </c>
      <c r="F177" s="1" t="s">
        <v>364</v>
      </c>
    </row>
    <row r="178" spans="1:6">
      <c r="A178" s="1" t="s">
        <v>365</v>
      </c>
      <c r="B178" s="1" t="s">
        <v>366</v>
      </c>
      <c r="C178" s="1" t="s">
        <v>8</v>
      </c>
      <c r="D178" s="1" t="s">
        <v>14</v>
      </c>
      <c r="E178" s="1">
        <v>1</v>
      </c>
      <c r="F178" s="1" t="s">
        <v>17</v>
      </c>
    </row>
    <row r="179" spans="1:6">
      <c r="A179" s="1" t="s">
        <v>365</v>
      </c>
      <c r="B179" s="1" t="s">
        <v>367</v>
      </c>
      <c r="C179" s="1" t="s">
        <v>13</v>
      </c>
      <c r="D179" s="1" t="s">
        <v>14</v>
      </c>
      <c r="E179" s="1">
        <v>2</v>
      </c>
      <c r="F179" s="1" t="s">
        <v>368</v>
      </c>
    </row>
    <row r="180" spans="1:6">
      <c r="A180" s="1" t="s">
        <v>369</v>
      </c>
      <c r="B180" s="1" t="s">
        <v>370</v>
      </c>
      <c r="C180" s="1" t="s">
        <v>13</v>
      </c>
      <c r="D180" s="1" t="s">
        <v>14</v>
      </c>
      <c r="E180" s="1">
        <v>1</v>
      </c>
      <c r="F180" s="1" t="s">
        <v>371</v>
      </c>
    </row>
    <row r="181" spans="1:6">
      <c r="A181" s="1" t="s">
        <v>369</v>
      </c>
      <c r="B181" s="1" t="s">
        <v>372</v>
      </c>
      <c r="C181" s="1" t="s">
        <v>8</v>
      </c>
      <c r="D181" s="1" t="s">
        <v>14</v>
      </c>
      <c r="E181" s="1">
        <v>1</v>
      </c>
      <c r="F181" s="1" t="s">
        <v>17</v>
      </c>
    </row>
    <row r="182" spans="1:6">
      <c r="A182" s="1" t="s">
        <v>373</v>
      </c>
      <c r="B182" s="1" t="s">
        <v>374</v>
      </c>
      <c r="C182" s="1" t="s">
        <v>13</v>
      </c>
      <c r="D182" s="1" t="s">
        <v>14</v>
      </c>
      <c r="E182" s="1">
        <v>1</v>
      </c>
      <c r="F182" s="1" t="s">
        <v>375</v>
      </c>
    </row>
    <row r="183" spans="1:6">
      <c r="A183" s="1" t="s">
        <v>373</v>
      </c>
      <c r="B183" s="1" t="s">
        <v>376</v>
      </c>
      <c r="C183" s="1" t="s">
        <v>8</v>
      </c>
      <c r="D183" s="1" t="s">
        <v>9</v>
      </c>
      <c r="E183" s="1">
        <v>1</v>
      </c>
      <c r="F183" s="1" t="s">
        <v>377</v>
      </c>
    </row>
    <row r="184" spans="1:6">
      <c r="A184" s="1" t="s">
        <v>378</v>
      </c>
      <c r="B184" s="1" t="s">
        <v>379</v>
      </c>
      <c r="C184" s="1" t="s">
        <v>8</v>
      </c>
      <c r="D184" s="1" t="s">
        <v>9</v>
      </c>
      <c r="E184" s="1">
        <v>1</v>
      </c>
      <c r="F184" s="1" t="s">
        <v>380</v>
      </c>
    </row>
    <row r="185" spans="1:6">
      <c r="A185" s="1" t="s">
        <v>381</v>
      </c>
      <c r="B185" s="1" t="s">
        <v>382</v>
      </c>
      <c r="C185" s="1" t="s">
        <v>8</v>
      </c>
      <c r="D185" s="1" t="s">
        <v>14</v>
      </c>
      <c r="E185" s="1">
        <v>1</v>
      </c>
      <c r="F185" s="1" t="s">
        <v>17</v>
      </c>
    </row>
    <row r="186" spans="1:6">
      <c r="A186" s="1" t="s">
        <v>383</v>
      </c>
      <c r="B186" s="1" t="s">
        <v>384</v>
      </c>
      <c r="C186" s="1" t="s">
        <v>8</v>
      </c>
      <c r="D186" s="1" t="s">
        <v>14</v>
      </c>
      <c r="E186" s="1">
        <v>1</v>
      </c>
      <c r="F186" s="1" t="s">
        <v>17</v>
      </c>
    </row>
    <row r="187" spans="1:6">
      <c r="A187" s="1" t="s">
        <v>383</v>
      </c>
      <c r="B187" s="1" t="s">
        <v>385</v>
      </c>
      <c r="C187" s="1" t="s">
        <v>13</v>
      </c>
      <c r="D187" s="1" t="s">
        <v>14</v>
      </c>
      <c r="E187" s="1">
        <v>3</v>
      </c>
      <c r="F187" s="1" t="s">
        <v>386</v>
      </c>
    </row>
    <row r="188" spans="1:6">
      <c r="A188" s="1" t="s">
        <v>383</v>
      </c>
      <c r="B188" s="1" t="s">
        <v>387</v>
      </c>
      <c r="C188" s="1" t="s">
        <v>13</v>
      </c>
      <c r="D188" s="1" t="s">
        <v>9</v>
      </c>
      <c r="E188" s="1">
        <v>2</v>
      </c>
      <c r="F188" s="1" t="s">
        <v>388</v>
      </c>
    </row>
    <row r="189" spans="1:6">
      <c r="A189" s="1" t="s">
        <v>389</v>
      </c>
      <c r="B189" s="1" t="s">
        <v>390</v>
      </c>
      <c r="C189" s="1" t="s">
        <v>8</v>
      </c>
      <c r="D189" s="1" t="s">
        <v>14</v>
      </c>
      <c r="E189" s="1">
        <v>1</v>
      </c>
      <c r="F189" s="1" t="s">
        <v>17</v>
      </c>
    </row>
    <row r="190" spans="1:6">
      <c r="A190" s="1" t="s">
        <v>391</v>
      </c>
      <c r="B190" s="1" t="s">
        <v>392</v>
      </c>
      <c r="C190" s="1" t="s">
        <v>8</v>
      </c>
      <c r="D190" s="1" t="s">
        <v>14</v>
      </c>
      <c r="E190" s="1">
        <v>1</v>
      </c>
      <c r="F190" s="1" t="s">
        <v>17</v>
      </c>
    </row>
    <row r="191" spans="1:6">
      <c r="A191" s="1" t="s">
        <v>393</v>
      </c>
      <c r="B191" s="1" t="s">
        <v>394</v>
      </c>
      <c r="C191" s="1" t="s">
        <v>8</v>
      </c>
      <c r="D191" s="1" t="s">
        <v>9</v>
      </c>
      <c r="E191" s="1">
        <v>1</v>
      </c>
      <c r="F191" s="1" t="s">
        <v>17</v>
      </c>
    </row>
    <row r="192" spans="1:6">
      <c r="A192" s="1" t="s">
        <v>393</v>
      </c>
      <c r="B192" s="1" t="s">
        <v>395</v>
      </c>
      <c r="C192" s="1" t="s">
        <v>13</v>
      </c>
      <c r="D192" s="1" t="s">
        <v>14</v>
      </c>
      <c r="E192" s="1">
        <v>1</v>
      </c>
      <c r="F192" s="1" t="s">
        <v>36</v>
      </c>
    </row>
    <row r="193" spans="1:6">
      <c r="A193" s="1" t="s">
        <v>393</v>
      </c>
      <c r="B193" s="1" t="s">
        <v>396</v>
      </c>
      <c r="C193" s="1" t="s">
        <v>13</v>
      </c>
      <c r="D193" s="1" t="s">
        <v>14</v>
      </c>
      <c r="E193" s="1">
        <v>2</v>
      </c>
      <c r="F193" s="1" t="s">
        <v>397</v>
      </c>
    </row>
    <row r="194" spans="1:6">
      <c r="A194" s="1" t="s">
        <v>398</v>
      </c>
      <c r="B194" s="1" t="s">
        <v>399</v>
      </c>
      <c r="C194" s="1" t="s">
        <v>8</v>
      </c>
      <c r="D194" s="1" t="s">
        <v>9</v>
      </c>
      <c r="E194" s="1">
        <v>2</v>
      </c>
      <c r="F194" s="1" t="s">
        <v>400</v>
      </c>
    </row>
    <row r="195" spans="1:6">
      <c r="A195" s="1" t="s">
        <v>398</v>
      </c>
      <c r="B195" s="1" t="s">
        <v>401</v>
      </c>
      <c r="C195" s="1" t="s">
        <v>13</v>
      </c>
      <c r="D195" s="1" t="s">
        <v>14</v>
      </c>
      <c r="E195" s="1">
        <v>1</v>
      </c>
      <c r="F195" s="1" t="s">
        <v>402</v>
      </c>
    </row>
    <row r="196" spans="1:6">
      <c r="A196" s="1" t="s">
        <v>403</v>
      </c>
      <c r="B196" s="1" t="s">
        <v>404</v>
      </c>
      <c r="C196" s="1" t="s">
        <v>8</v>
      </c>
      <c r="D196" s="1" t="s">
        <v>14</v>
      </c>
      <c r="E196" s="1">
        <v>5</v>
      </c>
      <c r="F196" s="1" t="s">
        <v>405</v>
      </c>
    </row>
    <row r="197" spans="1:6">
      <c r="A197" s="1" t="s">
        <v>403</v>
      </c>
      <c r="B197" s="1" t="s">
        <v>406</v>
      </c>
      <c r="C197" s="1" t="s">
        <v>8</v>
      </c>
      <c r="D197" s="1" t="s">
        <v>14</v>
      </c>
      <c r="E197" s="1">
        <v>1</v>
      </c>
      <c r="F197" s="1" t="s">
        <v>17</v>
      </c>
    </row>
    <row r="198" spans="1:6">
      <c r="A198" s="1" t="s">
        <v>403</v>
      </c>
      <c r="B198" s="1" t="s">
        <v>407</v>
      </c>
      <c r="C198" s="1" t="s">
        <v>13</v>
      </c>
      <c r="D198" s="1" t="s">
        <v>9</v>
      </c>
      <c r="E198" s="1">
        <v>4</v>
      </c>
      <c r="F198" s="1" t="s">
        <v>408</v>
      </c>
    </row>
    <row r="199" spans="1:6">
      <c r="A199" s="1" t="s">
        <v>409</v>
      </c>
      <c r="B199" s="1" t="s">
        <v>410</v>
      </c>
      <c r="C199" s="1" t="s">
        <v>8</v>
      </c>
      <c r="D199" s="1" t="s">
        <v>9</v>
      </c>
      <c r="E199" s="1">
        <v>1</v>
      </c>
      <c r="F199" s="1" t="s">
        <v>17</v>
      </c>
    </row>
    <row r="200" spans="1:6">
      <c r="A200" s="1" t="s">
        <v>409</v>
      </c>
      <c r="B200" s="1" t="s">
        <v>411</v>
      </c>
      <c r="C200" s="1" t="s">
        <v>8</v>
      </c>
      <c r="D200" s="1" t="s">
        <v>14</v>
      </c>
      <c r="E200" s="1">
        <v>1</v>
      </c>
      <c r="F200" s="1" t="s">
        <v>412</v>
      </c>
    </row>
    <row r="201" spans="1:6">
      <c r="A201" s="1" t="s">
        <v>413</v>
      </c>
      <c r="B201" s="1" t="s">
        <v>414</v>
      </c>
      <c r="C201" s="1" t="s">
        <v>13</v>
      </c>
      <c r="D201" s="1" t="s">
        <v>9</v>
      </c>
      <c r="E201" s="1">
        <v>3</v>
      </c>
      <c r="F201" s="1" t="s">
        <v>415</v>
      </c>
    </row>
    <row r="202" spans="1:6">
      <c r="A202" s="1" t="s">
        <v>413</v>
      </c>
      <c r="B202" s="1" t="s">
        <v>416</v>
      </c>
      <c r="C202" s="1" t="s">
        <v>13</v>
      </c>
      <c r="D202" s="1" t="s">
        <v>14</v>
      </c>
      <c r="E202" s="1">
        <v>2</v>
      </c>
      <c r="F202" s="1" t="s">
        <v>417</v>
      </c>
    </row>
    <row r="203" spans="1:6">
      <c r="A203" s="1" t="s">
        <v>413</v>
      </c>
      <c r="B203" s="1" t="s">
        <v>418</v>
      </c>
      <c r="C203" s="1" t="s">
        <v>13</v>
      </c>
      <c r="D203" s="1" t="s">
        <v>14</v>
      </c>
      <c r="E203" s="1">
        <v>4</v>
      </c>
      <c r="F203" s="1" t="s">
        <v>419</v>
      </c>
    </row>
    <row r="204" spans="1:6">
      <c r="A204" s="1" t="s">
        <v>420</v>
      </c>
      <c r="B204" s="1" t="s">
        <v>421</v>
      </c>
      <c r="C204" s="1" t="s">
        <v>8</v>
      </c>
      <c r="D204" s="1" t="s">
        <v>9</v>
      </c>
      <c r="E204" s="1">
        <v>1</v>
      </c>
      <c r="F204" s="1" t="s">
        <v>422</v>
      </c>
    </row>
    <row r="205" spans="1:6">
      <c r="A205" s="1" t="s">
        <v>420</v>
      </c>
      <c r="B205" s="1" t="s">
        <v>423</v>
      </c>
      <c r="C205" s="1" t="s">
        <v>8</v>
      </c>
      <c r="D205" s="1" t="s">
        <v>14</v>
      </c>
      <c r="E205" s="1">
        <v>1</v>
      </c>
      <c r="F205" s="1" t="s">
        <v>424</v>
      </c>
    </row>
    <row r="206" spans="1:6">
      <c r="A206" s="1" t="s">
        <v>425</v>
      </c>
      <c r="B206" s="1" t="s">
        <v>426</v>
      </c>
      <c r="C206" s="1" t="s">
        <v>8</v>
      </c>
      <c r="D206" s="1" t="s">
        <v>9</v>
      </c>
      <c r="E206" s="1">
        <v>1</v>
      </c>
      <c r="F206" s="1" t="s">
        <v>427</v>
      </c>
    </row>
    <row r="207" spans="1:6">
      <c r="A207" s="1" t="s">
        <v>428</v>
      </c>
      <c r="B207" s="1" t="s">
        <v>429</v>
      </c>
      <c r="C207" s="1" t="s">
        <v>8</v>
      </c>
      <c r="D207" s="1" t="s">
        <v>14</v>
      </c>
      <c r="E207" s="1">
        <v>6</v>
      </c>
      <c r="F207" s="1" t="s">
        <v>430</v>
      </c>
    </row>
    <row r="208" spans="1:6">
      <c r="A208" s="1" t="s">
        <v>428</v>
      </c>
      <c r="B208" s="1" t="s">
        <v>431</v>
      </c>
      <c r="C208" s="1" t="s">
        <v>8</v>
      </c>
      <c r="D208" s="1" t="s">
        <v>9</v>
      </c>
      <c r="E208" s="1">
        <v>1</v>
      </c>
      <c r="F208" s="1" t="s">
        <v>17</v>
      </c>
    </row>
    <row r="209" spans="1:6">
      <c r="A209" s="1" t="s">
        <v>432</v>
      </c>
      <c r="B209" s="1" t="s">
        <v>433</v>
      </c>
      <c r="C209" s="1" t="s">
        <v>8</v>
      </c>
      <c r="D209" s="1" t="s">
        <v>9</v>
      </c>
      <c r="E209" s="1">
        <v>1</v>
      </c>
      <c r="F209" s="1" t="s">
        <v>17</v>
      </c>
    </row>
    <row r="210" spans="1:6">
      <c r="A210" s="1" t="s">
        <v>432</v>
      </c>
      <c r="B210" s="1" t="s">
        <v>434</v>
      </c>
      <c r="C210" s="1" t="s">
        <v>8</v>
      </c>
      <c r="D210" s="1" t="s">
        <v>14</v>
      </c>
      <c r="E210" s="1">
        <v>2</v>
      </c>
      <c r="F210" s="1" t="s">
        <v>435</v>
      </c>
    </row>
    <row r="211" spans="1:6">
      <c r="A211" s="1" t="s">
        <v>436</v>
      </c>
      <c r="B211" s="1" t="s">
        <v>437</v>
      </c>
      <c r="C211" s="1" t="s">
        <v>8</v>
      </c>
      <c r="D211" s="1" t="s">
        <v>9</v>
      </c>
      <c r="E211" s="1">
        <v>1</v>
      </c>
      <c r="F211" s="1" t="s">
        <v>17</v>
      </c>
    </row>
    <row r="212" spans="1:6">
      <c r="A212" s="1" t="s">
        <v>438</v>
      </c>
      <c r="B212" s="1" t="s">
        <v>439</v>
      </c>
      <c r="C212" s="1" t="s">
        <v>8</v>
      </c>
      <c r="D212" s="1" t="s">
        <v>9</v>
      </c>
      <c r="E212" s="1">
        <v>1</v>
      </c>
      <c r="F212" s="1" t="s">
        <v>440</v>
      </c>
    </row>
    <row r="213" spans="1:6">
      <c r="A213" s="1" t="s">
        <v>441</v>
      </c>
      <c r="B213" s="1" t="s">
        <v>442</v>
      </c>
      <c r="C213" s="1" t="s">
        <v>8</v>
      </c>
      <c r="D213" s="1" t="s">
        <v>9</v>
      </c>
      <c r="E213" s="1">
        <v>2</v>
      </c>
      <c r="F213" s="1" t="s">
        <v>443</v>
      </c>
    </row>
    <row r="214" spans="1:6">
      <c r="A214" s="1" t="s">
        <v>444</v>
      </c>
      <c r="B214" s="1" t="s">
        <v>445</v>
      </c>
      <c r="C214" s="1" t="s">
        <v>13</v>
      </c>
      <c r="D214" s="1" t="s">
        <v>14</v>
      </c>
      <c r="E214" s="1">
        <v>1</v>
      </c>
      <c r="F214" s="1" t="s">
        <v>446</v>
      </c>
    </row>
    <row r="215" spans="1:6">
      <c r="A215" s="1" t="s">
        <v>444</v>
      </c>
      <c r="B215" s="1" t="s">
        <v>447</v>
      </c>
      <c r="C215" s="1" t="s">
        <v>8</v>
      </c>
      <c r="D215" s="1" t="s">
        <v>9</v>
      </c>
      <c r="E215" s="1">
        <v>1</v>
      </c>
      <c r="F215" s="1" t="s">
        <v>448</v>
      </c>
    </row>
    <row r="216" spans="1:6">
      <c r="A216" s="1" t="s">
        <v>449</v>
      </c>
      <c r="B216" s="1" t="s">
        <v>450</v>
      </c>
      <c r="C216" s="1" t="s">
        <v>13</v>
      </c>
      <c r="D216" s="1" t="s">
        <v>14</v>
      </c>
      <c r="E216" s="1">
        <v>2</v>
      </c>
      <c r="F216" s="1" t="s">
        <v>451</v>
      </c>
    </row>
    <row r="217" spans="1:6">
      <c r="A217" s="1" t="s">
        <v>452</v>
      </c>
      <c r="B217" s="1" t="s">
        <v>453</v>
      </c>
      <c r="C217" s="1" t="s">
        <v>13</v>
      </c>
      <c r="D217" s="1" t="s">
        <v>14</v>
      </c>
      <c r="E217" s="1">
        <v>2</v>
      </c>
      <c r="F217" s="1" t="s">
        <v>451</v>
      </c>
    </row>
    <row r="218" spans="1:6">
      <c r="A218" s="1" t="s">
        <v>454</v>
      </c>
      <c r="B218" s="1" t="s">
        <v>455</v>
      </c>
      <c r="C218" s="1" t="s">
        <v>13</v>
      </c>
      <c r="D218" s="1" t="s">
        <v>14</v>
      </c>
      <c r="E218" s="1">
        <v>2</v>
      </c>
      <c r="F218" s="1" t="s">
        <v>451</v>
      </c>
    </row>
    <row r="219" spans="1:6">
      <c r="A219" s="1" t="s">
        <v>456</v>
      </c>
      <c r="B219" s="1" t="s">
        <v>457</v>
      </c>
      <c r="C219" s="1" t="s">
        <v>8</v>
      </c>
      <c r="D219" s="1" t="s">
        <v>9</v>
      </c>
      <c r="E219" s="1">
        <v>1</v>
      </c>
      <c r="F219" s="1" t="s">
        <v>458</v>
      </c>
    </row>
    <row r="220" spans="1:6">
      <c r="A220" s="1" t="s">
        <v>459</v>
      </c>
      <c r="B220" s="1" t="s">
        <v>460</v>
      </c>
      <c r="C220" s="1" t="s">
        <v>13</v>
      </c>
      <c r="D220" s="1" t="s">
        <v>14</v>
      </c>
      <c r="E220" s="1">
        <v>1</v>
      </c>
      <c r="F220" s="1" t="s">
        <v>306</v>
      </c>
    </row>
    <row r="221" spans="1:6">
      <c r="A221" s="1" t="s">
        <v>459</v>
      </c>
      <c r="B221" s="1" t="s">
        <v>461</v>
      </c>
      <c r="C221" s="1" t="s">
        <v>13</v>
      </c>
      <c r="D221" s="1" t="s">
        <v>14</v>
      </c>
      <c r="E221" s="1">
        <v>3</v>
      </c>
      <c r="F221" s="1" t="s">
        <v>462</v>
      </c>
    </row>
    <row r="222" spans="1:6">
      <c r="A222" s="1" t="s">
        <v>459</v>
      </c>
      <c r="B222" s="1" t="s">
        <v>463</v>
      </c>
      <c r="C222" s="1" t="s">
        <v>13</v>
      </c>
      <c r="D222" s="1" t="s">
        <v>14</v>
      </c>
      <c r="E222" s="1">
        <v>3</v>
      </c>
      <c r="F222" s="1" t="s">
        <v>464</v>
      </c>
    </row>
    <row r="223" spans="1:6">
      <c r="A223" s="1" t="s">
        <v>459</v>
      </c>
      <c r="B223" s="1" t="s">
        <v>465</v>
      </c>
      <c r="C223" s="1" t="s">
        <v>13</v>
      </c>
      <c r="D223" s="1" t="s">
        <v>14</v>
      </c>
      <c r="E223" s="1">
        <v>2</v>
      </c>
      <c r="F223" s="1" t="s">
        <v>466</v>
      </c>
    </row>
    <row r="224" spans="1:6">
      <c r="A224" s="1" t="s">
        <v>459</v>
      </c>
      <c r="B224" s="1" t="s">
        <v>467</v>
      </c>
      <c r="C224" s="1" t="s">
        <v>13</v>
      </c>
      <c r="D224" s="1" t="s">
        <v>14</v>
      </c>
      <c r="E224" s="1">
        <v>4</v>
      </c>
      <c r="F224" s="1" t="s">
        <v>468</v>
      </c>
    </row>
    <row r="225" spans="1:6">
      <c r="A225" s="1" t="s">
        <v>459</v>
      </c>
      <c r="B225" s="1" t="s">
        <v>469</v>
      </c>
      <c r="C225" s="1" t="s">
        <v>13</v>
      </c>
      <c r="D225" s="1" t="s">
        <v>14</v>
      </c>
      <c r="E225" s="1">
        <v>2</v>
      </c>
      <c r="F225" s="1" t="s">
        <v>470</v>
      </c>
    </row>
    <row r="226" spans="1:6">
      <c r="A226" s="1" t="s">
        <v>459</v>
      </c>
      <c r="B226" s="1" t="s">
        <v>471</v>
      </c>
      <c r="C226" s="1" t="s">
        <v>13</v>
      </c>
      <c r="D226" s="1" t="s">
        <v>14</v>
      </c>
      <c r="E226" s="1">
        <v>1</v>
      </c>
      <c r="F226" s="1" t="s">
        <v>293</v>
      </c>
    </row>
    <row r="227" spans="1:6">
      <c r="A227" s="1" t="s">
        <v>459</v>
      </c>
      <c r="B227" s="1" t="s">
        <v>472</v>
      </c>
      <c r="C227" s="1" t="s">
        <v>13</v>
      </c>
      <c r="D227" s="1" t="s">
        <v>14</v>
      </c>
      <c r="E227" s="1">
        <v>1</v>
      </c>
      <c r="F227" s="1" t="s">
        <v>80</v>
      </c>
    </row>
    <row r="228" spans="1:6">
      <c r="A228" s="1" t="s">
        <v>459</v>
      </c>
      <c r="B228" s="1" t="s">
        <v>473</v>
      </c>
      <c r="C228" s="1" t="s">
        <v>13</v>
      </c>
      <c r="D228" s="1" t="s">
        <v>14</v>
      </c>
      <c r="E228" s="1">
        <v>6</v>
      </c>
      <c r="F228" s="1" t="s">
        <v>474</v>
      </c>
    </row>
    <row r="229" spans="1:6">
      <c r="A229" s="1" t="s">
        <v>459</v>
      </c>
      <c r="B229" s="1" t="s">
        <v>475</v>
      </c>
      <c r="C229" s="1" t="s">
        <v>13</v>
      </c>
      <c r="D229" s="1" t="s">
        <v>14</v>
      </c>
      <c r="E229" s="1">
        <v>3</v>
      </c>
      <c r="F229" s="1" t="s">
        <v>476</v>
      </c>
    </row>
    <row r="230" spans="1:6">
      <c r="A230" s="1" t="s">
        <v>459</v>
      </c>
      <c r="B230" s="1" t="s">
        <v>477</v>
      </c>
      <c r="C230" s="1" t="s">
        <v>8</v>
      </c>
      <c r="D230" s="1" t="s">
        <v>9</v>
      </c>
      <c r="E230" s="1">
        <v>1</v>
      </c>
      <c r="F230" s="1" t="s">
        <v>478</v>
      </c>
    </row>
    <row r="231" spans="1:6">
      <c r="A231" s="1" t="s">
        <v>479</v>
      </c>
      <c r="B231" s="1" t="s">
        <v>480</v>
      </c>
      <c r="C231" s="1" t="s">
        <v>8</v>
      </c>
      <c r="D231" s="1" t="s">
        <v>9</v>
      </c>
      <c r="E231" s="1">
        <v>6</v>
      </c>
      <c r="F231" s="1" t="s">
        <v>481</v>
      </c>
    </row>
    <row r="232" spans="1:6">
      <c r="A232" s="1" t="s">
        <v>482</v>
      </c>
      <c r="B232" s="1" t="s">
        <v>483</v>
      </c>
      <c r="C232" s="1" t="s">
        <v>8</v>
      </c>
      <c r="D232" s="1" t="s">
        <v>14</v>
      </c>
      <c r="E232" s="1">
        <v>4</v>
      </c>
      <c r="F232" s="1" t="s">
        <v>484</v>
      </c>
    </row>
    <row r="233" spans="1:6">
      <c r="A233" s="1" t="s">
        <v>482</v>
      </c>
      <c r="B233" s="1" t="s">
        <v>485</v>
      </c>
      <c r="C233" s="1" t="s">
        <v>13</v>
      </c>
      <c r="D233" s="1" t="s">
        <v>14</v>
      </c>
      <c r="E233" s="1">
        <v>5</v>
      </c>
      <c r="F233" s="1" t="s">
        <v>486</v>
      </c>
    </row>
    <row r="234" spans="1:6">
      <c r="A234" s="1" t="s">
        <v>482</v>
      </c>
      <c r="B234" s="1" t="s">
        <v>487</v>
      </c>
      <c r="C234" s="1" t="s">
        <v>13</v>
      </c>
      <c r="D234" s="1" t="s">
        <v>14</v>
      </c>
      <c r="E234" s="1">
        <v>1</v>
      </c>
      <c r="F234" s="1" t="s">
        <v>488</v>
      </c>
    </row>
    <row r="235" spans="1:6">
      <c r="A235" s="1" t="s">
        <v>482</v>
      </c>
      <c r="B235" s="1" t="s">
        <v>489</v>
      </c>
      <c r="C235" s="1" t="s">
        <v>8</v>
      </c>
      <c r="D235" s="1" t="s">
        <v>9</v>
      </c>
      <c r="E235" s="1">
        <v>1</v>
      </c>
      <c r="F235" s="1" t="s">
        <v>490</v>
      </c>
    </row>
    <row r="236" spans="1:6">
      <c r="A236" s="1" t="s">
        <v>482</v>
      </c>
      <c r="B236" s="1" t="s">
        <v>491</v>
      </c>
      <c r="C236" s="1" t="s">
        <v>13</v>
      </c>
      <c r="D236" s="1" t="s">
        <v>14</v>
      </c>
      <c r="E236" s="1">
        <v>3</v>
      </c>
      <c r="F236" s="1" t="s">
        <v>492</v>
      </c>
    </row>
    <row r="237" spans="1:6">
      <c r="A237" s="1" t="s">
        <v>482</v>
      </c>
      <c r="B237" s="1" t="s">
        <v>493</v>
      </c>
      <c r="C237" s="1" t="s">
        <v>13</v>
      </c>
      <c r="D237" s="1" t="s">
        <v>14</v>
      </c>
      <c r="E237" s="1">
        <v>3</v>
      </c>
      <c r="F237" s="1" t="s">
        <v>494</v>
      </c>
    </row>
    <row r="238" spans="1:6">
      <c r="A238" s="1" t="s">
        <v>495</v>
      </c>
      <c r="B238" s="1" t="s">
        <v>496</v>
      </c>
      <c r="C238" s="1" t="s">
        <v>8</v>
      </c>
      <c r="D238" s="1" t="s">
        <v>9</v>
      </c>
      <c r="E238" s="1">
        <v>1</v>
      </c>
      <c r="F238" s="1" t="s">
        <v>497</v>
      </c>
    </row>
    <row r="239" spans="1:6">
      <c r="A239" s="1" t="s">
        <v>498</v>
      </c>
      <c r="B239" s="1" t="s">
        <v>499</v>
      </c>
      <c r="C239" s="1" t="s">
        <v>8</v>
      </c>
      <c r="D239" s="1" t="s">
        <v>9</v>
      </c>
      <c r="E239" s="1">
        <v>1</v>
      </c>
      <c r="F239" s="1" t="s">
        <v>17</v>
      </c>
    </row>
    <row r="240" spans="1:6">
      <c r="A240" s="1" t="s">
        <v>500</v>
      </c>
      <c r="B240" s="1" t="s">
        <v>501</v>
      </c>
      <c r="C240" s="1" t="s">
        <v>13</v>
      </c>
      <c r="D240" s="1" t="s">
        <v>14</v>
      </c>
      <c r="E240" s="1">
        <v>9</v>
      </c>
      <c r="F240" s="1" t="s">
        <v>502</v>
      </c>
    </row>
    <row r="241" spans="1:6">
      <c r="A241" s="1" t="s">
        <v>500</v>
      </c>
      <c r="B241" s="1" t="s">
        <v>503</v>
      </c>
      <c r="C241" s="1" t="s">
        <v>13</v>
      </c>
      <c r="D241" s="1" t="s">
        <v>14</v>
      </c>
      <c r="E241" s="1">
        <v>1</v>
      </c>
      <c r="F241" s="1" t="s">
        <v>80</v>
      </c>
    </row>
    <row r="242" spans="1:6">
      <c r="A242" s="1" t="s">
        <v>500</v>
      </c>
      <c r="B242" s="1" t="s">
        <v>504</v>
      </c>
      <c r="C242" s="1" t="s">
        <v>13</v>
      </c>
      <c r="D242" s="1" t="s">
        <v>14</v>
      </c>
      <c r="E242" s="1">
        <v>1</v>
      </c>
      <c r="F242" s="1" t="s">
        <v>164</v>
      </c>
    </row>
    <row r="243" spans="1:6">
      <c r="A243" s="1" t="s">
        <v>505</v>
      </c>
      <c r="B243" s="1" t="s">
        <v>506</v>
      </c>
      <c r="C243" s="1" t="s">
        <v>13</v>
      </c>
      <c r="D243" s="1" t="s">
        <v>14</v>
      </c>
      <c r="E243" s="1">
        <v>1</v>
      </c>
      <c r="F243" s="1" t="s">
        <v>507</v>
      </c>
    </row>
    <row r="244" spans="1:6">
      <c r="A244" s="1" t="s">
        <v>505</v>
      </c>
      <c r="B244" s="1" t="s">
        <v>508</v>
      </c>
      <c r="C244" s="1" t="s">
        <v>13</v>
      </c>
      <c r="D244" s="1" t="s">
        <v>14</v>
      </c>
      <c r="E244" s="1">
        <v>1</v>
      </c>
      <c r="F244" s="1" t="s">
        <v>509</v>
      </c>
    </row>
    <row r="245" spans="1:6">
      <c r="A245" s="1" t="s">
        <v>505</v>
      </c>
      <c r="B245" s="1" t="s">
        <v>243</v>
      </c>
      <c r="C245" s="1" t="s">
        <v>13</v>
      </c>
      <c r="D245" s="1" t="s">
        <v>14</v>
      </c>
      <c r="E245" s="1">
        <v>1</v>
      </c>
      <c r="F245" s="1" t="s">
        <v>70</v>
      </c>
    </row>
    <row r="246" spans="1:6">
      <c r="A246" s="1" t="s">
        <v>505</v>
      </c>
      <c r="B246" s="1" t="s">
        <v>510</v>
      </c>
      <c r="C246" s="1" t="s">
        <v>13</v>
      </c>
      <c r="D246" s="1" t="s">
        <v>14</v>
      </c>
      <c r="E246" s="1">
        <v>1</v>
      </c>
      <c r="F246" s="1" t="s">
        <v>511</v>
      </c>
    </row>
    <row r="247" spans="1:6">
      <c r="A247" s="1" t="s">
        <v>505</v>
      </c>
      <c r="B247" s="1" t="s">
        <v>512</v>
      </c>
      <c r="C247" s="1" t="s">
        <v>13</v>
      </c>
      <c r="D247" s="1" t="s">
        <v>14</v>
      </c>
      <c r="E247" s="1">
        <v>1</v>
      </c>
      <c r="F247" s="1" t="s">
        <v>513</v>
      </c>
    </row>
    <row r="248" spans="1:6">
      <c r="A248" s="1" t="s">
        <v>505</v>
      </c>
      <c r="B248" s="1" t="s">
        <v>514</v>
      </c>
      <c r="C248" s="1" t="s">
        <v>13</v>
      </c>
      <c r="D248" s="1" t="s">
        <v>14</v>
      </c>
      <c r="E248" s="1">
        <v>1</v>
      </c>
      <c r="F248" s="1" t="s">
        <v>515</v>
      </c>
    </row>
    <row r="249" spans="1:6">
      <c r="A249" s="1" t="s">
        <v>505</v>
      </c>
      <c r="B249" s="1" t="s">
        <v>516</v>
      </c>
      <c r="C249" s="1" t="s">
        <v>13</v>
      </c>
      <c r="D249" s="1" t="s">
        <v>14</v>
      </c>
      <c r="E249" s="1">
        <v>2</v>
      </c>
      <c r="F249" s="1" t="s">
        <v>517</v>
      </c>
    </row>
    <row r="250" spans="1:6">
      <c r="A250" s="1" t="s">
        <v>505</v>
      </c>
      <c r="B250" s="1" t="s">
        <v>518</v>
      </c>
      <c r="C250" s="1" t="s">
        <v>13</v>
      </c>
      <c r="D250" s="1" t="s">
        <v>14</v>
      </c>
      <c r="E250" s="1">
        <v>3</v>
      </c>
      <c r="F250" s="1" t="s">
        <v>519</v>
      </c>
    </row>
    <row r="251" spans="1:6">
      <c r="A251" s="1" t="s">
        <v>505</v>
      </c>
      <c r="B251" s="1" t="s">
        <v>520</v>
      </c>
      <c r="C251" s="1" t="s">
        <v>8</v>
      </c>
      <c r="D251" s="1" t="s">
        <v>9</v>
      </c>
      <c r="E251" s="1">
        <v>1</v>
      </c>
      <c r="F251" s="1" t="s">
        <v>36</v>
      </c>
    </row>
    <row r="252" spans="1:6">
      <c r="A252" s="1" t="s">
        <v>521</v>
      </c>
      <c r="B252" s="1" t="s">
        <v>522</v>
      </c>
      <c r="C252" s="1" t="s">
        <v>8</v>
      </c>
      <c r="D252" s="1" t="s">
        <v>9</v>
      </c>
      <c r="E252" s="1">
        <v>1</v>
      </c>
      <c r="F252" s="1" t="s">
        <v>36</v>
      </c>
    </row>
    <row r="253" spans="1:6">
      <c r="A253" s="1" t="s">
        <v>523</v>
      </c>
      <c r="B253" s="1" t="s">
        <v>524</v>
      </c>
      <c r="C253" s="1" t="s">
        <v>8</v>
      </c>
      <c r="D253" s="1" t="s">
        <v>9</v>
      </c>
      <c r="E253" s="1">
        <v>2</v>
      </c>
      <c r="F253" s="1" t="s">
        <v>525</v>
      </c>
    </row>
    <row r="254" spans="1:6">
      <c r="A254" s="1" t="s">
        <v>526</v>
      </c>
      <c r="B254" s="1" t="s">
        <v>527</v>
      </c>
      <c r="C254" s="1" t="s">
        <v>8</v>
      </c>
      <c r="D254" s="1" t="s">
        <v>9</v>
      </c>
      <c r="E254" s="1">
        <v>1</v>
      </c>
      <c r="F254" s="1" t="s">
        <v>36</v>
      </c>
    </row>
    <row r="255" spans="1:6">
      <c r="A255" s="1" t="s">
        <v>528</v>
      </c>
      <c r="B255" s="1" t="s">
        <v>529</v>
      </c>
      <c r="C255" s="1" t="s">
        <v>13</v>
      </c>
      <c r="D255" s="1" t="s">
        <v>14</v>
      </c>
      <c r="E255" s="1">
        <v>2</v>
      </c>
      <c r="F255" s="1" t="s">
        <v>530</v>
      </c>
    </row>
    <row r="256" spans="1:6">
      <c r="A256" s="1" t="s">
        <v>528</v>
      </c>
      <c r="B256" s="1" t="s">
        <v>531</v>
      </c>
      <c r="C256" s="1" t="s">
        <v>13</v>
      </c>
      <c r="D256" s="1" t="s">
        <v>14</v>
      </c>
      <c r="E256" s="1">
        <v>1</v>
      </c>
      <c r="F256" s="1" t="s">
        <v>532</v>
      </c>
    </row>
    <row r="257" spans="1:6">
      <c r="A257" s="1" t="s">
        <v>528</v>
      </c>
      <c r="B257" s="1" t="s">
        <v>533</v>
      </c>
      <c r="C257" s="1" t="s">
        <v>13</v>
      </c>
      <c r="D257" s="1" t="s">
        <v>14</v>
      </c>
      <c r="E257" s="1">
        <v>1</v>
      </c>
      <c r="F257" s="1" t="s">
        <v>534</v>
      </c>
    </row>
    <row r="258" spans="1:6">
      <c r="A258" s="1" t="s">
        <v>528</v>
      </c>
      <c r="B258" s="1" t="s">
        <v>535</v>
      </c>
      <c r="C258" s="1" t="s">
        <v>13</v>
      </c>
      <c r="D258" s="1" t="s">
        <v>14</v>
      </c>
      <c r="E258" s="1">
        <v>2</v>
      </c>
      <c r="F258" s="1" t="s">
        <v>536</v>
      </c>
    </row>
    <row r="259" spans="1:6">
      <c r="A259" s="1" t="s">
        <v>528</v>
      </c>
      <c r="B259" s="1" t="s">
        <v>537</v>
      </c>
      <c r="C259" s="1" t="s">
        <v>13</v>
      </c>
      <c r="D259" s="1" t="s">
        <v>14</v>
      </c>
      <c r="E259" s="1">
        <v>1</v>
      </c>
      <c r="F259" s="1" t="s">
        <v>538</v>
      </c>
    </row>
    <row r="260" spans="1:6">
      <c r="A260" s="1" t="s">
        <v>528</v>
      </c>
      <c r="B260" s="1" t="s">
        <v>539</v>
      </c>
      <c r="C260" s="1" t="s">
        <v>13</v>
      </c>
      <c r="D260" s="1" t="s">
        <v>14</v>
      </c>
      <c r="E260" s="1">
        <v>3</v>
      </c>
      <c r="F260" s="1" t="s">
        <v>540</v>
      </c>
    </row>
    <row r="261" spans="1:6">
      <c r="A261" s="1" t="s">
        <v>528</v>
      </c>
      <c r="B261" s="1" t="s">
        <v>541</v>
      </c>
      <c r="C261" s="1" t="s">
        <v>8</v>
      </c>
      <c r="D261" s="1" t="s">
        <v>14</v>
      </c>
      <c r="E261" s="1">
        <v>2</v>
      </c>
      <c r="F261" s="1" t="s">
        <v>542</v>
      </c>
    </row>
    <row r="262" spans="1:6">
      <c r="A262" s="1" t="s">
        <v>528</v>
      </c>
      <c r="B262" s="1" t="s">
        <v>543</v>
      </c>
      <c r="C262" s="1" t="s">
        <v>8</v>
      </c>
      <c r="D262" s="1" t="s">
        <v>9</v>
      </c>
      <c r="E262" s="1">
        <v>1</v>
      </c>
      <c r="F262" s="1" t="s">
        <v>198</v>
      </c>
    </row>
    <row r="263" spans="1:6">
      <c r="A263" s="1" t="s">
        <v>544</v>
      </c>
      <c r="B263" s="1" t="s">
        <v>545</v>
      </c>
      <c r="C263" s="1" t="s">
        <v>8</v>
      </c>
      <c r="D263" s="1" t="s">
        <v>9</v>
      </c>
      <c r="E263" s="1">
        <v>1</v>
      </c>
      <c r="F263" s="1" t="s">
        <v>198</v>
      </c>
    </row>
    <row r="264" spans="1:6">
      <c r="A264" s="1" t="s">
        <v>546</v>
      </c>
      <c r="B264" s="1" t="s">
        <v>547</v>
      </c>
      <c r="C264" s="1" t="s">
        <v>13</v>
      </c>
      <c r="D264" s="1" t="s">
        <v>9</v>
      </c>
      <c r="E264" s="1">
        <v>2</v>
      </c>
      <c r="F264" s="1" t="s">
        <v>548</v>
      </c>
    </row>
    <row r="265" spans="1:6">
      <c r="A265" s="1" t="s">
        <v>546</v>
      </c>
      <c r="B265" s="1" t="s">
        <v>549</v>
      </c>
      <c r="C265" s="1" t="s">
        <v>8</v>
      </c>
      <c r="D265" s="1" t="s">
        <v>14</v>
      </c>
      <c r="E265" s="1">
        <v>1</v>
      </c>
      <c r="F265" s="1" t="s">
        <v>17</v>
      </c>
    </row>
    <row r="266" spans="1:6">
      <c r="A266" s="1" t="s">
        <v>546</v>
      </c>
      <c r="B266" s="1" t="s">
        <v>550</v>
      </c>
      <c r="C266" s="1" t="s">
        <v>13</v>
      </c>
      <c r="D266" s="1" t="s">
        <v>14</v>
      </c>
      <c r="E266" s="1">
        <v>1</v>
      </c>
      <c r="F266" s="1" t="s">
        <v>551</v>
      </c>
    </row>
    <row r="267" spans="1:6">
      <c r="A267" s="1" t="s">
        <v>552</v>
      </c>
      <c r="B267" s="1" t="s">
        <v>553</v>
      </c>
      <c r="C267" s="1" t="s">
        <v>8</v>
      </c>
      <c r="D267" s="1" t="s">
        <v>14</v>
      </c>
      <c r="E267" s="1">
        <v>1</v>
      </c>
      <c r="F267" s="1" t="s">
        <v>26</v>
      </c>
    </row>
    <row r="268" spans="1:6">
      <c r="A268" s="1" t="s">
        <v>552</v>
      </c>
      <c r="B268" s="1" t="s">
        <v>554</v>
      </c>
      <c r="C268" s="1" t="s">
        <v>13</v>
      </c>
      <c r="D268" s="1" t="s">
        <v>9</v>
      </c>
      <c r="E268" s="1">
        <v>1</v>
      </c>
      <c r="F268" s="1" t="s">
        <v>198</v>
      </c>
    </row>
    <row r="269" spans="1:6">
      <c r="A269" s="1" t="s">
        <v>555</v>
      </c>
      <c r="B269" s="1" t="s">
        <v>556</v>
      </c>
      <c r="C269" s="1" t="s">
        <v>8</v>
      </c>
      <c r="D269" s="1" t="s">
        <v>9</v>
      </c>
      <c r="E269" s="1">
        <v>1</v>
      </c>
      <c r="F269" s="1" t="s">
        <v>26</v>
      </c>
    </row>
    <row r="270" spans="1:6">
      <c r="A270" s="1" t="s">
        <v>557</v>
      </c>
      <c r="B270" s="1" t="s">
        <v>558</v>
      </c>
      <c r="C270" s="1" t="s">
        <v>8</v>
      </c>
      <c r="D270" s="1" t="s">
        <v>9</v>
      </c>
      <c r="E270" s="1">
        <v>1</v>
      </c>
      <c r="F270" s="1" t="s">
        <v>26</v>
      </c>
    </row>
    <row r="271" spans="1:6">
      <c r="A271" s="1" t="s">
        <v>557</v>
      </c>
      <c r="B271" s="1" t="s">
        <v>559</v>
      </c>
      <c r="C271" s="1" t="s">
        <v>13</v>
      </c>
      <c r="D271" s="1" t="s">
        <v>14</v>
      </c>
      <c r="E271" s="1">
        <v>1</v>
      </c>
      <c r="F271" s="1" t="s">
        <v>198</v>
      </c>
    </row>
    <row r="272" spans="1:6">
      <c r="A272" s="1" t="s">
        <v>560</v>
      </c>
      <c r="B272" s="1" t="s">
        <v>561</v>
      </c>
      <c r="C272" s="1" t="s">
        <v>13</v>
      </c>
      <c r="D272" s="1" t="s">
        <v>14</v>
      </c>
      <c r="E272" s="1">
        <v>1</v>
      </c>
      <c r="F272" s="1" t="s">
        <v>562</v>
      </c>
    </row>
    <row r="273" spans="1:6">
      <c r="A273" s="1" t="s">
        <v>560</v>
      </c>
      <c r="B273" s="1" t="s">
        <v>563</v>
      </c>
      <c r="C273" s="1" t="s">
        <v>13</v>
      </c>
      <c r="D273" s="1" t="s">
        <v>14</v>
      </c>
      <c r="E273" s="1">
        <v>1</v>
      </c>
      <c r="F273" s="1" t="s">
        <v>564</v>
      </c>
    </row>
    <row r="274" spans="1:6">
      <c r="A274" s="1" t="s">
        <v>560</v>
      </c>
      <c r="B274" s="1" t="s">
        <v>565</v>
      </c>
      <c r="C274" s="1" t="s">
        <v>13</v>
      </c>
      <c r="D274" s="1" t="s">
        <v>14</v>
      </c>
      <c r="E274" s="1">
        <v>1</v>
      </c>
      <c r="F274" s="1" t="s">
        <v>566</v>
      </c>
    </row>
    <row r="275" spans="1:6">
      <c r="A275" s="1" t="s">
        <v>560</v>
      </c>
      <c r="B275" s="1" t="s">
        <v>567</v>
      </c>
      <c r="C275" s="1" t="s">
        <v>8</v>
      </c>
      <c r="D275" s="1" t="s">
        <v>14</v>
      </c>
      <c r="E275" s="1">
        <v>2</v>
      </c>
      <c r="F275" s="1" t="s">
        <v>568</v>
      </c>
    </row>
    <row r="276" spans="1:6">
      <c r="A276" s="1" t="s">
        <v>560</v>
      </c>
      <c r="B276" s="1" t="s">
        <v>569</v>
      </c>
      <c r="C276" s="1" t="s">
        <v>13</v>
      </c>
      <c r="D276" s="1" t="s">
        <v>14</v>
      </c>
      <c r="E276" s="1">
        <v>3</v>
      </c>
      <c r="F276" s="1" t="s">
        <v>570</v>
      </c>
    </row>
    <row r="277" spans="1:6">
      <c r="A277" s="1" t="s">
        <v>560</v>
      </c>
      <c r="B277" s="1" t="s">
        <v>571</v>
      </c>
      <c r="C277" s="1" t="s">
        <v>13</v>
      </c>
      <c r="D277" s="1" t="s">
        <v>14</v>
      </c>
      <c r="E277" s="1">
        <v>2</v>
      </c>
      <c r="F277" s="1" t="s">
        <v>470</v>
      </c>
    </row>
    <row r="278" spans="1:6">
      <c r="A278" s="1" t="s">
        <v>560</v>
      </c>
      <c r="B278" s="1" t="s">
        <v>572</v>
      </c>
      <c r="C278" s="1" t="s">
        <v>8</v>
      </c>
      <c r="D278" s="1" t="s">
        <v>9</v>
      </c>
      <c r="E278" s="1">
        <v>1</v>
      </c>
      <c r="F278" s="1" t="s">
        <v>573</v>
      </c>
    </row>
    <row r="279" spans="1:6">
      <c r="A279" s="1" t="s">
        <v>574</v>
      </c>
      <c r="B279" s="1" t="s">
        <v>575</v>
      </c>
      <c r="C279" s="1" t="s">
        <v>8</v>
      </c>
      <c r="D279" s="1" t="s">
        <v>9</v>
      </c>
      <c r="E279" s="1">
        <v>1</v>
      </c>
      <c r="F279" s="1" t="s">
        <v>576</v>
      </c>
    </row>
    <row r="280" spans="1:6">
      <c r="A280" s="1" t="s">
        <v>574</v>
      </c>
      <c r="B280" s="1" t="s">
        <v>577</v>
      </c>
      <c r="C280" s="1" t="s">
        <v>13</v>
      </c>
      <c r="D280" s="1" t="s">
        <v>14</v>
      </c>
      <c r="E280" s="1">
        <v>1</v>
      </c>
      <c r="F280" s="1" t="s">
        <v>573</v>
      </c>
    </row>
    <row r="281" spans="1:6">
      <c r="A281" s="1" t="s">
        <v>578</v>
      </c>
      <c r="B281" s="1" t="s">
        <v>579</v>
      </c>
      <c r="C281" s="1" t="s">
        <v>8</v>
      </c>
      <c r="D281" s="1" t="s">
        <v>9</v>
      </c>
      <c r="E281" s="1">
        <v>1</v>
      </c>
      <c r="F281" s="1" t="s">
        <v>26</v>
      </c>
    </row>
    <row r="282" spans="1:6">
      <c r="A282" s="1" t="s">
        <v>578</v>
      </c>
      <c r="B282" s="1" t="s">
        <v>580</v>
      </c>
      <c r="C282" s="1" t="s">
        <v>13</v>
      </c>
      <c r="D282" s="1" t="s">
        <v>14</v>
      </c>
      <c r="E282" s="1">
        <v>1</v>
      </c>
      <c r="F282" s="1" t="s">
        <v>573</v>
      </c>
    </row>
    <row r="283" spans="1:6">
      <c r="A283" s="1" t="s">
        <v>581</v>
      </c>
      <c r="B283" s="1" t="s">
        <v>582</v>
      </c>
      <c r="C283" s="1" t="s">
        <v>13</v>
      </c>
      <c r="D283" s="1" t="s">
        <v>14</v>
      </c>
      <c r="E283" s="1">
        <v>2</v>
      </c>
      <c r="F283" s="1" t="s">
        <v>583</v>
      </c>
    </row>
    <row r="284" spans="1:6">
      <c r="A284" s="1" t="s">
        <v>581</v>
      </c>
      <c r="B284" s="1" t="s">
        <v>584</v>
      </c>
      <c r="C284" s="1" t="s">
        <v>8</v>
      </c>
      <c r="D284" s="1" t="s">
        <v>9</v>
      </c>
      <c r="E284" s="1">
        <v>1</v>
      </c>
      <c r="F284" s="1" t="s">
        <v>198</v>
      </c>
    </row>
    <row r="285" spans="1:6">
      <c r="A285" s="1" t="s">
        <v>585</v>
      </c>
      <c r="B285" s="1" t="s">
        <v>586</v>
      </c>
      <c r="C285" s="1" t="s">
        <v>8</v>
      </c>
      <c r="D285" s="1" t="s">
        <v>9</v>
      </c>
      <c r="E285" s="1">
        <v>1</v>
      </c>
      <c r="F285" s="1" t="s">
        <v>587</v>
      </c>
    </row>
    <row r="286" spans="1:6">
      <c r="A286" s="1" t="s">
        <v>585</v>
      </c>
      <c r="B286" s="1" t="s">
        <v>588</v>
      </c>
      <c r="C286" s="1" t="s">
        <v>13</v>
      </c>
      <c r="D286" s="1" t="s">
        <v>14</v>
      </c>
      <c r="E286" s="1">
        <v>2</v>
      </c>
      <c r="F286" s="1" t="s">
        <v>589</v>
      </c>
    </row>
    <row r="287" spans="1:6">
      <c r="A287" s="1" t="s">
        <v>590</v>
      </c>
      <c r="B287" s="1" t="s">
        <v>591</v>
      </c>
      <c r="C287" s="1" t="s">
        <v>13</v>
      </c>
      <c r="D287" s="1" t="s">
        <v>9</v>
      </c>
      <c r="E287" s="1">
        <v>1</v>
      </c>
      <c r="F287" s="1" t="s">
        <v>36</v>
      </c>
    </row>
    <row r="288" spans="1:6">
      <c r="A288" s="1" t="s">
        <v>592</v>
      </c>
      <c r="B288" s="1" t="s">
        <v>593</v>
      </c>
      <c r="C288" s="1" t="s">
        <v>8</v>
      </c>
      <c r="D288" s="1" t="s">
        <v>14</v>
      </c>
      <c r="E288" s="1">
        <v>1</v>
      </c>
      <c r="F288" s="1" t="s">
        <v>594</v>
      </c>
    </row>
    <row r="289" spans="1:6">
      <c r="A289" s="1" t="s">
        <v>592</v>
      </c>
      <c r="B289" s="1" t="s">
        <v>595</v>
      </c>
      <c r="C289" s="1" t="s">
        <v>13</v>
      </c>
      <c r="D289" s="1" t="s">
        <v>9</v>
      </c>
      <c r="E289" s="1">
        <v>2</v>
      </c>
      <c r="F289" s="1" t="s">
        <v>596</v>
      </c>
    </row>
    <row r="290" spans="1:6">
      <c r="A290" s="1" t="s">
        <v>597</v>
      </c>
      <c r="B290" s="1" t="s">
        <v>598</v>
      </c>
      <c r="C290" s="1" t="s">
        <v>8</v>
      </c>
      <c r="D290" s="1" t="s">
        <v>14</v>
      </c>
      <c r="E290" s="1">
        <v>1</v>
      </c>
      <c r="F290" s="1" t="s">
        <v>17</v>
      </c>
    </row>
    <row r="291" spans="1:6">
      <c r="A291" s="1" t="s">
        <v>599</v>
      </c>
      <c r="B291" s="1" t="s">
        <v>600</v>
      </c>
      <c r="C291" s="1" t="s">
        <v>13</v>
      </c>
      <c r="D291" s="1" t="s">
        <v>9</v>
      </c>
      <c r="E291" s="1">
        <v>4</v>
      </c>
      <c r="F291" s="1" t="s">
        <v>601</v>
      </c>
    </row>
    <row r="292" spans="1:6">
      <c r="A292" s="1" t="s">
        <v>602</v>
      </c>
      <c r="B292" s="1" t="s">
        <v>603</v>
      </c>
      <c r="C292" s="1" t="s">
        <v>8</v>
      </c>
      <c r="D292" s="1" t="s">
        <v>9</v>
      </c>
      <c r="E292" s="1">
        <v>2</v>
      </c>
      <c r="F292" s="1" t="s">
        <v>397</v>
      </c>
    </row>
    <row r="293" spans="1:6">
      <c r="A293" s="1" t="s">
        <v>604</v>
      </c>
      <c r="B293" s="1" t="s">
        <v>605</v>
      </c>
      <c r="C293" s="1" t="s">
        <v>8</v>
      </c>
      <c r="D293" s="1" t="s">
        <v>14</v>
      </c>
      <c r="E293" s="1">
        <v>1</v>
      </c>
      <c r="F293" s="1" t="s">
        <v>606</v>
      </c>
    </row>
    <row r="294" spans="1:6">
      <c r="A294" s="1" t="s">
        <v>604</v>
      </c>
      <c r="B294" s="1" t="s">
        <v>607</v>
      </c>
      <c r="C294" s="1" t="s">
        <v>13</v>
      </c>
      <c r="D294" s="1" t="s">
        <v>14</v>
      </c>
      <c r="E294" s="1">
        <v>2</v>
      </c>
      <c r="F294" s="1" t="s">
        <v>608</v>
      </c>
    </row>
    <row r="295" spans="1:6">
      <c r="A295" s="1" t="s">
        <v>609</v>
      </c>
      <c r="B295" s="1" t="s">
        <v>610</v>
      </c>
      <c r="C295" s="1" t="s">
        <v>8</v>
      </c>
      <c r="D295" s="1" t="s">
        <v>14</v>
      </c>
      <c r="E295" s="1">
        <v>1</v>
      </c>
      <c r="F295" s="1" t="s">
        <v>611</v>
      </c>
    </row>
    <row r="296" spans="1:6">
      <c r="A296" s="1" t="s">
        <v>609</v>
      </c>
      <c r="B296" s="1" t="s">
        <v>612</v>
      </c>
      <c r="C296" s="1" t="s">
        <v>13</v>
      </c>
      <c r="D296" s="1" t="s">
        <v>14</v>
      </c>
      <c r="E296" s="1">
        <v>1</v>
      </c>
      <c r="F296" s="1" t="s">
        <v>613</v>
      </c>
    </row>
    <row r="297" spans="1:6">
      <c r="A297" s="1" t="s">
        <v>609</v>
      </c>
      <c r="B297" s="1" t="s">
        <v>614</v>
      </c>
      <c r="C297" s="1" t="s">
        <v>13</v>
      </c>
      <c r="D297" s="1" t="s">
        <v>14</v>
      </c>
      <c r="E297" s="1">
        <v>1</v>
      </c>
      <c r="F297" s="1" t="s">
        <v>615</v>
      </c>
    </row>
    <row r="298" spans="1:6">
      <c r="A298" s="1" t="s">
        <v>609</v>
      </c>
      <c r="B298" s="1" t="s">
        <v>616</v>
      </c>
      <c r="C298" s="1" t="s">
        <v>8</v>
      </c>
      <c r="D298" s="1" t="s">
        <v>9</v>
      </c>
      <c r="E298" s="1">
        <v>2</v>
      </c>
      <c r="F298" s="1" t="s">
        <v>617</v>
      </c>
    </row>
    <row r="299" spans="1:6">
      <c r="A299" s="1" t="s">
        <v>618</v>
      </c>
      <c r="B299" s="1" t="s">
        <v>619</v>
      </c>
      <c r="C299" s="1" t="s">
        <v>8</v>
      </c>
      <c r="D299" s="1" t="s">
        <v>9</v>
      </c>
      <c r="E299" s="1">
        <v>1</v>
      </c>
      <c r="F299" s="1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02"/>
  <sheetViews>
    <sheetView topLeftCell="A266" workbookViewId="0">
      <selection activeCell="B2" sqref="B2"/>
    </sheetView>
  </sheetViews>
  <sheetFormatPr defaultRowHeight="15"/>
  <cols>
    <col min="1" max="1" width="55.5703125" bestFit="1" customWidth="1"/>
    <col min="2" max="2" width="51.7109375" bestFit="1" customWidth="1"/>
    <col min="3" max="3" width="10.7109375" bestFit="1" customWidth="1"/>
    <col min="4" max="4" width="13.7109375" bestFit="1" customWidth="1"/>
    <col min="5" max="5" width="12.28515625" bestFit="1" customWidth="1"/>
    <col min="6" max="6" width="255.7109375" bestFit="1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s="4" t="s">
        <v>107</v>
      </c>
      <c r="B2" s="4" t="s">
        <v>113</v>
      </c>
      <c r="C2" s="4" t="s">
        <v>13</v>
      </c>
      <c r="D2" s="4" t="s">
        <v>14</v>
      </c>
      <c r="E2" s="4">
        <v>3</v>
      </c>
      <c r="F2" s="4" t="s">
        <v>114</v>
      </c>
    </row>
    <row r="3" spans="1:6">
      <c r="A3" s="4" t="s">
        <v>30</v>
      </c>
      <c r="B3" s="4" t="s">
        <v>35</v>
      </c>
      <c r="C3" s="4" t="s">
        <v>13</v>
      </c>
      <c r="D3" s="4" t="s">
        <v>9</v>
      </c>
      <c r="E3" s="4">
        <v>1</v>
      </c>
      <c r="F3" s="4" t="s">
        <v>36</v>
      </c>
    </row>
    <row r="4" spans="1:6">
      <c r="A4" s="4" t="s">
        <v>30</v>
      </c>
      <c r="B4" s="4" t="s">
        <v>33</v>
      </c>
      <c r="C4" s="4" t="s">
        <v>13</v>
      </c>
      <c r="D4" s="4" t="s">
        <v>14</v>
      </c>
      <c r="E4" s="4">
        <v>3</v>
      </c>
      <c r="F4" s="4" t="s">
        <v>34</v>
      </c>
    </row>
    <row r="5" spans="1:6">
      <c r="A5" s="4" t="s">
        <v>60</v>
      </c>
      <c r="B5" s="4" t="s">
        <v>66</v>
      </c>
      <c r="C5" s="4" t="s">
        <v>8</v>
      </c>
      <c r="D5" s="4" t="s">
        <v>9</v>
      </c>
      <c r="E5" s="4">
        <v>2</v>
      </c>
      <c r="F5" s="4" t="s">
        <v>67</v>
      </c>
    </row>
    <row r="6" spans="1:6">
      <c r="A6" s="4" t="s">
        <v>60</v>
      </c>
      <c r="B6" s="4" t="s">
        <v>61</v>
      </c>
      <c r="C6" s="4" t="s">
        <v>13</v>
      </c>
      <c r="D6" s="4" t="s">
        <v>14</v>
      </c>
      <c r="E6" s="4">
        <v>2</v>
      </c>
      <c r="F6" s="4" t="s">
        <v>62</v>
      </c>
    </row>
    <row r="7" spans="1:6">
      <c r="A7" s="4" t="s">
        <v>60</v>
      </c>
      <c r="B7" s="4" t="s">
        <v>65</v>
      </c>
      <c r="C7" s="4" t="s">
        <v>13</v>
      </c>
      <c r="D7" s="4" t="s">
        <v>14</v>
      </c>
      <c r="E7" s="4">
        <v>1</v>
      </c>
      <c r="F7" s="4" t="s">
        <v>17</v>
      </c>
    </row>
    <row r="8" spans="1:6">
      <c r="A8" s="4" t="s">
        <v>413</v>
      </c>
      <c r="B8" s="4" t="s">
        <v>414</v>
      </c>
      <c r="C8" s="4" t="s">
        <v>13</v>
      </c>
      <c r="D8" s="4" t="s">
        <v>9</v>
      </c>
      <c r="E8" s="4">
        <v>3</v>
      </c>
      <c r="F8" s="4" t="s">
        <v>415</v>
      </c>
    </row>
    <row r="9" spans="1:6">
      <c r="A9" s="4" t="s">
        <v>500</v>
      </c>
      <c r="B9" s="4" t="s">
        <v>503</v>
      </c>
      <c r="C9" s="4" t="s">
        <v>13</v>
      </c>
      <c r="D9" s="4" t="s">
        <v>14</v>
      </c>
      <c r="E9" s="4">
        <v>1</v>
      </c>
      <c r="F9" s="4" t="s">
        <v>80</v>
      </c>
    </row>
    <row r="10" spans="1:6">
      <c r="A10" s="4" t="s">
        <v>495</v>
      </c>
      <c r="B10" s="4" t="s">
        <v>496</v>
      </c>
      <c r="C10" s="4" t="s">
        <v>8</v>
      </c>
      <c r="D10" s="4" t="s">
        <v>9</v>
      </c>
      <c r="E10" s="4">
        <v>1</v>
      </c>
      <c r="F10" s="4" t="s">
        <v>497</v>
      </c>
    </row>
    <row r="11" spans="1:6">
      <c r="A11" s="4" t="s">
        <v>498</v>
      </c>
      <c r="B11" s="4" t="s">
        <v>499</v>
      </c>
      <c r="C11" s="4" t="s">
        <v>8</v>
      </c>
      <c r="D11" s="4" t="s">
        <v>9</v>
      </c>
      <c r="E11" s="4">
        <v>1</v>
      </c>
      <c r="F11" s="4" t="s">
        <v>17</v>
      </c>
    </row>
    <row r="12" spans="1:6">
      <c r="A12" s="4" t="s">
        <v>78</v>
      </c>
      <c r="B12" s="4" t="s">
        <v>79</v>
      </c>
      <c r="C12" s="4" t="s">
        <v>8</v>
      </c>
      <c r="D12" s="4" t="s">
        <v>9</v>
      </c>
      <c r="E12" s="4">
        <v>1</v>
      </c>
      <c r="F12" s="4" t="s">
        <v>80</v>
      </c>
    </row>
    <row r="13" spans="1:6">
      <c r="A13" s="4" t="s">
        <v>101</v>
      </c>
      <c r="B13" s="4" t="s">
        <v>102</v>
      </c>
      <c r="C13" s="4" t="s">
        <v>13</v>
      </c>
      <c r="D13" s="4" t="s">
        <v>9</v>
      </c>
      <c r="E13" s="4">
        <v>1</v>
      </c>
      <c r="F13" s="4" t="s">
        <v>103</v>
      </c>
    </row>
    <row r="14" spans="1:6">
      <c r="A14" s="4" t="s">
        <v>101</v>
      </c>
      <c r="B14" s="4" t="s">
        <v>105</v>
      </c>
      <c r="C14" s="4" t="s">
        <v>13</v>
      </c>
      <c r="D14" s="4" t="s">
        <v>14</v>
      </c>
      <c r="E14" s="4">
        <v>2</v>
      </c>
      <c r="F14" s="4" t="s">
        <v>106</v>
      </c>
    </row>
    <row r="15" spans="1:6">
      <c r="A15" s="4" t="s">
        <v>107</v>
      </c>
      <c r="B15" s="4" t="s">
        <v>117</v>
      </c>
      <c r="C15" s="4" t="s">
        <v>13</v>
      </c>
      <c r="D15" s="4" t="s">
        <v>14</v>
      </c>
      <c r="E15" s="4">
        <v>2</v>
      </c>
      <c r="F15" s="4" t="s">
        <v>118</v>
      </c>
    </row>
    <row r="16" spans="1:6">
      <c r="A16" s="4" t="s">
        <v>107</v>
      </c>
      <c r="B16" s="4" t="s">
        <v>108</v>
      </c>
      <c r="C16" s="4" t="s">
        <v>13</v>
      </c>
      <c r="D16" s="4" t="s">
        <v>9</v>
      </c>
      <c r="E16" s="4">
        <v>2</v>
      </c>
      <c r="F16" s="4" t="s">
        <v>109</v>
      </c>
    </row>
    <row r="17" spans="1:6">
      <c r="A17" s="4" t="s">
        <v>107</v>
      </c>
      <c r="B17" s="4" t="s">
        <v>115</v>
      </c>
      <c r="C17" s="4" t="s">
        <v>13</v>
      </c>
      <c r="D17" s="4" t="s">
        <v>14</v>
      </c>
      <c r="E17" s="4">
        <v>3</v>
      </c>
      <c r="F17" s="4" t="s">
        <v>116</v>
      </c>
    </row>
    <row r="18" spans="1:6">
      <c r="A18" s="4" t="s">
        <v>107</v>
      </c>
      <c r="B18" s="4" t="s">
        <v>111</v>
      </c>
      <c r="C18" s="4" t="s">
        <v>13</v>
      </c>
      <c r="D18" s="4" t="s">
        <v>14</v>
      </c>
      <c r="E18" s="4">
        <v>4</v>
      </c>
      <c r="F18" s="4" t="s">
        <v>112</v>
      </c>
    </row>
    <row r="19" spans="1:6">
      <c r="A19" s="4" t="s">
        <v>119</v>
      </c>
      <c r="B19" s="4" t="s">
        <v>131</v>
      </c>
      <c r="C19" s="4" t="s">
        <v>13</v>
      </c>
      <c r="D19" s="4" t="s">
        <v>14</v>
      </c>
      <c r="E19" s="4">
        <v>4</v>
      </c>
      <c r="F19" s="4" t="s">
        <v>132</v>
      </c>
    </row>
    <row r="20" spans="1:6">
      <c r="A20" s="4" t="s">
        <v>133</v>
      </c>
      <c r="B20" s="4" t="s">
        <v>134</v>
      </c>
      <c r="C20" s="4" t="s">
        <v>13</v>
      </c>
      <c r="D20" s="4" t="s">
        <v>9</v>
      </c>
      <c r="E20" s="4">
        <v>2</v>
      </c>
      <c r="F20" s="4" t="s">
        <v>135</v>
      </c>
    </row>
    <row r="21" spans="1:6">
      <c r="A21" s="4" t="s">
        <v>137</v>
      </c>
      <c r="B21" s="4" t="s">
        <v>139</v>
      </c>
      <c r="C21" s="4" t="s">
        <v>13</v>
      </c>
      <c r="D21" s="4" t="s">
        <v>9</v>
      </c>
      <c r="E21" s="4">
        <v>2</v>
      </c>
      <c r="F21" s="4" t="s">
        <v>140</v>
      </c>
    </row>
    <row r="22" spans="1:6">
      <c r="A22" s="4" t="s">
        <v>141</v>
      </c>
      <c r="B22" s="4" t="s">
        <v>142</v>
      </c>
      <c r="C22" s="4" t="s">
        <v>13</v>
      </c>
      <c r="D22" s="4" t="s">
        <v>9</v>
      </c>
      <c r="E22" s="4">
        <v>2</v>
      </c>
      <c r="F22" s="4" t="s">
        <v>109</v>
      </c>
    </row>
    <row r="23" spans="1:6">
      <c r="A23" s="4" t="s">
        <v>369</v>
      </c>
      <c r="B23" s="4" t="s">
        <v>370</v>
      </c>
      <c r="C23" s="4" t="s">
        <v>13</v>
      </c>
      <c r="D23" s="4" t="s">
        <v>14</v>
      </c>
      <c r="E23" s="4">
        <v>1</v>
      </c>
      <c r="F23" s="4" t="s">
        <v>371</v>
      </c>
    </row>
    <row r="24" spans="1:6">
      <c r="A24" s="4" t="s">
        <v>214</v>
      </c>
      <c r="B24" s="4" t="s">
        <v>217</v>
      </c>
      <c r="C24" s="4" t="s">
        <v>8</v>
      </c>
      <c r="D24" s="4" t="s">
        <v>9</v>
      </c>
      <c r="E24" s="4">
        <v>1</v>
      </c>
      <c r="F24" s="4" t="s">
        <v>17</v>
      </c>
    </row>
    <row r="25" spans="1:6">
      <c r="A25" s="4" t="s">
        <v>214</v>
      </c>
      <c r="B25" s="4" t="s">
        <v>215</v>
      </c>
      <c r="C25" s="4" t="s">
        <v>8</v>
      </c>
      <c r="D25" s="4" t="s">
        <v>14</v>
      </c>
      <c r="E25" s="4">
        <v>4</v>
      </c>
      <c r="F25" s="4" t="s">
        <v>216</v>
      </c>
    </row>
    <row r="26" spans="1:6">
      <c r="A26" s="4" t="s">
        <v>218</v>
      </c>
      <c r="B26" s="4" t="s">
        <v>221</v>
      </c>
      <c r="C26" s="4" t="s">
        <v>8</v>
      </c>
      <c r="D26" s="4" t="s">
        <v>9</v>
      </c>
      <c r="E26" s="4">
        <v>1</v>
      </c>
      <c r="F26" s="4" t="s">
        <v>17</v>
      </c>
    </row>
    <row r="27" spans="1:6">
      <c r="A27" s="4" t="s">
        <v>218</v>
      </c>
      <c r="B27" s="4" t="s">
        <v>219</v>
      </c>
      <c r="C27" s="4" t="s">
        <v>8</v>
      </c>
      <c r="D27" s="4" t="s">
        <v>14</v>
      </c>
      <c r="E27" s="4">
        <v>1</v>
      </c>
      <c r="F27" s="4" t="s">
        <v>220</v>
      </c>
    </row>
    <row r="28" spans="1:6">
      <c r="A28" s="4" t="s">
        <v>222</v>
      </c>
      <c r="B28" s="4" t="s">
        <v>232</v>
      </c>
      <c r="C28" s="4" t="s">
        <v>13</v>
      </c>
      <c r="D28" s="4" t="s">
        <v>14</v>
      </c>
      <c r="E28" s="4">
        <v>2</v>
      </c>
      <c r="F28" s="4" t="s">
        <v>233</v>
      </c>
    </row>
    <row r="29" spans="1:6">
      <c r="A29" s="4" t="s">
        <v>222</v>
      </c>
      <c r="B29" s="4" t="s">
        <v>245</v>
      </c>
      <c r="C29" s="4" t="s">
        <v>8</v>
      </c>
      <c r="D29" s="4" t="s">
        <v>9</v>
      </c>
      <c r="E29" s="4">
        <v>2</v>
      </c>
      <c r="F29" s="4" t="s">
        <v>246</v>
      </c>
    </row>
    <row r="30" spans="1:6">
      <c r="A30" s="4" t="s">
        <v>222</v>
      </c>
      <c r="B30" s="4" t="s">
        <v>225</v>
      </c>
      <c r="C30" s="4" t="s">
        <v>8</v>
      </c>
      <c r="D30" s="4" t="s">
        <v>14</v>
      </c>
      <c r="E30" s="4">
        <v>1</v>
      </c>
      <c r="F30" s="4" t="s">
        <v>226</v>
      </c>
    </row>
    <row r="31" spans="1:6">
      <c r="A31" s="4" t="s">
        <v>247</v>
      </c>
      <c r="B31" s="4" t="s">
        <v>252</v>
      </c>
      <c r="C31" s="4" t="s">
        <v>8</v>
      </c>
      <c r="D31" s="4" t="s">
        <v>14</v>
      </c>
      <c r="E31" s="4">
        <v>1</v>
      </c>
      <c r="F31" s="4" t="s">
        <v>226</v>
      </c>
    </row>
    <row r="32" spans="1:6">
      <c r="A32" s="4" t="s">
        <v>262</v>
      </c>
      <c r="B32" s="4" t="s">
        <v>273</v>
      </c>
      <c r="C32" s="4" t="s">
        <v>8</v>
      </c>
      <c r="D32" s="4" t="s">
        <v>14</v>
      </c>
      <c r="E32" s="4">
        <v>1</v>
      </c>
      <c r="F32" s="4" t="s">
        <v>164</v>
      </c>
    </row>
    <row r="33" spans="1:6">
      <c r="A33" s="4" t="s">
        <v>262</v>
      </c>
      <c r="B33" s="4" t="s">
        <v>269</v>
      </c>
      <c r="C33" s="4" t="s">
        <v>13</v>
      </c>
      <c r="D33" s="4" t="s">
        <v>14</v>
      </c>
      <c r="E33" s="4">
        <v>6</v>
      </c>
      <c r="F33" s="5" t="s">
        <v>270</v>
      </c>
    </row>
    <row r="34" spans="1:6">
      <c r="A34" s="4" t="s">
        <v>279</v>
      </c>
      <c r="B34" s="4" t="s">
        <v>280</v>
      </c>
      <c r="C34" s="4" t="s">
        <v>8</v>
      </c>
      <c r="D34" s="4" t="s">
        <v>14</v>
      </c>
      <c r="E34" s="4">
        <v>2</v>
      </c>
      <c r="F34" s="4" t="s">
        <v>281</v>
      </c>
    </row>
    <row r="35" spans="1:6">
      <c r="A35" s="4" t="s">
        <v>279</v>
      </c>
      <c r="B35" s="4" t="s">
        <v>282</v>
      </c>
      <c r="C35" s="4" t="s">
        <v>8</v>
      </c>
      <c r="D35" s="4" t="s">
        <v>14</v>
      </c>
      <c r="E35" s="4">
        <v>1</v>
      </c>
      <c r="F35" s="4" t="s">
        <v>283</v>
      </c>
    </row>
    <row r="36" spans="1:6">
      <c r="A36" s="4" t="s">
        <v>247</v>
      </c>
      <c r="B36" s="4" t="s">
        <v>250</v>
      </c>
      <c r="C36" s="4" t="s">
        <v>8</v>
      </c>
      <c r="D36" s="4" t="s">
        <v>14</v>
      </c>
      <c r="E36" s="4">
        <v>7</v>
      </c>
      <c r="F36" s="4" t="s">
        <v>251</v>
      </c>
    </row>
    <row r="37" spans="1:6">
      <c r="A37" s="4" t="s">
        <v>222</v>
      </c>
      <c r="B37" s="4" t="s">
        <v>234</v>
      </c>
      <c r="C37" s="4" t="s">
        <v>13</v>
      </c>
      <c r="D37" s="4" t="s">
        <v>14</v>
      </c>
      <c r="E37" s="4">
        <v>7</v>
      </c>
      <c r="F37" s="4" t="s">
        <v>235</v>
      </c>
    </row>
    <row r="38" spans="1:6">
      <c r="A38" s="4" t="s">
        <v>222</v>
      </c>
      <c r="B38" s="4" t="s">
        <v>241</v>
      </c>
      <c r="C38" s="4" t="s">
        <v>13</v>
      </c>
      <c r="D38" s="4" t="s">
        <v>14</v>
      </c>
      <c r="E38" s="4">
        <v>2</v>
      </c>
      <c r="F38" s="4" t="s">
        <v>242</v>
      </c>
    </row>
    <row r="39" spans="1:6">
      <c r="A39" s="4" t="s">
        <v>247</v>
      </c>
      <c r="B39" s="4" t="s">
        <v>248</v>
      </c>
      <c r="C39" s="4" t="s">
        <v>8</v>
      </c>
      <c r="D39" s="4" t="s">
        <v>14</v>
      </c>
      <c r="E39" s="4">
        <v>7</v>
      </c>
      <c r="F39" s="4" t="s">
        <v>249</v>
      </c>
    </row>
    <row r="40" spans="1:6">
      <c r="A40" s="4" t="s">
        <v>284</v>
      </c>
      <c r="B40" s="4" t="s">
        <v>285</v>
      </c>
      <c r="C40" s="4" t="s">
        <v>13</v>
      </c>
      <c r="D40" s="4" t="s">
        <v>14</v>
      </c>
      <c r="E40" s="4">
        <v>2</v>
      </c>
      <c r="F40" s="4" t="s">
        <v>286</v>
      </c>
    </row>
    <row r="41" spans="1:6">
      <c r="A41" s="4" t="s">
        <v>291</v>
      </c>
      <c r="B41" s="4" t="s">
        <v>305</v>
      </c>
      <c r="C41" s="4" t="s">
        <v>13</v>
      </c>
      <c r="D41" s="4" t="s">
        <v>14</v>
      </c>
      <c r="E41" s="4">
        <v>1</v>
      </c>
      <c r="F41" s="4" t="s">
        <v>306</v>
      </c>
    </row>
    <row r="42" spans="1:6">
      <c r="A42" s="4" t="s">
        <v>314</v>
      </c>
      <c r="B42" s="4" t="s">
        <v>315</v>
      </c>
      <c r="C42" s="4" t="s">
        <v>13</v>
      </c>
      <c r="D42" s="4" t="s">
        <v>14</v>
      </c>
      <c r="E42" s="4">
        <v>2</v>
      </c>
      <c r="F42" s="4" t="s">
        <v>316</v>
      </c>
    </row>
    <row r="43" spans="1:6">
      <c r="A43" s="4" t="s">
        <v>314</v>
      </c>
      <c r="B43" s="4" t="s">
        <v>318</v>
      </c>
      <c r="C43" s="4" t="s">
        <v>8</v>
      </c>
      <c r="D43" s="4" t="s">
        <v>9</v>
      </c>
      <c r="E43" s="4">
        <v>1</v>
      </c>
      <c r="F43" s="4" t="s">
        <v>319</v>
      </c>
    </row>
    <row r="44" spans="1:6">
      <c r="A44" s="4" t="s">
        <v>320</v>
      </c>
      <c r="B44" s="4" t="s">
        <v>620</v>
      </c>
      <c r="C44" s="4" t="s">
        <v>13</v>
      </c>
      <c r="D44" s="4" t="s">
        <v>14</v>
      </c>
      <c r="E44" s="4">
        <v>4</v>
      </c>
      <c r="F44" s="4" t="s">
        <v>621</v>
      </c>
    </row>
    <row r="45" spans="1:6">
      <c r="A45" s="4" t="s">
        <v>320</v>
      </c>
      <c r="B45" s="4" t="s">
        <v>325</v>
      </c>
      <c r="C45" s="4" t="s">
        <v>13</v>
      </c>
      <c r="D45" s="4" t="s">
        <v>14</v>
      </c>
      <c r="E45" s="4">
        <v>3</v>
      </c>
      <c r="F45" s="4" t="s">
        <v>326</v>
      </c>
    </row>
    <row r="46" spans="1:6">
      <c r="A46" s="4" t="s">
        <v>320</v>
      </c>
      <c r="B46" s="4" t="s">
        <v>321</v>
      </c>
      <c r="C46" s="4" t="s">
        <v>8</v>
      </c>
      <c r="D46" s="4" t="s">
        <v>14</v>
      </c>
      <c r="E46" s="4">
        <v>2</v>
      </c>
      <c r="F46" s="4" t="s">
        <v>322</v>
      </c>
    </row>
    <row r="47" spans="1:6">
      <c r="A47" s="4" t="s">
        <v>320</v>
      </c>
      <c r="B47" s="4" t="s">
        <v>327</v>
      </c>
      <c r="C47" s="4" t="s">
        <v>8</v>
      </c>
      <c r="D47" s="4" t="s">
        <v>9</v>
      </c>
      <c r="E47" s="4">
        <v>1</v>
      </c>
      <c r="F47" s="4" t="s">
        <v>17</v>
      </c>
    </row>
    <row r="48" spans="1:6">
      <c r="A48" s="4" t="s">
        <v>328</v>
      </c>
      <c r="B48" s="4" t="s">
        <v>331</v>
      </c>
      <c r="C48" s="4" t="s">
        <v>13</v>
      </c>
      <c r="D48" s="4" t="s">
        <v>14</v>
      </c>
      <c r="E48" s="4">
        <v>1</v>
      </c>
      <c r="F48" s="4" t="s">
        <v>332</v>
      </c>
    </row>
    <row r="49" spans="1:6">
      <c r="A49" s="4" t="s">
        <v>328</v>
      </c>
      <c r="B49" s="4" t="s">
        <v>333</v>
      </c>
      <c r="C49" s="4" t="s">
        <v>8</v>
      </c>
      <c r="D49" s="4" t="s">
        <v>9</v>
      </c>
      <c r="E49" s="4">
        <v>1</v>
      </c>
      <c r="F49" s="4" t="s">
        <v>17</v>
      </c>
    </row>
    <row r="50" spans="1:6">
      <c r="A50" s="4" t="s">
        <v>328</v>
      </c>
      <c r="B50" s="4" t="s">
        <v>329</v>
      </c>
      <c r="C50" s="4" t="s">
        <v>8</v>
      </c>
      <c r="D50" s="4" t="s">
        <v>14</v>
      </c>
      <c r="E50" s="4">
        <v>4</v>
      </c>
      <c r="F50" s="4" t="s">
        <v>330</v>
      </c>
    </row>
    <row r="51" spans="1:6">
      <c r="A51" s="4" t="s">
        <v>334</v>
      </c>
      <c r="B51" s="4" t="s">
        <v>335</v>
      </c>
      <c r="C51" s="4" t="s">
        <v>13</v>
      </c>
      <c r="D51" s="4" t="s">
        <v>14</v>
      </c>
      <c r="E51" s="4">
        <v>3</v>
      </c>
      <c r="F51" s="4" t="s">
        <v>622</v>
      </c>
    </row>
    <row r="52" spans="1:6">
      <c r="A52" s="4" t="s">
        <v>334</v>
      </c>
      <c r="B52" s="4" t="s">
        <v>337</v>
      </c>
      <c r="C52" s="4" t="s">
        <v>13</v>
      </c>
      <c r="D52" s="4" t="s">
        <v>14</v>
      </c>
      <c r="E52" s="4">
        <v>2</v>
      </c>
      <c r="F52" s="4" t="s">
        <v>338</v>
      </c>
    </row>
    <row r="53" spans="1:6">
      <c r="A53" s="4" t="s">
        <v>334</v>
      </c>
      <c r="B53" s="4" t="s">
        <v>341</v>
      </c>
      <c r="C53" s="4" t="s">
        <v>8</v>
      </c>
      <c r="D53" s="4" t="s">
        <v>9</v>
      </c>
      <c r="E53" s="4">
        <v>1</v>
      </c>
      <c r="F53" s="4" t="s">
        <v>17</v>
      </c>
    </row>
    <row r="54" spans="1:6">
      <c r="A54" s="4" t="s">
        <v>344</v>
      </c>
      <c r="B54" s="4" t="s">
        <v>346</v>
      </c>
      <c r="C54" s="4" t="s">
        <v>13</v>
      </c>
      <c r="D54" s="4" t="s">
        <v>14</v>
      </c>
      <c r="E54" s="4">
        <v>2</v>
      </c>
      <c r="F54" s="4" t="s">
        <v>347</v>
      </c>
    </row>
    <row r="55" spans="1:6">
      <c r="A55" s="4" t="s">
        <v>344</v>
      </c>
      <c r="B55" s="4" t="s">
        <v>345</v>
      </c>
      <c r="C55" s="4" t="s">
        <v>13</v>
      </c>
      <c r="D55" s="4" t="s">
        <v>14</v>
      </c>
      <c r="E55" s="4">
        <v>1</v>
      </c>
      <c r="F55" s="4" t="s">
        <v>332</v>
      </c>
    </row>
    <row r="56" spans="1:6">
      <c r="A56" s="4" t="s">
        <v>344</v>
      </c>
      <c r="B56" s="4" t="s">
        <v>348</v>
      </c>
      <c r="C56" s="4" t="s">
        <v>8</v>
      </c>
      <c r="D56" s="4" t="s">
        <v>9</v>
      </c>
      <c r="E56" s="4">
        <v>1</v>
      </c>
      <c r="F56" s="4" t="s">
        <v>17</v>
      </c>
    </row>
    <row r="57" spans="1:6">
      <c r="A57" s="4" t="s">
        <v>342</v>
      </c>
      <c r="B57" s="4" t="s">
        <v>343</v>
      </c>
      <c r="C57" s="4" t="s">
        <v>8</v>
      </c>
      <c r="D57" s="4" t="s">
        <v>9</v>
      </c>
      <c r="E57" s="4">
        <v>1</v>
      </c>
      <c r="F57" s="4" t="s">
        <v>17</v>
      </c>
    </row>
    <row r="58" spans="1:6">
      <c r="A58" s="4" t="s">
        <v>365</v>
      </c>
      <c r="B58" s="4" t="s">
        <v>367</v>
      </c>
      <c r="C58" s="4" t="s">
        <v>13</v>
      </c>
      <c r="D58" s="4" t="s">
        <v>14</v>
      </c>
      <c r="E58" s="4">
        <v>2</v>
      </c>
      <c r="F58" s="4" t="s">
        <v>368</v>
      </c>
    </row>
    <row r="59" spans="1:6">
      <c r="A59" s="4" t="s">
        <v>373</v>
      </c>
      <c r="B59" s="4" t="s">
        <v>374</v>
      </c>
      <c r="C59" s="4" t="s">
        <v>13</v>
      </c>
      <c r="D59" s="4" t="s">
        <v>14</v>
      </c>
      <c r="E59" s="4">
        <v>1</v>
      </c>
      <c r="F59" s="4" t="s">
        <v>375</v>
      </c>
    </row>
    <row r="60" spans="1:6">
      <c r="A60" s="4" t="s">
        <v>68</v>
      </c>
      <c r="B60" s="4" t="s">
        <v>69</v>
      </c>
      <c r="C60" s="4" t="s">
        <v>8</v>
      </c>
      <c r="D60" s="4" t="s">
        <v>14</v>
      </c>
      <c r="E60" s="4">
        <v>1</v>
      </c>
      <c r="F60" s="4" t="s">
        <v>70</v>
      </c>
    </row>
    <row r="61" spans="1:6">
      <c r="A61" s="4" t="s">
        <v>222</v>
      </c>
      <c r="B61" s="4" t="s">
        <v>243</v>
      </c>
      <c r="C61" s="4" t="s">
        <v>13</v>
      </c>
      <c r="D61" s="4" t="s">
        <v>14</v>
      </c>
      <c r="E61" s="4">
        <v>2</v>
      </c>
      <c r="F61" s="4" t="s">
        <v>244</v>
      </c>
    </row>
    <row r="62" spans="1:6">
      <c r="A62" s="4" t="s">
        <v>505</v>
      </c>
      <c r="B62" s="4" t="s">
        <v>243</v>
      </c>
      <c r="C62" s="4" t="s">
        <v>13</v>
      </c>
      <c r="D62" s="4" t="s">
        <v>14</v>
      </c>
      <c r="E62" s="4">
        <v>1</v>
      </c>
      <c r="F62" s="4" t="s">
        <v>70</v>
      </c>
    </row>
    <row r="63" spans="1:6">
      <c r="A63" s="4" t="s">
        <v>81</v>
      </c>
      <c r="B63" s="4" t="s">
        <v>88</v>
      </c>
      <c r="C63" s="4" t="s">
        <v>13</v>
      </c>
      <c r="D63" s="4" t="s">
        <v>14</v>
      </c>
      <c r="E63" s="4">
        <v>1</v>
      </c>
      <c r="F63" s="4" t="s">
        <v>89</v>
      </c>
    </row>
    <row r="64" spans="1:6">
      <c r="A64" s="4" t="s">
        <v>203</v>
      </c>
      <c r="B64" s="4" t="s">
        <v>206</v>
      </c>
      <c r="C64" s="4" t="s">
        <v>13</v>
      </c>
      <c r="D64" s="4" t="s">
        <v>14</v>
      </c>
      <c r="E64" s="4">
        <v>1</v>
      </c>
      <c r="F64" s="4" t="s">
        <v>205</v>
      </c>
    </row>
    <row r="65" spans="1:6">
      <c r="A65" s="4" t="s">
        <v>291</v>
      </c>
      <c r="B65" s="4" t="s">
        <v>295</v>
      </c>
      <c r="C65" s="4" t="s">
        <v>13</v>
      </c>
      <c r="D65" s="4" t="s">
        <v>14</v>
      </c>
      <c r="E65" s="4">
        <v>2</v>
      </c>
      <c r="F65" s="4" t="s">
        <v>296</v>
      </c>
    </row>
    <row r="66" spans="1:6">
      <c r="A66" s="4" t="s">
        <v>313</v>
      </c>
      <c r="B66" s="4" t="s">
        <v>295</v>
      </c>
      <c r="C66" s="4" t="s">
        <v>13</v>
      </c>
      <c r="D66" s="4" t="s">
        <v>14</v>
      </c>
      <c r="E66" s="4">
        <v>2</v>
      </c>
      <c r="F66" s="4" t="s">
        <v>296</v>
      </c>
    </row>
    <row r="67" spans="1:6">
      <c r="A67" s="4" t="s">
        <v>291</v>
      </c>
      <c r="B67" s="4" t="s">
        <v>297</v>
      </c>
      <c r="C67" s="4" t="s">
        <v>13</v>
      </c>
      <c r="D67" s="4" t="s">
        <v>14</v>
      </c>
      <c r="E67" s="4">
        <v>1</v>
      </c>
      <c r="F67" s="4" t="s">
        <v>298</v>
      </c>
    </row>
    <row r="68" spans="1:6">
      <c r="A68" s="4" t="s">
        <v>313</v>
      </c>
      <c r="B68" s="4" t="s">
        <v>297</v>
      </c>
      <c r="C68" s="4" t="s">
        <v>13</v>
      </c>
      <c r="D68" s="4" t="s">
        <v>14</v>
      </c>
      <c r="E68" s="4">
        <v>1</v>
      </c>
      <c r="F68" s="4" t="s">
        <v>298</v>
      </c>
    </row>
    <row r="69" spans="1:6">
      <c r="A69" s="4" t="s">
        <v>291</v>
      </c>
      <c r="B69" s="4" t="s">
        <v>303</v>
      </c>
      <c r="C69" s="4" t="s">
        <v>13</v>
      </c>
      <c r="D69" s="4" t="s">
        <v>14</v>
      </c>
      <c r="E69" s="4">
        <v>2</v>
      </c>
      <c r="F69" s="4" t="s">
        <v>304</v>
      </c>
    </row>
    <row r="70" spans="1:6">
      <c r="A70" s="4" t="s">
        <v>313</v>
      </c>
      <c r="B70" s="4" t="s">
        <v>303</v>
      </c>
      <c r="C70" s="4" t="s">
        <v>13</v>
      </c>
      <c r="D70" s="4" t="s">
        <v>14</v>
      </c>
      <c r="E70" s="4">
        <v>2</v>
      </c>
      <c r="F70" s="4" t="s">
        <v>304</v>
      </c>
    </row>
    <row r="71" spans="1:6">
      <c r="A71" s="4" t="s">
        <v>291</v>
      </c>
      <c r="B71" s="4" t="s">
        <v>309</v>
      </c>
      <c r="C71" s="4" t="s">
        <v>13</v>
      </c>
      <c r="D71" s="4" t="s">
        <v>9</v>
      </c>
      <c r="E71" s="4">
        <v>1</v>
      </c>
      <c r="F71" s="4" t="s">
        <v>310</v>
      </c>
    </row>
    <row r="72" spans="1:6">
      <c r="A72" s="4" t="s">
        <v>313</v>
      </c>
      <c r="B72" s="4" t="s">
        <v>309</v>
      </c>
      <c r="C72" s="4" t="s">
        <v>13</v>
      </c>
      <c r="D72" s="4" t="s">
        <v>9</v>
      </c>
      <c r="E72" s="4">
        <v>1</v>
      </c>
      <c r="F72" s="4" t="s">
        <v>310</v>
      </c>
    </row>
    <row r="73" spans="1:6">
      <c r="A73" s="4" t="s">
        <v>222</v>
      </c>
      <c r="B73" s="4" t="s">
        <v>238</v>
      </c>
      <c r="C73" s="4" t="s">
        <v>13</v>
      </c>
      <c r="D73" s="4" t="s">
        <v>14</v>
      </c>
      <c r="E73" s="4">
        <v>1</v>
      </c>
      <c r="F73" s="4" t="s">
        <v>80</v>
      </c>
    </row>
    <row r="74" spans="1:6">
      <c r="A74" s="4" t="s">
        <v>291</v>
      </c>
      <c r="B74" s="4" t="s">
        <v>294</v>
      </c>
      <c r="C74" s="4" t="s">
        <v>13</v>
      </c>
      <c r="D74" s="4" t="s">
        <v>14</v>
      </c>
      <c r="E74" s="4">
        <v>1</v>
      </c>
      <c r="F74" s="4" t="s">
        <v>80</v>
      </c>
    </row>
    <row r="75" spans="1:6">
      <c r="A75" s="4" t="s">
        <v>313</v>
      </c>
      <c r="B75" s="4" t="s">
        <v>294</v>
      </c>
      <c r="C75" s="4" t="s">
        <v>13</v>
      </c>
      <c r="D75" s="4" t="s">
        <v>14</v>
      </c>
      <c r="E75" s="4">
        <v>1</v>
      </c>
      <c r="F75" s="4" t="s">
        <v>80</v>
      </c>
    </row>
    <row r="76" spans="1:6">
      <c r="A76" s="4" t="s">
        <v>291</v>
      </c>
      <c r="B76" s="4" t="s">
        <v>292</v>
      </c>
      <c r="C76" s="4" t="s">
        <v>13</v>
      </c>
      <c r="D76" s="4" t="s">
        <v>14</v>
      </c>
      <c r="E76" s="4">
        <v>1</v>
      </c>
      <c r="F76" s="4" t="s">
        <v>293</v>
      </c>
    </row>
    <row r="77" spans="1:6">
      <c r="A77" s="4" t="s">
        <v>313</v>
      </c>
      <c r="B77" s="4" t="s">
        <v>292</v>
      </c>
      <c r="C77" s="4" t="s">
        <v>13</v>
      </c>
      <c r="D77" s="4" t="s">
        <v>14</v>
      </c>
      <c r="E77" s="4">
        <v>1</v>
      </c>
      <c r="F77" s="4" t="s">
        <v>293</v>
      </c>
    </row>
    <row r="78" spans="1:6">
      <c r="A78" s="4" t="s">
        <v>291</v>
      </c>
      <c r="B78" s="4" t="s">
        <v>311</v>
      </c>
      <c r="C78" s="4" t="s">
        <v>13</v>
      </c>
      <c r="D78" s="4" t="s">
        <v>14</v>
      </c>
      <c r="E78" s="4">
        <v>1</v>
      </c>
      <c r="F78" s="4" t="s">
        <v>312</v>
      </c>
    </row>
    <row r="79" spans="1:6">
      <c r="A79" s="4" t="s">
        <v>313</v>
      </c>
      <c r="B79" s="4" t="s">
        <v>311</v>
      </c>
      <c r="C79" s="4" t="s">
        <v>13</v>
      </c>
      <c r="D79" s="4" t="s">
        <v>14</v>
      </c>
      <c r="E79" s="4">
        <v>1</v>
      </c>
      <c r="F79" s="4" t="s">
        <v>312</v>
      </c>
    </row>
    <row r="80" spans="1:6">
      <c r="A80" s="4" t="s">
        <v>291</v>
      </c>
      <c r="B80" s="4" t="s">
        <v>299</v>
      </c>
      <c r="C80" s="4" t="s">
        <v>13</v>
      </c>
      <c r="D80" s="4" t="s">
        <v>14</v>
      </c>
      <c r="E80" s="4">
        <v>1</v>
      </c>
      <c r="F80" s="4" t="s">
        <v>300</v>
      </c>
    </row>
    <row r="81" spans="1:6">
      <c r="A81" s="4" t="s">
        <v>313</v>
      </c>
      <c r="B81" s="4" t="s">
        <v>299</v>
      </c>
      <c r="C81" s="4" t="s">
        <v>13</v>
      </c>
      <c r="D81" s="4" t="s">
        <v>14</v>
      </c>
      <c r="E81" s="4">
        <v>1</v>
      </c>
      <c r="F81" s="4" t="s">
        <v>300</v>
      </c>
    </row>
    <row r="82" spans="1:6">
      <c r="A82" s="4" t="s">
        <v>459</v>
      </c>
      <c r="B82" s="4" t="s">
        <v>472</v>
      </c>
      <c r="C82" s="4" t="s">
        <v>13</v>
      </c>
      <c r="D82" s="4" t="s">
        <v>14</v>
      </c>
      <c r="E82" s="4">
        <v>1</v>
      </c>
      <c r="F82" s="4" t="s">
        <v>80</v>
      </c>
    </row>
    <row r="83" spans="1:6">
      <c r="A83" s="4" t="s">
        <v>459</v>
      </c>
      <c r="B83" s="4" t="s">
        <v>460</v>
      </c>
      <c r="C83" s="4" t="s">
        <v>13</v>
      </c>
      <c r="D83" s="4" t="s">
        <v>14</v>
      </c>
      <c r="E83" s="4">
        <v>1</v>
      </c>
      <c r="F83" s="4" t="s">
        <v>306</v>
      </c>
    </row>
    <row r="84" spans="1:6">
      <c r="A84" s="4" t="s">
        <v>156</v>
      </c>
      <c r="B84" s="4" t="s">
        <v>161</v>
      </c>
      <c r="C84" s="4" t="s">
        <v>8</v>
      </c>
      <c r="D84" s="4" t="s">
        <v>14</v>
      </c>
      <c r="E84" s="4">
        <v>1</v>
      </c>
      <c r="F84" s="4" t="s">
        <v>162</v>
      </c>
    </row>
    <row r="85" spans="1:6">
      <c r="A85" s="4" t="s">
        <v>170</v>
      </c>
      <c r="B85" s="4" t="s">
        <v>161</v>
      </c>
      <c r="C85" s="4" t="s">
        <v>13</v>
      </c>
      <c r="D85" s="4" t="s">
        <v>14</v>
      </c>
      <c r="E85" s="4">
        <v>1</v>
      </c>
      <c r="F85" s="4" t="s">
        <v>164</v>
      </c>
    </row>
    <row r="86" spans="1:6">
      <c r="A86" s="4" t="s">
        <v>145</v>
      </c>
      <c r="B86" s="4" t="s">
        <v>148</v>
      </c>
      <c r="C86" s="4" t="s">
        <v>13</v>
      </c>
      <c r="D86" s="4" t="s">
        <v>14</v>
      </c>
      <c r="E86" s="4">
        <v>1</v>
      </c>
      <c r="F86" s="4" t="s">
        <v>149</v>
      </c>
    </row>
    <row r="87" spans="1:6">
      <c r="A87" s="4" t="s">
        <v>145</v>
      </c>
      <c r="B87" s="4" t="s">
        <v>147</v>
      </c>
      <c r="C87" s="4" t="s">
        <v>13</v>
      </c>
      <c r="D87" s="4" t="s">
        <v>14</v>
      </c>
      <c r="E87" s="4">
        <v>1</v>
      </c>
      <c r="F87" s="4" t="s">
        <v>124</v>
      </c>
    </row>
    <row r="88" spans="1:6">
      <c r="A88" s="4" t="s">
        <v>119</v>
      </c>
      <c r="B88" s="4" t="s">
        <v>121</v>
      </c>
      <c r="C88" s="4" t="s">
        <v>13</v>
      </c>
      <c r="D88" s="4" t="s">
        <v>14</v>
      </c>
      <c r="E88" s="4">
        <v>3</v>
      </c>
      <c r="F88" s="4" t="s">
        <v>122</v>
      </c>
    </row>
    <row r="89" spans="1:6">
      <c r="A89" s="4" t="s">
        <v>119</v>
      </c>
      <c r="B89" s="4" t="s">
        <v>123</v>
      </c>
      <c r="C89" s="4" t="s">
        <v>13</v>
      </c>
      <c r="D89" s="4" t="s">
        <v>14</v>
      </c>
      <c r="E89" s="4">
        <v>1</v>
      </c>
      <c r="F89" s="4" t="s">
        <v>124</v>
      </c>
    </row>
    <row r="90" spans="1:6">
      <c r="A90" s="4" t="s">
        <v>459</v>
      </c>
      <c r="B90" s="4" t="s">
        <v>461</v>
      </c>
      <c r="C90" s="4" t="s">
        <v>13</v>
      </c>
      <c r="D90" s="4" t="s">
        <v>14</v>
      </c>
      <c r="E90" s="4">
        <v>3</v>
      </c>
      <c r="F90" s="4" t="s">
        <v>462</v>
      </c>
    </row>
    <row r="91" spans="1:6">
      <c r="A91" s="4" t="s">
        <v>459</v>
      </c>
      <c r="B91" s="4" t="s">
        <v>473</v>
      </c>
      <c r="C91" s="4" t="s">
        <v>13</v>
      </c>
      <c r="D91" s="4" t="s">
        <v>14</v>
      </c>
      <c r="E91" s="4">
        <v>6</v>
      </c>
      <c r="F91" s="4" t="s">
        <v>474</v>
      </c>
    </row>
    <row r="92" spans="1:6">
      <c r="A92" s="4" t="s">
        <v>459</v>
      </c>
      <c r="B92" s="4" t="s">
        <v>463</v>
      </c>
      <c r="C92" s="4" t="s">
        <v>13</v>
      </c>
      <c r="D92" s="4" t="s">
        <v>14</v>
      </c>
      <c r="E92" s="4">
        <v>3</v>
      </c>
      <c r="F92" s="4" t="s">
        <v>464</v>
      </c>
    </row>
    <row r="93" spans="1:6">
      <c r="A93" s="4" t="s">
        <v>459</v>
      </c>
      <c r="B93" s="4" t="s">
        <v>465</v>
      </c>
      <c r="C93" s="4" t="s">
        <v>13</v>
      </c>
      <c r="D93" s="4" t="s">
        <v>14</v>
      </c>
      <c r="E93" s="4">
        <v>2</v>
      </c>
      <c r="F93" s="4" t="s">
        <v>466</v>
      </c>
    </row>
    <row r="94" spans="1:6">
      <c r="A94" s="4" t="s">
        <v>459</v>
      </c>
      <c r="B94" s="4" t="s">
        <v>475</v>
      </c>
      <c r="C94" s="4" t="s">
        <v>13</v>
      </c>
      <c r="D94" s="4" t="s">
        <v>14</v>
      </c>
      <c r="E94" s="4">
        <v>3</v>
      </c>
      <c r="F94" s="4" t="s">
        <v>476</v>
      </c>
    </row>
    <row r="95" spans="1:6">
      <c r="A95" s="4" t="s">
        <v>482</v>
      </c>
      <c r="B95" s="4" t="s">
        <v>485</v>
      </c>
      <c r="C95" s="4" t="s">
        <v>13</v>
      </c>
      <c r="D95" s="4" t="s">
        <v>14</v>
      </c>
      <c r="E95" s="4">
        <v>5</v>
      </c>
      <c r="F95" s="4" t="s">
        <v>486</v>
      </c>
    </row>
    <row r="96" spans="1:6">
      <c r="A96" s="4" t="s">
        <v>482</v>
      </c>
      <c r="B96" s="4" t="s">
        <v>487</v>
      </c>
      <c r="C96" s="4" t="s">
        <v>13</v>
      </c>
      <c r="D96" s="4" t="s">
        <v>14</v>
      </c>
      <c r="E96" s="4">
        <v>1</v>
      </c>
      <c r="F96" s="4" t="s">
        <v>488</v>
      </c>
    </row>
    <row r="97" spans="1:6">
      <c r="A97" s="4" t="s">
        <v>560</v>
      </c>
      <c r="B97" s="4" t="s">
        <v>567</v>
      </c>
      <c r="C97" s="4" t="s">
        <v>8</v>
      </c>
      <c r="D97" s="4" t="s">
        <v>14</v>
      </c>
      <c r="E97" s="4">
        <v>2</v>
      </c>
      <c r="F97" s="4" t="s">
        <v>568</v>
      </c>
    </row>
    <row r="98" spans="1:6">
      <c r="A98" s="4" t="s">
        <v>560</v>
      </c>
      <c r="B98" s="4" t="s">
        <v>571</v>
      </c>
      <c r="C98" s="4" t="s">
        <v>13</v>
      </c>
      <c r="D98" s="4" t="s">
        <v>14</v>
      </c>
      <c r="E98" s="4">
        <v>2</v>
      </c>
      <c r="F98" s="4" t="s">
        <v>470</v>
      </c>
    </row>
    <row r="99" spans="1:6">
      <c r="A99" s="4" t="s">
        <v>560</v>
      </c>
      <c r="B99" s="4" t="s">
        <v>569</v>
      </c>
      <c r="C99" s="4" t="s">
        <v>13</v>
      </c>
      <c r="D99" s="4" t="s">
        <v>14</v>
      </c>
      <c r="E99" s="4">
        <v>3</v>
      </c>
      <c r="F99" s="4" t="s">
        <v>570</v>
      </c>
    </row>
    <row r="100" spans="1:6">
      <c r="A100" s="4" t="s">
        <v>560</v>
      </c>
      <c r="B100" s="4" t="s">
        <v>561</v>
      </c>
      <c r="C100" s="4" t="s">
        <v>13</v>
      </c>
      <c r="D100" s="4" t="s">
        <v>14</v>
      </c>
      <c r="E100" s="4">
        <v>1</v>
      </c>
      <c r="F100" s="4" t="s">
        <v>562</v>
      </c>
    </row>
    <row r="101" spans="1:6">
      <c r="A101" s="4" t="s">
        <v>459</v>
      </c>
      <c r="B101" s="4" t="s">
        <v>471</v>
      </c>
      <c r="C101" s="4" t="s">
        <v>13</v>
      </c>
      <c r="D101" s="4" t="s">
        <v>14</v>
      </c>
      <c r="E101" s="4">
        <v>1</v>
      </c>
      <c r="F101" s="4" t="s">
        <v>293</v>
      </c>
    </row>
    <row r="102" spans="1:6">
      <c r="A102" s="4" t="s">
        <v>459</v>
      </c>
      <c r="B102" s="4" t="s">
        <v>469</v>
      </c>
      <c r="C102" s="4" t="s">
        <v>13</v>
      </c>
      <c r="D102" s="4" t="s">
        <v>14</v>
      </c>
      <c r="E102" s="4">
        <v>2</v>
      </c>
      <c r="F102" s="4" t="s">
        <v>470</v>
      </c>
    </row>
    <row r="103" spans="1:6">
      <c r="A103" s="4" t="s">
        <v>528</v>
      </c>
      <c r="B103" s="4" t="s">
        <v>533</v>
      </c>
      <c r="C103" s="4" t="s">
        <v>13</v>
      </c>
      <c r="D103" s="4" t="s">
        <v>14</v>
      </c>
      <c r="E103" s="4">
        <v>1</v>
      </c>
      <c r="F103" s="4" t="s">
        <v>534</v>
      </c>
    </row>
    <row r="104" spans="1:6">
      <c r="A104" s="4" t="s">
        <v>222</v>
      </c>
      <c r="B104" s="4" t="s">
        <v>236</v>
      </c>
      <c r="C104" s="4" t="s">
        <v>13</v>
      </c>
      <c r="D104" s="4" t="s">
        <v>14</v>
      </c>
      <c r="E104" s="4">
        <v>5</v>
      </c>
      <c r="F104" s="4" t="s">
        <v>237</v>
      </c>
    </row>
    <row r="105" spans="1:6">
      <c r="A105" s="4" t="s">
        <v>11</v>
      </c>
      <c r="B105" s="4" t="s">
        <v>12</v>
      </c>
      <c r="C105" s="4" t="s">
        <v>13</v>
      </c>
      <c r="D105" s="4" t="s">
        <v>14</v>
      </c>
      <c r="E105" s="4">
        <v>4</v>
      </c>
      <c r="F105" s="4" t="s">
        <v>15</v>
      </c>
    </row>
    <row r="106" spans="1:6">
      <c r="A106" s="4" t="s">
        <v>18</v>
      </c>
      <c r="B106" s="4" t="s">
        <v>19</v>
      </c>
      <c r="C106" s="4" t="s">
        <v>8</v>
      </c>
      <c r="D106" s="4" t="s">
        <v>9</v>
      </c>
      <c r="E106" s="4">
        <v>2</v>
      </c>
      <c r="F106" s="4" t="s">
        <v>20</v>
      </c>
    </row>
    <row r="107" spans="1:6">
      <c r="A107" s="4" t="s">
        <v>22</v>
      </c>
      <c r="B107" s="4" t="s">
        <v>23</v>
      </c>
      <c r="C107" s="4" t="s">
        <v>8</v>
      </c>
      <c r="D107" s="4" t="s">
        <v>9</v>
      </c>
      <c r="E107" s="4">
        <v>2</v>
      </c>
      <c r="F107" s="4" t="s">
        <v>24</v>
      </c>
    </row>
    <row r="108" spans="1:6">
      <c r="A108" s="4" t="s">
        <v>27</v>
      </c>
      <c r="B108" s="4" t="s">
        <v>28</v>
      </c>
      <c r="C108" s="4" t="s">
        <v>8</v>
      </c>
      <c r="D108" s="4" t="s">
        <v>9</v>
      </c>
      <c r="E108" s="4">
        <v>2</v>
      </c>
      <c r="F108" s="4" t="s">
        <v>20</v>
      </c>
    </row>
    <row r="109" spans="1:6">
      <c r="A109" s="4" t="s">
        <v>37</v>
      </c>
      <c r="B109" s="4" t="s">
        <v>38</v>
      </c>
      <c r="C109" s="4" t="s">
        <v>8</v>
      </c>
      <c r="D109" s="4" t="s">
        <v>9</v>
      </c>
      <c r="E109" s="4">
        <v>2</v>
      </c>
      <c r="F109" s="4" t="s">
        <v>20</v>
      </c>
    </row>
    <row r="110" spans="1:6">
      <c r="A110" s="4" t="s">
        <v>60</v>
      </c>
      <c r="B110" s="4" t="s">
        <v>63</v>
      </c>
      <c r="C110" s="4" t="s">
        <v>13</v>
      </c>
      <c r="D110" s="4" t="s">
        <v>14</v>
      </c>
      <c r="E110" s="4">
        <v>2</v>
      </c>
      <c r="F110" s="4" t="s">
        <v>64</v>
      </c>
    </row>
    <row r="111" spans="1:6">
      <c r="A111" s="4" t="s">
        <v>505</v>
      </c>
      <c r="B111" s="4" t="s">
        <v>512</v>
      </c>
      <c r="C111" s="4" t="s">
        <v>13</v>
      </c>
      <c r="D111" s="4" t="s">
        <v>14</v>
      </c>
      <c r="E111" s="4">
        <v>1</v>
      </c>
      <c r="F111" s="4" t="s">
        <v>513</v>
      </c>
    </row>
    <row r="112" spans="1:6">
      <c r="A112" s="4" t="s">
        <v>74</v>
      </c>
      <c r="B112" s="4" t="s">
        <v>75</v>
      </c>
      <c r="C112" s="4" t="s">
        <v>13</v>
      </c>
      <c r="D112" s="4" t="s">
        <v>14</v>
      </c>
      <c r="E112" s="4">
        <v>2</v>
      </c>
      <c r="F112" s="4" t="s">
        <v>76</v>
      </c>
    </row>
    <row r="113" spans="1:6">
      <c r="A113" s="4" t="s">
        <v>81</v>
      </c>
      <c r="B113" s="4" t="s">
        <v>86</v>
      </c>
      <c r="C113" s="4" t="s">
        <v>13</v>
      </c>
      <c r="D113" s="4" t="s">
        <v>14</v>
      </c>
      <c r="E113" s="4">
        <v>1</v>
      </c>
      <c r="F113" s="4" t="s">
        <v>87</v>
      </c>
    </row>
    <row r="114" spans="1:6">
      <c r="A114" s="4" t="s">
        <v>94</v>
      </c>
      <c r="B114" s="4" t="s">
        <v>95</v>
      </c>
      <c r="C114" s="4" t="s">
        <v>13</v>
      </c>
      <c r="D114" s="4" t="s">
        <v>14</v>
      </c>
      <c r="E114" s="4">
        <v>1</v>
      </c>
      <c r="F114" s="4" t="s">
        <v>96</v>
      </c>
    </row>
    <row r="115" spans="1:6">
      <c r="A115" s="4" t="s">
        <v>119</v>
      </c>
      <c r="B115" s="4" t="s">
        <v>129</v>
      </c>
      <c r="C115" s="4" t="s">
        <v>13</v>
      </c>
      <c r="D115" s="4" t="s">
        <v>14</v>
      </c>
      <c r="E115" s="4">
        <v>3</v>
      </c>
      <c r="F115" s="4" t="s">
        <v>130</v>
      </c>
    </row>
    <row r="116" spans="1:6">
      <c r="A116" s="4" t="s">
        <v>141</v>
      </c>
      <c r="B116" s="4" t="s">
        <v>144</v>
      </c>
      <c r="C116" s="4" t="s">
        <v>13</v>
      </c>
      <c r="D116" s="4" t="s">
        <v>14</v>
      </c>
      <c r="E116" s="4">
        <v>2</v>
      </c>
      <c r="F116" s="4" t="s">
        <v>106</v>
      </c>
    </row>
    <row r="117" spans="1:6">
      <c r="A117" s="4" t="s">
        <v>153</v>
      </c>
      <c r="B117" s="4" t="s">
        <v>154</v>
      </c>
      <c r="C117" s="4" t="s">
        <v>13</v>
      </c>
      <c r="D117" s="4" t="s">
        <v>14</v>
      </c>
      <c r="E117" s="4">
        <v>1</v>
      </c>
      <c r="F117" s="4" t="s">
        <v>155</v>
      </c>
    </row>
    <row r="118" spans="1:6">
      <c r="A118" s="4" t="s">
        <v>156</v>
      </c>
      <c r="B118" s="4" t="s">
        <v>163</v>
      </c>
      <c r="C118" s="4" t="s">
        <v>8</v>
      </c>
      <c r="D118" s="4" t="s">
        <v>9</v>
      </c>
      <c r="E118" s="4">
        <v>1</v>
      </c>
      <c r="F118" s="4" t="s">
        <v>164</v>
      </c>
    </row>
    <row r="119" spans="1:6">
      <c r="A119" s="4" t="s">
        <v>165</v>
      </c>
      <c r="B119" s="4" t="s">
        <v>166</v>
      </c>
      <c r="C119" s="4" t="s">
        <v>8</v>
      </c>
      <c r="D119" s="4" t="s">
        <v>14</v>
      </c>
      <c r="E119" s="4">
        <v>2</v>
      </c>
      <c r="F119" s="4" t="s">
        <v>167</v>
      </c>
    </row>
    <row r="120" spans="1:6">
      <c r="A120" s="4" t="s">
        <v>171</v>
      </c>
      <c r="B120" s="4" t="s">
        <v>172</v>
      </c>
      <c r="C120" s="4" t="s">
        <v>13</v>
      </c>
      <c r="D120" s="4" t="s">
        <v>14</v>
      </c>
      <c r="E120" s="4">
        <v>2</v>
      </c>
      <c r="F120" s="4" t="s">
        <v>173</v>
      </c>
    </row>
    <row r="121" spans="1:6">
      <c r="A121" s="4" t="s">
        <v>174</v>
      </c>
      <c r="B121" s="4" t="s">
        <v>175</v>
      </c>
      <c r="C121" s="4" t="s">
        <v>13</v>
      </c>
      <c r="D121" s="4" t="s">
        <v>14</v>
      </c>
      <c r="E121" s="4">
        <v>4</v>
      </c>
      <c r="F121" s="4" t="s">
        <v>176</v>
      </c>
    </row>
    <row r="122" spans="1:6">
      <c r="A122" s="4" t="s">
        <v>189</v>
      </c>
      <c r="B122" s="4" t="s">
        <v>190</v>
      </c>
      <c r="C122" s="4" t="s">
        <v>13</v>
      </c>
      <c r="D122" s="4" t="s">
        <v>14</v>
      </c>
      <c r="E122" s="4">
        <v>2</v>
      </c>
      <c r="F122" s="4" t="s">
        <v>191</v>
      </c>
    </row>
    <row r="123" spans="1:6">
      <c r="A123" s="4" t="s">
        <v>203</v>
      </c>
      <c r="B123" s="4" t="s">
        <v>204</v>
      </c>
      <c r="C123" s="4" t="s">
        <v>13</v>
      </c>
      <c r="D123" s="4" t="s">
        <v>9</v>
      </c>
      <c r="E123" s="4">
        <v>1</v>
      </c>
      <c r="F123" s="4" t="s">
        <v>205</v>
      </c>
    </row>
    <row r="124" spans="1:6">
      <c r="A124" s="4" t="s">
        <v>207</v>
      </c>
      <c r="B124" s="4" t="s">
        <v>210</v>
      </c>
      <c r="C124" s="4" t="s">
        <v>13</v>
      </c>
      <c r="D124" s="4" t="s">
        <v>14</v>
      </c>
      <c r="E124" s="4">
        <v>1</v>
      </c>
      <c r="F124" s="4" t="s">
        <v>211</v>
      </c>
    </row>
    <row r="125" spans="1:6">
      <c r="A125" s="4" t="s">
        <v>222</v>
      </c>
      <c r="B125" s="4" t="s">
        <v>231</v>
      </c>
      <c r="C125" s="4" t="s">
        <v>13</v>
      </c>
      <c r="D125" s="4" t="s">
        <v>14</v>
      </c>
      <c r="E125" s="4">
        <v>1</v>
      </c>
      <c r="F125" s="4" t="s">
        <v>70</v>
      </c>
    </row>
    <row r="126" spans="1:6">
      <c r="A126" s="4" t="s">
        <v>253</v>
      </c>
      <c r="B126" s="4" t="s">
        <v>260</v>
      </c>
      <c r="C126" s="4" t="s">
        <v>8</v>
      </c>
      <c r="D126" s="4" t="s">
        <v>9</v>
      </c>
      <c r="E126" s="4">
        <v>2</v>
      </c>
      <c r="F126" s="4" t="s">
        <v>261</v>
      </c>
    </row>
    <row r="127" spans="1:6">
      <c r="A127" s="4" t="s">
        <v>262</v>
      </c>
      <c r="B127" s="4" t="s">
        <v>267</v>
      </c>
      <c r="C127" s="4" t="s">
        <v>13</v>
      </c>
      <c r="D127" s="4" t="s">
        <v>14</v>
      </c>
      <c r="E127" s="4">
        <v>3</v>
      </c>
      <c r="F127" s="4" t="s">
        <v>268</v>
      </c>
    </row>
    <row r="128" spans="1:6">
      <c r="A128" s="4" t="s">
        <v>284</v>
      </c>
      <c r="B128" s="4" t="s">
        <v>290</v>
      </c>
      <c r="C128" s="4" t="s">
        <v>13</v>
      </c>
      <c r="D128" s="4" t="s">
        <v>14</v>
      </c>
      <c r="E128" s="4">
        <v>1</v>
      </c>
      <c r="F128" s="4" t="s">
        <v>194</v>
      </c>
    </row>
    <row r="129" spans="1:6">
      <c r="A129" s="4" t="s">
        <v>291</v>
      </c>
      <c r="B129" s="4" t="s">
        <v>307</v>
      </c>
      <c r="C129" s="4" t="s">
        <v>13</v>
      </c>
      <c r="D129" s="4" t="s">
        <v>14</v>
      </c>
      <c r="E129" s="4">
        <v>3</v>
      </c>
      <c r="F129" s="4" t="s">
        <v>308</v>
      </c>
    </row>
    <row r="130" spans="1:6">
      <c r="A130" s="4" t="s">
        <v>320</v>
      </c>
      <c r="B130" s="4" t="s">
        <v>323</v>
      </c>
      <c r="C130" s="4" t="s">
        <v>13</v>
      </c>
      <c r="D130" s="4" t="s">
        <v>14</v>
      </c>
      <c r="E130" s="4">
        <v>1</v>
      </c>
      <c r="F130" s="4" t="s">
        <v>324</v>
      </c>
    </row>
    <row r="131" spans="1:6">
      <c r="A131" s="4" t="s">
        <v>334</v>
      </c>
      <c r="B131" s="4" t="s">
        <v>339</v>
      </c>
      <c r="C131" s="4" t="s">
        <v>13</v>
      </c>
      <c r="D131" s="4" t="s">
        <v>14</v>
      </c>
      <c r="E131" s="4">
        <v>2</v>
      </c>
      <c r="F131" s="4" t="s">
        <v>340</v>
      </c>
    </row>
    <row r="132" spans="1:6">
      <c r="A132" s="4" t="s">
        <v>352</v>
      </c>
      <c r="B132" s="4" t="s">
        <v>354</v>
      </c>
      <c r="C132" s="4" t="s">
        <v>13</v>
      </c>
      <c r="D132" s="4" t="s">
        <v>14</v>
      </c>
      <c r="E132" s="4">
        <v>1</v>
      </c>
      <c r="F132" s="4" t="s">
        <v>355</v>
      </c>
    </row>
    <row r="133" spans="1:6">
      <c r="A133" s="4" t="s">
        <v>360</v>
      </c>
      <c r="B133" s="4" t="s">
        <v>361</v>
      </c>
      <c r="C133" s="4" t="s">
        <v>8</v>
      </c>
      <c r="D133" s="4" t="s">
        <v>9</v>
      </c>
      <c r="E133" s="4">
        <v>2</v>
      </c>
      <c r="F133" s="4" t="s">
        <v>362</v>
      </c>
    </row>
    <row r="134" spans="1:6">
      <c r="A134" s="4" t="s">
        <v>378</v>
      </c>
      <c r="B134" s="4" t="s">
        <v>379</v>
      </c>
      <c r="C134" s="4" t="s">
        <v>8</v>
      </c>
      <c r="D134" s="4" t="s">
        <v>9</v>
      </c>
      <c r="E134" s="4">
        <v>1</v>
      </c>
      <c r="F134" s="4" t="s">
        <v>380</v>
      </c>
    </row>
    <row r="135" spans="1:6">
      <c r="A135" s="4" t="s">
        <v>383</v>
      </c>
      <c r="B135" s="4" t="s">
        <v>387</v>
      </c>
      <c r="C135" s="4" t="s">
        <v>13</v>
      </c>
      <c r="D135" s="4" t="s">
        <v>9</v>
      </c>
      <c r="E135" s="4">
        <v>2</v>
      </c>
      <c r="F135" s="4" t="s">
        <v>388</v>
      </c>
    </row>
    <row r="136" spans="1:6">
      <c r="A136" s="4" t="s">
        <v>393</v>
      </c>
      <c r="B136" s="4" t="s">
        <v>396</v>
      </c>
      <c r="C136" s="4" t="s">
        <v>13</v>
      </c>
      <c r="D136" s="4" t="s">
        <v>14</v>
      </c>
      <c r="E136" s="4">
        <v>2</v>
      </c>
      <c r="F136" s="4" t="s">
        <v>397</v>
      </c>
    </row>
    <row r="137" spans="1:6">
      <c r="A137" s="4" t="s">
        <v>398</v>
      </c>
      <c r="B137" s="4" t="s">
        <v>401</v>
      </c>
      <c r="C137" s="4" t="s">
        <v>13</v>
      </c>
      <c r="D137" s="4" t="s">
        <v>14</v>
      </c>
      <c r="E137" s="4">
        <v>1</v>
      </c>
      <c r="F137" s="4" t="s">
        <v>402</v>
      </c>
    </row>
    <row r="138" spans="1:6">
      <c r="A138" s="4" t="s">
        <v>403</v>
      </c>
      <c r="B138" s="4" t="s">
        <v>407</v>
      </c>
      <c r="C138" s="4" t="s">
        <v>13</v>
      </c>
      <c r="D138" s="4" t="s">
        <v>9</v>
      </c>
      <c r="E138" s="4">
        <v>4</v>
      </c>
      <c r="F138" s="4" t="s">
        <v>408</v>
      </c>
    </row>
    <row r="139" spans="1:6">
      <c r="A139" s="4" t="s">
        <v>420</v>
      </c>
      <c r="B139" s="4" t="s">
        <v>423</v>
      </c>
      <c r="C139" s="4" t="s">
        <v>8</v>
      </c>
      <c r="D139" s="4" t="s">
        <v>14</v>
      </c>
      <c r="E139" s="4">
        <v>1</v>
      </c>
      <c r="F139" s="4" t="s">
        <v>424</v>
      </c>
    </row>
    <row r="140" spans="1:6">
      <c r="A140" s="4" t="s">
        <v>482</v>
      </c>
      <c r="B140" s="4" t="s">
        <v>493</v>
      </c>
      <c r="C140" s="4" t="s">
        <v>13</v>
      </c>
      <c r="D140" s="4" t="s">
        <v>14</v>
      </c>
      <c r="E140" s="4">
        <v>3</v>
      </c>
      <c r="F140" s="4" t="s">
        <v>494</v>
      </c>
    </row>
    <row r="141" spans="1:6">
      <c r="A141" s="4" t="s">
        <v>505</v>
      </c>
      <c r="B141" s="4" t="s">
        <v>516</v>
      </c>
      <c r="C141" s="4" t="s">
        <v>13</v>
      </c>
      <c r="D141" s="4" t="s">
        <v>14</v>
      </c>
      <c r="E141" s="4">
        <v>2</v>
      </c>
      <c r="F141" s="4" t="s">
        <v>517</v>
      </c>
    </row>
    <row r="142" spans="1:6">
      <c r="A142" s="4" t="s">
        <v>528</v>
      </c>
      <c r="B142" s="4" t="s">
        <v>529</v>
      </c>
      <c r="C142" s="4" t="s">
        <v>13</v>
      </c>
      <c r="D142" s="4" t="s">
        <v>14</v>
      </c>
      <c r="E142" s="4">
        <v>2</v>
      </c>
      <c r="F142" s="4" t="s">
        <v>530</v>
      </c>
    </row>
    <row r="143" spans="1:6">
      <c r="A143" s="4" t="s">
        <v>546</v>
      </c>
      <c r="B143" s="4" t="s">
        <v>547</v>
      </c>
      <c r="C143" s="4" t="s">
        <v>13</v>
      </c>
      <c r="D143" s="4" t="s">
        <v>9</v>
      </c>
      <c r="E143" s="4">
        <v>2</v>
      </c>
      <c r="F143" s="4" t="s">
        <v>548</v>
      </c>
    </row>
    <row r="144" spans="1:6">
      <c r="A144" s="4" t="s">
        <v>560</v>
      </c>
      <c r="B144" s="4" t="s">
        <v>563</v>
      </c>
      <c r="C144" s="4" t="s">
        <v>13</v>
      </c>
      <c r="D144" s="4" t="s">
        <v>14</v>
      </c>
      <c r="E144" s="4">
        <v>1</v>
      </c>
      <c r="F144" s="4" t="s">
        <v>564</v>
      </c>
    </row>
    <row r="145" spans="1:6">
      <c r="A145" s="4" t="s">
        <v>574</v>
      </c>
      <c r="B145" s="4" t="s">
        <v>577</v>
      </c>
      <c r="C145" s="4" t="s">
        <v>13</v>
      </c>
      <c r="D145" s="4" t="s">
        <v>14</v>
      </c>
      <c r="E145" s="4">
        <v>1</v>
      </c>
      <c r="F145" s="4" t="s">
        <v>573</v>
      </c>
    </row>
    <row r="146" spans="1:6">
      <c r="A146" s="4" t="s">
        <v>578</v>
      </c>
      <c r="B146" s="4" t="s">
        <v>580</v>
      </c>
      <c r="C146" s="4" t="s">
        <v>13</v>
      </c>
      <c r="D146" s="4" t="s">
        <v>14</v>
      </c>
      <c r="E146" s="4">
        <v>1</v>
      </c>
      <c r="F146" s="4" t="s">
        <v>573</v>
      </c>
    </row>
    <row r="147" spans="1:6">
      <c r="A147" s="4" t="s">
        <v>581</v>
      </c>
      <c r="B147" s="4" t="s">
        <v>582</v>
      </c>
      <c r="C147" s="4" t="s">
        <v>13</v>
      </c>
      <c r="D147" s="4" t="s">
        <v>14</v>
      </c>
      <c r="E147" s="4">
        <v>2</v>
      </c>
      <c r="F147" s="4" t="s">
        <v>583</v>
      </c>
    </row>
    <row r="148" spans="1:6">
      <c r="A148" s="4" t="s">
        <v>585</v>
      </c>
      <c r="B148" s="4" t="s">
        <v>588</v>
      </c>
      <c r="C148" s="4" t="s">
        <v>13</v>
      </c>
      <c r="D148" s="4" t="s">
        <v>14</v>
      </c>
      <c r="E148" s="4">
        <v>2</v>
      </c>
      <c r="F148" s="4" t="s">
        <v>589</v>
      </c>
    </row>
    <row r="149" spans="1:6">
      <c r="A149" s="4" t="s">
        <v>590</v>
      </c>
      <c r="B149" s="4" t="s">
        <v>591</v>
      </c>
      <c r="C149" s="4" t="s">
        <v>13</v>
      </c>
      <c r="D149" s="4" t="s">
        <v>9</v>
      </c>
      <c r="E149" s="4">
        <v>1</v>
      </c>
      <c r="F149" s="4" t="s">
        <v>36</v>
      </c>
    </row>
    <row r="150" spans="1:6">
      <c r="A150" s="4" t="s">
        <v>592</v>
      </c>
      <c r="B150" s="4" t="s">
        <v>595</v>
      </c>
      <c r="C150" s="4" t="s">
        <v>13</v>
      </c>
      <c r="D150" s="4" t="s">
        <v>9</v>
      </c>
      <c r="E150" s="4">
        <v>2</v>
      </c>
      <c r="F150" s="4" t="s">
        <v>596</v>
      </c>
    </row>
    <row r="151" spans="1:6">
      <c r="A151" s="4" t="s">
        <v>599</v>
      </c>
      <c r="B151" s="4" t="s">
        <v>600</v>
      </c>
      <c r="C151" s="4" t="s">
        <v>13</v>
      </c>
      <c r="D151" s="4" t="s">
        <v>9</v>
      </c>
      <c r="E151" s="4">
        <v>4</v>
      </c>
      <c r="F151" s="4" t="s">
        <v>601</v>
      </c>
    </row>
    <row r="152" spans="1:6">
      <c r="A152" s="4" t="s">
        <v>604</v>
      </c>
      <c r="B152" s="4" t="s">
        <v>605</v>
      </c>
      <c r="C152" s="4" t="s">
        <v>8</v>
      </c>
      <c r="D152" s="4" t="s">
        <v>14</v>
      </c>
      <c r="E152" s="4">
        <v>1</v>
      </c>
      <c r="F152" s="4" t="s">
        <v>606</v>
      </c>
    </row>
    <row r="153" spans="1:6">
      <c r="A153" s="4" t="s">
        <v>609</v>
      </c>
      <c r="B153" s="4" t="s">
        <v>610</v>
      </c>
      <c r="C153" s="4" t="s">
        <v>8</v>
      </c>
      <c r="D153" s="4" t="s">
        <v>14</v>
      </c>
      <c r="E153" s="4">
        <v>1</v>
      </c>
      <c r="F153" s="4" t="s">
        <v>611</v>
      </c>
    </row>
    <row r="154" spans="1:6">
      <c r="A154" s="4" t="s">
        <v>81</v>
      </c>
      <c r="B154" s="4" t="s">
        <v>82</v>
      </c>
      <c r="C154" s="4" t="s">
        <v>13</v>
      </c>
      <c r="D154" s="4" t="s">
        <v>14</v>
      </c>
      <c r="E154" s="4">
        <v>3</v>
      </c>
      <c r="F154" s="4" t="s">
        <v>83</v>
      </c>
    </row>
    <row r="155" spans="1:6">
      <c r="A155" s="4" t="s">
        <v>94</v>
      </c>
      <c r="B155" s="4" t="s">
        <v>99</v>
      </c>
      <c r="C155" s="4" t="s">
        <v>13</v>
      </c>
      <c r="D155" s="4" t="s">
        <v>14</v>
      </c>
      <c r="E155" s="4">
        <v>2</v>
      </c>
      <c r="F155" s="4" t="s">
        <v>100</v>
      </c>
    </row>
    <row r="156" spans="1:6">
      <c r="A156" s="4" t="s">
        <v>119</v>
      </c>
      <c r="B156" s="4" t="s">
        <v>127</v>
      </c>
      <c r="C156" s="4" t="s">
        <v>13</v>
      </c>
      <c r="D156" s="4" t="s">
        <v>14</v>
      </c>
      <c r="E156" s="4">
        <v>3</v>
      </c>
      <c r="F156" s="4" t="s">
        <v>128</v>
      </c>
    </row>
    <row r="157" spans="1:6">
      <c r="A157" s="4" t="s">
        <v>156</v>
      </c>
      <c r="B157" s="4" t="s">
        <v>159</v>
      </c>
      <c r="C157" s="4" t="s">
        <v>13</v>
      </c>
      <c r="D157" s="4" t="s">
        <v>14</v>
      </c>
      <c r="E157" s="4">
        <v>1</v>
      </c>
      <c r="F157" s="4" t="s">
        <v>160</v>
      </c>
    </row>
    <row r="158" spans="1:6">
      <c r="A158" s="4" t="s">
        <v>165</v>
      </c>
      <c r="B158" s="4" t="s">
        <v>168</v>
      </c>
      <c r="C158" s="4" t="s">
        <v>13</v>
      </c>
      <c r="D158" s="4" t="s">
        <v>14</v>
      </c>
      <c r="E158" s="4">
        <v>1</v>
      </c>
      <c r="F158" s="4" t="s">
        <v>169</v>
      </c>
    </row>
    <row r="159" spans="1:6">
      <c r="A159" s="4" t="s">
        <v>207</v>
      </c>
      <c r="B159" s="4" t="s">
        <v>208</v>
      </c>
      <c r="C159" s="4" t="s">
        <v>13</v>
      </c>
      <c r="D159" s="4" t="s">
        <v>14</v>
      </c>
      <c r="E159" s="4">
        <v>2</v>
      </c>
      <c r="F159" s="4" t="s">
        <v>209</v>
      </c>
    </row>
    <row r="160" spans="1:6">
      <c r="A160" s="4" t="s">
        <v>222</v>
      </c>
      <c r="B160" s="4" t="s">
        <v>239</v>
      </c>
      <c r="C160" s="4" t="s">
        <v>13</v>
      </c>
      <c r="D160" s="4" t="s">
        <v>14</v>
      </c>
      <c r="E160" s="4">
        <v>1</v>
      </c>
      <c r="F160" s="4" t="s">
        <v>240</v>
      </c>
    </row>
    <row r="161" spans="1:6">
      <c r="A161" s="4" t="s">
        <v>253</v>
      </c>
      <c r="B161" s="4" t="s">
        <v>256</v>
      </c>
      <c r="C161" s="4" t="s">
        <v>8</v>
      </c>
      <c r="D161" s="4" t="s">
        <v>14</v>
      </c>
      <c r="E161" s="4">
        <v>3</v>
      </c>
      <c r="F161" s="4" t="s">
        <v>257</v>
      </c>
    </row>
    <row r="162" spans="1:6">
      <c r="A162" s="4" t="s">
        <v>262</v>
      </c>
      <c r="B162" s="4" t="s">
        <v>263</v>
      </c>
      <c r="C162" s="4" t="s">
        <v>13</v>
      </c>
      <c r="D162" s="4" t="s">
        <v>14</v>
      </c>
      <c r="E162" s="4">
        <v>3</v>
      </c>
      <c r="F162" s="4" t="s">
        <v>264</v>
      </c>
    </row>
    <row r="163" spans="1:6">
      <c r="A163" s="4" t="s">
        <v>291</v>
      </c>
      <c r="B163" s="4" t="s">
        <v>301</v>
      </c>
      <c r="C163" s="4" t="s">
        <v>13</v>
      </c>
      <c r="D163" s="4" t="s">
        <v>14</v>
      </c>
      <c r="E163" s="4">
        <v>4</v>
      </c>
      <c r="F163" s="4" t="s">
        <v>302</v>
      </c>
    </row>
    <row r="164" spans="1:6">
      <c r="A164" s="4" t="s">
        <v>383</v>
      </c>
      <c r="B164" s="4" t="s">
        <v>384</v>
      </c>
      <c r="C164" s="4" t="s">
        <v>8</v>
      </c>
      <c r="D164" s="4" t="s">
        <v>14</v>
      </c>
      <c r="E164" s="4">
        <v>1</v>
      </c>
      <c r="F164" s="4" t="s">
        <v>17</v>
      </c>
    </row>
    <row r="165" spans="1:6">
      <c r="A165" s="4" t="s">
        <v>482</v>
      </c>
      <c r="B165" s="4" t="s">
        <v>491</v>
      </c>
      <c r="C165" s="4" t="s">
        <v>13</v>
      </c>
      <c r="D165" s="4" t="s">
        <v>14</v>
      </c>
      <c r="E165" s="4">
        <v>3</v>
      </c>
      <c r="F165" s="4" t="s">
        <v>492</v>
      </c>
    </row>
    <row r="166" spans="1:6">
      <c r="A166" s="4" t="s">
        <v>505</v>
      </c>
      <c r="B166" s="4" t="s">
        <v>508</v>
      </c>
      <c r="C166" s="4" t="s">
        <v>13</v>
      </c>
      <c r="D166" s="4" t="s">
        <v>14</v>
      </c>
      <c r="E166" s="4">
        <v>1</v>
      </c>
      <c r="F166" s="4" t="s">
        <v>509</v>
      </c>
    </row>
    <row r="167" spans="1:6">
      <c r="A167" s="4" t="s">
        <v>528</v>
      </c>
      <c r="B167" s="4" t="s">
        <v>541</v>
      </c>
      <c r="C167" s="4" t="s">
        <v>8</v>
      </c>
      <c r="D167" s="4" t="s">
        <v>14</v>
      </c>
      <c r="E167" s="4">
        <v>2</v>
      </c>
      <c r="F167" s="4" t="s">
        <v>542</v>
      </c>
    </row>
    <row r="168" spans="1:6">
      <c r="A168" s="4" t="s">
        <v>546</v>
      </c>
      <c r="B168" s="4" t="s">
        <v>550</v>
      </c>
      <c r="C168" s="4" t="s">
        <v>13</v>
      </c>
      <c r="D168" s="4" t="s">
        <v>14</v>
      </c>
      <c r="E168" s="4">
        <v>1</v>
      </c>
      <c r="F168" s="4" t="s">
        <v>551</v>
      </c>
    </row>
    <row r="169" spans="1:6">
      <c r="A169" s="4" t="s">
        <v>560</v>
      </c>
      <c r="B169" s="4" t="s">
        <v>565</v>
      </c>
      <c r="C169" s="4" t="s">
        <v>13</v>
      </c>
      <c r="D169" s="4" t="s">
        <v>14</v>
      </c>
      <c r="E169" s="4">
        <v>1</v>
      </c>
      <c r="F169" s="4" t="s">
        <v>566</v>
      </c>
    </row>
    <row r="170" spans="1:6">
      <c r="A170" s="4" t="s">
        <v>604</v>
      </c>
      <c r="B170" s="4" t="s">
        <v>607</v>
      </c>
      <c r="C170" s="4" t="s">
        <v>13</v>
      </c>
      <c r="D170" s="4" t="s">
        <v>14</v>
      </c>
      <c r="E170" s="4">
        <v>2</v>
      </c>
      <c r="F170" s="4" t="s">
        <v>608</v>
      </c>
    </row>
    <row r="171" spans="1:6">
      <c r="A171" s="4" t="s">
        <v>609</v>
      </c>
      <c r="B171" s="4" t="s">
        <v>612</v>
      </c>
      <c r="C171" s="4" t="s">
        <v>13</v>
      </c>
      <c r="D171" s="4" t="s">
        <v>14</v>
      </c>
      <c r="E171" s="4">
        <v>1</v>
      </c>
      <c r="F171" s="4" t="s">
        <v>613</v>
      </c>
    </row>
    <row r="172" spans="1:6">
      <c r="A172" s="4" t="s">
        <v>119</v>
      </c>
      <c r="B172" s="4" t="s">
        <v>125</v>
      </c>
      <c r="C172" s="4" t="s">
        <v>13</v>
      </c>
      <c r="D172" s="4" t="s">
        <v>14</v>
      </c>
      <c r="E172" s="4">
        <v>2</v>
      </c>
      <c r="F172" s="4" t="s">
        <v>126</v>
      </c>
    </row>
    <row r="173" spans="1:6">
      <c r="A173" s="4" t="s">
        <v>156</v>
      </c>
      <c r="B173" s="4" t="s">
        <v>157</v>
      </c>
      <c r="C173" s="4" t="s">
        <v>13</v>
      </c>
      <c r="D173" s="4" t="s">
        <v>14</v>
      </c>
      <c r="E173" s="4">
        <v>1</v>
      </c>
      <c r="F173" s="4" t="s">
        <v>158</v>
      </c>
    </row>
    <row r="174" spans="1:6">
      <c r="A174" s="4" t="s">
        <v>222</v>
      </c>
      <c r="B174" s="4" t="s">
        <v>229</v>
      </c>
      <c r="C174" s="4" t="s">
        <v>13</v>
      </c>
      <c r="D174" s="4" t="s">
        <v>14</v>
      </c>
      <c r="E174" s="4">
        <v>1</v>
      </c>
      <c r="F174" s="4" t="s">
        <v>230</v>
      </c>
    </row>
    <row r="175" spans="1:6">
      <c r="A175" s="4" t="s">
        <v>253</v>
      </c>
      <c r="B175" s="4" t="s">
        <v>258</v>
      </c>
      <c r="C175" s="4" t="s">
        <v>13</v>
      </c>
      <c r="D175" s="4" t="s">
        <v>14</v>
      </c>
      <c r="E175" s="4">
        <v>2</v>
      </c>
      <c r="F175" s="4" t="s">
        <v>259</v>
      </c>
    </row>
    <row r="176" spans="1:6">
      <c r="A176" s="4" t="s">
        <v>623</v>
      </c>
      <c r="B176" s="4" t="s">
        <v>624</v>
      </c>
      <c r="C176" s="4" t="s">
        <v>13</v>
      </c>
      <c r="D176" s="4" t="s">
        <v>14</v>
      </c>
      <c r="E176" s="4">
        <v>2</v>
      </c>
      <c r="F176" s="4" t="s">
        <v>259</v>
      </c>
    </row>
    <row r="177" spans="1:6">
      <c r="A177" s="4" t="s">
        <v>284</v>
      </c>
      <c r="B177" s="4" t="s">
        <v>288</v>
      </c>
      <c r="C177" s="4" t="s">
        <v>13</v>
      </c>
      <c r="D177" s="4" t="s">
        <v>14</v>
      </c>
      <c r="E177" s="4">
        <v>1</v>
      </c>
      <c r="F177" s="4" t="s">
        <v>289</v>
      </c>
    </row>
    <row r="178" spans="1:6">
      <c r="A178" s="4" t="s">
        <v>383</v>
      </c>
      <c r="B178" s="4" t="s">
        <v>385</v>
      </c>
      <c r="C178" s="4" t="s">
        <v>13</v>
      </c>
      <c r="D178" s="4" t="s">
        <v>14</v>
      </c>
      <c r="E178" s="4">
        <v>3</v>
      </c>
      <c r="F178" s="4" t="s">
        <v>386</v>
      </c>
    </row>
    <row r="179" spans="1:6">
      <c r="A179" s="4" t="s">
        <v>505</v>
      </c>
      <c r="B179" s="4" t="s">
        <v>510</v>
      </c>
      <c r="C179" s="4" t="s">
        <v>13</v>
      </c>
      <c r="D179" s="4" t="s">
        <v>14</v>
      </c>
      <c r="E179" s="4">
        <v>1</v>
      </c>
      <c r="F179" s="4" t="s">
        <v>511</v>
      </c>
    </row>
    <row r="180" spans="1:6">
      <c r="A180" s="4" t="s">
        <v>528</v>
      </c>
      <c r="B180" s="4" t="s">
        <v>535</v>
      </c>
      <c r="C180" s="4" t="s">
        <v>13</v>
      </c>
      <c r="D180" s="4" t="s">
        <v>14</v>
      </c>
      <c r="E180" s="4">
        <v>2</v>
      </c>
      <c r="F180" s="4" t="s">
        <v>536</v>
      </c>
    </row>
    <row r="181" spans="1:6">
      <c r="A181" s="4" t="s">
        <v>609</v>
      </c>
      <c r="B181" s="4" t="s">
        <v>614</v>
      </c>
      <c r="C181" s="4" t="s">
        <v>13</v>
      </c>
      <c r="D181" s="4" t="s">
        <v>14</v>
      </c>
      <c r="E181" s="4">
        <v>1</v>
      </c>
      <c r="F181" s="4" t="s">
        <v>615</v>
      </c>
    </row>
    <row r="182" spans="1:6">
      <c r="A182" s="4" t="s">
        <v>81</v>
      </c>
      <c r="B182" s="4" t="s">
        <v>92</v>
      </c>
      <c r="C182" s="4" t="s">
        <v>13</v>
      </c>
      <c r="D182" s="4" t="s">
        <v>9</v>
      </c>
      <c r="E182" s="4">
        <v>2</v>
      </c>
      <c r="F182" s="4" t="s">
        <v>93</v>
      </c>
    </row>
    <row r="183" spans="1:6">
      <c r="A183" s="4" t="s">
        <v>222</v>
      </c>
      <c r="B183" s="4" t="s">
        <v>227</v>
      </c>
      <c r="C183" s="4" t="s">
        <v>13</v>
      </c>
      <c r="D183" s="4" t="s">
        <v>14</v>
      </c>
      <c r="E183" s="4">
        <v>2</v>
      </c>
      <c r="F183" s="4" t="s">
        <v>228</v>
      </c>
    </row>
    <row r="184" spans="1:6">
      <c r="A184" s="4" t="s">
        <v>505</v>
      </c>
      <c r="B184" s="4" t="s">
        <v>514</v>
      </c>
      <c r="C184" s="4" t="s">
        <v>13</v>
      </c>
      <c r="D184" s="4" t="s">
        <v>14</v>
      </c>
      <c r="E184" s="4">
        <v>1</v>
      </c>
      <c r="F184" s="4" t="s">
        <v>515</v>
      </c>
    </row>
    <row r="185" spans="1:6">
      <c r="A185" s="4" t="s">
        <v>81</v>
      </c>
      <c r="B185" s="4" t="s">
        <v>84</v>
      </c>
      <c r="C185" s="4" t="s">
        <v>13</v>
      </c>
      <c r="D185" s="4" t="s">
        <v>14</v>
      </c>
      <c r="E185" s="4">
        <v>1</v>
      </c>
      <c r="F185" s="4" t="s">
        <v>85</v>
      </c>
    </row>
    <row r="186" spans="1:6">
      <c r="A186" s="4" t="s">
        <v>262</v>
      </c>
      <c r="B186" s="4" t="s">
        <v>276</v>
      </c>
      <c r="C186" s="4" t="s">
        <v>13</v>
      </c>
      <c r="D186" s="4" t="s">
        <v>14</v>
      </c>
      <c r="E186" s="4">
        <v>1</v>
      </c>
      <c r="F186" s="4" t="s">
        <v>277</v>
      </c>
    </row>
    <row r="187" spans="1:6">
      <c r="A187" s="4" t="s">
        <v>262</v>
      </c>
      <c r="B187" s="4" t="s">
        <v>265</v>
      </c>
      <c r="C187" s="4" t="s">
        <v>8</v>
      </c>
      <c r="D187" s="4" t="s">
        <v>14</v>
      </c>
      <c r="E187" s="4">
        <v>3</v>
      </c>
      <c r="F187" s="4" t="s">
        <v>625</v>
      </c>
    </row>
    <row r="188" spans="1:6">
      <c r="A188" s="4" t="s">
        <v>262</v>
      </c>
      <c r="B188" s="4" t="s">
        <v>274</v>
      </c>
      <c r="C188" s="4" t="s">
        <v>8</v>
      </c>
      <c r="D188" s="4" t="s">
        <v>14</v>
      </c>
      <c r="E188" s="4">
        <v>3</v>
      </c>
      <c r="F188" s="4" t="s">
        <v>275</v>
      </c>
    </row>
    <row r="189" spans="1:6">
      <c r="A189" s="4" t="s">
        <v>48</v>
      </c>
      <c r="B189" s="4" t="s">
        <v>51</v>
      </c>
      <c r="C189" s="4" t="s">
        <v>8</v>
      </c>
      <c r="D189" s="4" t="s">
        <v>14</v>
      </c>
      <c r="E189" s="4">
        <v>2</v>
      </c>
      <c r="F189" s="4" t="s">
        <v>52</v>
      </c>
    </row>
    <row r="190" spans="1:6">
      <c r="A190" s="4" t="s">
        <v>403</v>
      </c>
      <c r="B190" s="4" t="s">
        <v>406</v>
      </c>
      <c r="C190" s="4" t="s">
        <v>8</v>
      </c>
      <c r="D190" s="4" t="s">
        <v>14</v>
      </c>
      <c r="E190" s="4">
        <v>1</v>
      </c>
      <c r="F190" s="4" t="s">
        <v>17</v>
      </c>
    </row>
    <row r="191" spans="1:6">
      <c r="A191" s="4" t="s">
        <v>403</v>
      </c>
      <c r="B191" s="4" t="s">
        <v>404</v>
      </c>
      <c r="C191" s="4" t="s">
        <v>8</v>
      </c>
      <c r="D191" s="4" t="s">
        <v>14</v>
      </c>
      <c r="E191" s="4">
        <v>5</v>
      </c>
      <c r="F191" s="4" t="s">
        <v>405</v>
      </c>
    </row>
    <row r="192" spans="1:6">
      <c r="A192" s="4" t="s">
        <v>409</v>
      </c>
      <c r="B192" s="4" t="s">
        <v>410</v>
      </c>
      <c r="C192" s="4" t="s">
        <v>8</v>
      </c>
      <c r="D192" s="4" t="s">
        <v>9</v>
      </c>
      <c r="E192" s="4">
        <v>1</v>
      </c>
      <c r="F192" s="4" t="s">
        <v>17</v>
      </c>
    </row>
    <row r="193" spans="1:6">
      <c r="A193" s="4" t="s">
        <v>409</v>
      </c>
      <c r="B193" s="4" t="s">
        <v>411</v>
      </c>
      <c r="C193" s="4" t="s">
        <v>8</v>
      </c>
      <c r="D193" s="4" t="s">
        <v>14</v>
      </c>
      <c r="E193" s="4">
        <v>1</v>
      </c>
      <c r="F193" s="4" t="s">
        <v>412</v>
      </c>
    </row>
    <row r="194" spans="1:6">
      <c r="A194" s="4" t="s">
        <v>195</v>
      </c>
      <c r="B194" s="4" t="s">
        <v>197</v>
      </c>
      <c r="C194" s="4" t="s">
        <v>13</v>
      </c>
      <c r="D194" s="4" t="s">
        <v>14</v>
      </c>
      <c r="E194" s="4">
        <v>1</v>
      </c>
      <c r="F194" s="4" t="s">
        <v>198</v>
      </c>
    </row>
    <row r="195" spans="1:6">
      <c r="A195" s="4" t="s">
        <v>199</v>
      </c>
      <c r="B195" s="4" t="s">
        <v>200</v>
      </c>
      <c r="C195" s="4" t="s">
        <v>13</v>
      </c>
      <c r="D195" s="4" t="s">
        <v>14</v>
      </c>
      <c r="E195" s="4">
        <v>1</v>
      </c>
      <c r="F195" s="4" t="s">
        <v>198</v>
      </c>
    </row>
    <row r="196" spans="1:6">
      <c r="A196" s="4" t="s">
        <v>413</v>
      </c>
      <c r="B196" s="4" t="s">
        <v>416</v>
      </c>
      <c r="C196" s="4" t="s">
        <v>13</v>
      </c>
      <c r="D196" s="4" t="s">
        <v>14</v>
      </c>
      <c r="E196" s="4">
        <v>2</v>
      </c>
      <c r="F196" s="4" t="s">
        <v>417</v>
      </c>
    </row>
    <row r="197" spans="1:6">
      <c r="A197" s="4" t="s">
        <v>626</v>
      </c>
      <c r="B197" s="4" t="s">
        <v>627</v>
      </c>
      <c r="C197" s="4" t="s">
        <v>13</v>
      </c>
      <c r="D197" s="4" t="s">
        <v>14</v>
      </c>
      <c r="E197" s="4">
        <v>2</v>
      </c>
      <c r="F197" s="4" t="s">
        <v>628</v>
      </c>
    </row>
    <row r="198" spans="1:6">
      <c r="A198" s="4" t="s">
        <v>449</v>
      </c>
      <c r="B198" s="4" t="s">
        <v>450</v>
      </c>
      <c r="C198" s="4" t="s">
        <v>13</v>
      </c>
      <c r="D198" s="4" t="s">
        <v>14</v>
      </c>
      <c r="E198" s="4">
        <v>2</v>
      </c>
      <c r="F198" s="4" t="s">
        <v>451</v>
      </c>
    </row>
    <row r="199" spans="1:6">
      <c r="A199" s="4" t="s">
        <v>452</v>
      </c>
      <c r="B199" s="4" t="s">
        <v>453</v>
      </c>
      <c r="C199" s="4" t="s">
        <v>13</v>
      </c>
      <c r="D199" s="4" t="s">
        <v>14</v>
      </c>
      <c r="E199" s="4">
        <v>2</v>
      </c>
      <c r="F199" s="4" t="s">
        <v>451</v>
      </c>
    </row>
    <row r="200" spans="1:6">
      <c r="A200" s="4" t="s">
        <v>454</v>
      </c>
      <c r="B200" s="4" t="s">
        <v>455</v>
      </c>
      <c r="C200" s="4" t="s">
        <v>13</v>
      </c>
      <c r="D200" s="4" t="s">
        <v>14</v>
      </c>
      <c r="E200" s="4">
        <v>2</v>
      </c>
      <c r="F200" s="4" t="s">
        <v>451</v>
      </c>
    </row>
    <row r="201" spans="1:6">
      <c r="A201" s="4" t="s">
        <v>459</v>
      </c>
      <c r="B201" s="4" t="s">
        <v>467</v>
      </c>
      <c r="C201" s="4" t="s">
        <v>13</v>
      </c>
      <c r="D201" s="4" t="s">
        <v>14</v>
      </c>
      <c r="E201" s="4">
        <v>4</v>
      </c>
      <c r="F201" s="4" t="s">
        <v>468</v>
      </c>
    </row>
    <row r="202" spans="1:6">
      <c r="A202" s="4" t="s">
        <v>195</v>
      </c>
      <c r="B202" s="4" t="s">
        <v>196</v>
      </c>
      <c r="C202" s="4" t="s">
        <v>13</v>
      </c>
      <c r="D202" s="4" t="s">
        <v>14</v>
      </c>
      <c r="E202" s="4">
        <v>1</v>
      </c>
      <c r="F202" s="4" t="s">
        <v>36</v>
      </c>
    </row>
    <row r="203" spans="1:6">
      <c r="A203" s="4" t="s">
        <v>413</v>
      </c>
      <c r="B203" s="4" t="s">
        <v>418</v>
      </c>
      <c r="C203" s="4" t="s">
        <v>13</v>
      </c>
      <c r="D203" s="4" t="s">
        <v>14</v>
      </c>
      <c r="E203" s="4">
        <v>4</v>
      </c>
      <c r="F203" s="4" t="s">
        <v>419</v>
      </c>
    </row>
    <row r="204" spans="1:6">
      <c r="A204" s="4" t="s">
        <v>182</v>
      </c>
      <c r="B204" s="4" t="s">
        <v>183</v>
      </c>
      <c r="C204" s="4" t="s">
        <v>13</v>
      </c>
      <c r="D204" s="4" t="s">
        <v>14</v>
      </c>
      <c r="E204" s="4">
        <v>3</v>
      </c>
      <c r="F204" s="4" t="s">
        <v>184</v>
      </c>
    </row>
    <row r="205" spans="1:6">
      <c r="A205" s="4" t="s">
        <v>192</v>
      </c>
      <c r="B205" s="4" t="s">
        <v>193</v>
      </c>
      <c r="C205" s="4" t="s">
        <v>8</v>
      </c>
      <c r="D205" s="4" t="s">
        <v>14</v>
      </c>
      <c r="E205" s="4">
        <v>1</v>
      </c>
      <c r="F205" s="4" t="s">
        <v>194</v>
      </c>
    </row>
    <row r="206" spans="1:6">
      <c r="A206" s="4" t="s">
        <v>314</v>
      </c>
      <c r="B206" s="4" t="s">
        <v>317</v>
      </c>
      <c r="C206" s="4" t="s">
        <v>13</v>
      </c>
      <c r="D206" s="4" t="s">
        <v>14</v>
      </c>
      <c r="E206" s="4">
        <v>1</v>
      </c>
      <c r="F206" s="4" t="s">
        <v>80</v>
      </c>
    </row>
    <row r="207" spans="1:6">
      <c r="A207" s="4" t="s">
        <v>393</v>
      </c>
      <c r="B207" s="4" t="s">
        <v>395</v>
      </c>
      <c r="C207" s="4" t="s">
        <v>13</v>
      </c>
      <c r="D207" s="4" t="s">
        <v>14</v>
      </c>
      <c r="E207" s="4">
        <v>1</v>
      </c>
      <c r="F207" s="4" t="s">
        <v>36</v>
      </c>
    </row>
    <row r="208" spans="1:6">
      <c r="A208" s="4" t="s">
        <v>444</v>
      </c>
      <c r="B208" s="4" t="s">
        <v>445</v>
      </c>
      <c r="C208" s="4" t="s">
        <v>13</v>
      </c>
      <c r="D208" s="4" t="s">
        <v>14</v>
      </c>
      <c r="E208" s="4">
        <v>1</v>
      </c>
      <c r="F208" s="4" t="s">
        <v>446</v>
      </c>
    </row>
    <row r="209" spans="1:6">
      <c r="A209" s="4" t="s">
        <v>557</v>
      </c>
      <c r="B209" s="4" t="s">
        <v>559</v>
      </c>
      <c r="C209" s="4" t="s">
        <v>13</v>
      </c>
      <c r="D209" s="4" t="s">
        <v>14</v>
      </c>
      <c r="E209" s="4">
        <v>1</v>
      </c>
      <c r="F209" s="4" t="s">
        <v>198</v>
      </c>
    </row>
    <row r="210" spans="1:6">
      <c r="A210" s="4" t="s">
        <v>428</v>
      </c>
      <c r="B210" s="4" t="s">
        <v>431</v>
      </c>
      <c r="C210" s="4" t="s">
        <v>8</v>
      </c>
      <c r="D210" s="4" t="s">
        <v>9</v>
      </c>
      <c r="E210" s="4">
        <v>1</v>
      </c>
      <c r="F210" s="4" t="s">
        <v>17</v>
      </c>
    </row>
    <row r="211" spans="1:6">
      <c r="A211" s="4" t="s">
        <v>428</v>
      </c>
      <c r="B211" s="4" t="s">
        <v>429</v>
      </c>
      <c r="C211" s="4" t="s">
        <v>8</v>
      </c>
      <c r="D211" s="4" t="s">
        <v>14</v>
      </c>
      <c r="E211" s="4">
        <v>6</v>
      </c>
      <c r="F211" s="4" t="s">
        <v>430</v>
      </c>
    </row>
    <row r="212" spans="1:6">
      <c r="A212" s="4" t="s">
        <v>30</v>
      </c>
      <c r="B212" s="4" t="s">
        <v>31</v>
      </c>
      <c r="C212" s="4" t="s">
        <v>8</v>
      </c>
      <c r="D212" s="4" t="s">
        <v>14</v>
      </c>
      <c r="E212" s="4">
        <v>1</v>
      </c>
      <c r="F212" s="4" t="s">
        <v>32</v>
      </c>
    </row>
    <row r="213" spans="1:6">
      <c r="A213" s="4" t="s">
        <v>48</v>
      </c>
      <c r="B213" s="4" t="s">
        <v>629</v>
      </c>
      <c r="C213" s="4" t="s">
        <v>8</v>
      </c>
      <c r="D213" s="4" t="s">
        <v>9</v>
      </c>
      <c r="E213" s="4">
        <v>1</v>
      </c>
      <c r="F213" s="4" t="s">
        <v>50</v>
      </c>
    </row>
    <row r="214" spans="1:6">
      <c r="A214" s="4" t="s">
        <v>43</v>
      </c>
      <c r="B214" s="4" t="s">
        <v>630</v>
      </c>
      <c r="C214" s="4" t="s">
        <v>8</v>
      </c>
      <c r="D214" s="4" t="s">
        <v>9</v>
      </c>
      <c r="E214" s="4">
        <v>1</v>
      </c>
      <c r="F214" s="4" t="s">
        <v>45</v>
      </c>
    </row>
    <row r="215" spans="1:6">
      <c r="A215" s="4" t="s">
        <v>46</v>
      </c>
      <c r="B215" s="4" t="s">
        <v>631</v>
      </c>
      <c r="C215" s="4" t="s">
        <v>8</v>
      </c>
      <c r="D215" s="4" t="s">
        <v>9</v>
      </c>
      <c r="E215" s="4">
        <v>1</v>
      </c>
      <c r="F215" s="4" t="s">
        <v>45</v>
      </c>
    </row>
    <row r="216" spans="1:6">
      <c r="A216" s="4" t="s">
        <v>53</v>
      </c>
      <c r="B216" s="4" t="s">
        <v>632</v>
      </c>
      <c r="C216" s="4" t="s">
        <v>8</v>
      </c>
      <c r="D216" s="4" t="s">
        <v>9</v>
      </c>
      <c r="E216" s="4">
        <v>1</v>
      </c>
      <c r="F216" s="4" t="s">
        <v>55</v>
      </c>
    </row>
    <row r="217" spans="1:6">
      <c r="A217" s="4" t="s">
        <v>56</v>
      </c>
      <c r="B217" s="4" t="s">
        <v>633</v>
      </c>
      <c r="C217" s="4" t="s">
        <v>8</v>
      </c>
      <c r="D217" s="4" t="s">
        <v>9</v>
      </c>
      <c r="E217" s="4">
        <v>1</v>
      </c>
      <c r="F217" s="4" t="s">
        <v>55</v>
      </c>
    </row>
    <row r="218" spans="1:6">
      <c r="A218" s="4" t="s">
        <v>58</v>
      </c>
      <c r="B218" s="4" t="s">
        <v>634</v>
      </c>
      <c r="C218" s="4" t="s">
        <v>8</v>
      </c>
      <c r="D218" s="4" t="s">
        <v>14</v>
      </c>
      <c r="E218" s="4">
        <v>1</v>
      </c>
      <c r="F218" s="4" t="s">
        <v>17</v>
      </c>
    </row>
    <row r="219" spans="1:6">
      <c r="A219" s="4" t="s">
        <v>101</v>
      </c>
      <c r="B219" s="4" t="s">
        <v>635</v>
      </c>
      <c r="C219" s="4" t="s">
        <v>8</v>
      </c>
      <c r="D219" s="4" t="s">
        <v>14</v>
      </c>
      <c r="E219" s="4">
        <v>1</v>
      </c>
      <c r="F219" s="4" t="s">
        <v>17</v>
      </c>
    </row>
    <row r="220" spans="1:6">
      <c r="A220" s="4" t="s">
        <v>107</v>
      </c>
      <c r="B220" s="4" t="s">
        <v>120</v>
      </c>
      <c r="C220" s="4" t="s">
        <v>8</v>
      </c>
      <c r="D220" s="4" t="s">
        <v>14</v>
      </c>
      <c r="E220" s="4">
        <v>1</v>
      </c>
      <c r="F220" s="4" t="s">
        <v>17</v>
      </c>
    </row>
    <row r="221" spans="1:6">
      <c r="A221" s="4" t="s">
        <v>119</v>
      </c>
      <c r="B221" s="4" t="s">
        <v>636</v>
      </c>
      <c r="C221" s="4" t="s">
        <v>8</v>
      </c>
      <c r="D221" s="4" t="s">
        <v>14</v>
      </c>
      <c r="E221" s="4">
        <v>1</v>
      </c>
      <c r="F221" s="4" t="s">
        <v>17</v>
      </c>
    </row>
    <row r="222" spans="1:6">
      <c r="A222" s="4" t="s">
        <v>133</v>
      </c>
      <c r="B222" s="4" t="s">
        <v>637</v>
      </c>
      <c r="C222" s="4" t="s">
        <v>8</v>
      </c>
      <c r="D222" s="4" t="s">
        <v>14</v>
      </c>
      <c r="E222" s="4">
        <v>1</v>
      </c>
      <c r="F222" s="4" t="s">
        <v>17</v>
      </c>
    </row>
    <row r="223" spans="1:6">
      <c r="A223" s="4" t="s">
        <v>137</v>
      </c>
      <c r="B223" s="4" t="s">
        <v>638</v>
      </c>
      <c r="C223" s="4" t="s">
        <v>8</v>
      </c>
      <c r="D223" s="4" t="s">
        <v>14</v>
      </c>
      <c r="E223" s="4">
        <v>1</v>
      </c>
      <c r="F223" s="4" t="s">
        <v>17</v>
      </c>
    </row>
    <row r="224" spans="1:6">
      <c r="A224" s="4" t="s">
        <v>141</v>
      </c>
      <c r="B224" s="4" t="s">
        <v>639</v>
      </c>
      <c r="C224" s="4" t="s">
        <v>8</v>
      </c>
      <c r="D224" s="4" t="s">
        <v>14</v>
      </c>
      <c r="E224" s="4">
        <v>1</v>
      </c>
      <c r="F224" s="4" t="s">
        <v>17</v>
      </c>
    </row>
    <row r="225" spans="1:6">
      <c r="A225" s="4" t="s">
        <v>145</v>
      </c>
      <c r="B225" s="4" t="s">
        <v>640</v>
      </c>
      <c r="C225" s="4" t="s">
        <v>8</v>
      </c>
      <c r="D225" s="4" t="s">
        <v>14</v>
      </c>
      <c r="E225" s="4">
        <v>1</v>
      </c>
      <c r="F225" s="4" t="s">
        <v>17</v>
      </c>
    </row>
    <row r="226" spans="1:6">
      <c r="A226" s="4" t="s">
        <v>284</v>
      </c>
      <c r="B226" s="4" t="s">
        <v>641</v>
      </c>
      <c r="C226" s="4" t="s">
        <v>8</v>
      </c>
      <c r="D226" s="4" t="s">
        <v>14</v>
      </c>
      <c r="E226" s="4">
        <v>1</v>
      </c>
      <c r="F226" s="4" t="s">
        <v>17</v>
      </c>
    </row>
    <row r="227" spans="1:6">
      <c r="A227" s="4" t="s">
        <v>358</v>
      </c>
      <c r="B227" s="4" t="s">
        <v>642</v>
      </c>
      <c r="C227" s="4" t="s">
        <v>8</v>
      </c>
      <c r="D227" s="4" t="s">
        <v>9</v>
      </c>
      <c r="E227" s="4">
        <v>1</v>
      </c>
      <c r="F227" s="4" t="s">
        <v>164</v>
      </c>
    </row>
    <row r="228" spans="1:6">
      <c r="A228" s="4" t="s">
        <v>352</v>
      </c>
      <c r="B228" s="4" t="s">
        <v>643</v>
      </c>
      <c r="C228" s="4" t="s">
        <v>8</v>
      </c>
      <c r="D228" s="4" t="s">
        <v>9</v>
      </c>
      <c r="E228" s="4">
        <v>1</v>
      </c>
      <c r="F228" s="4" t="s">
        <v>164</v>
      </c>
    </row>
    <row r="229" spans="1:6">
      <c r="A229" s="4" t="s">
        <v>349</v>
      </c>
      <c r="B229" s="4" t="s">
        <v>644</v>
      </c>
      <c r="C229" s="4" t="s">
        <v>8</v>
      </c>
      <c r="D229" s="4" t="s">
        <v>9</v>
      </c>
      <c r="E229" s="4">
        <v>1</v>
      </c>
      <c r="F229" s="4" t="s">
        <v>351</v>
      </c>
    </row>
    <row r="230" spans="1:6">
      <c r="A230" s="4" t="s">
        <v>369</v>
      </c>
      <c r="B230" s="4" t="s">
        <v>645</v>
      </c>
      <c r="C230" s="4" t="s">
        <v>8</v>
      </c>
      <c r="D230" s="4" t="s">
        <v>14</v>
      </c>
      <c r="E230" s="4">
        <v>1</v>
      </c>
      <c r="F230" s="4" t="s">
        <v>17</v>
      </c>
    </row>
    <row r="231" spans="1:6">
      <c r="A231" s="4" t="s">
        <v>365</v>
      </c>
      <c r="B231" s="4" t="s">
        <v>646</v>
      </c>
      <c r="C231" s="4" t="s">
        <v>8</v>
      </c>
      <c r="D231" s="4" t="s">
        <v>14</v>
      </c>
      <c r="E231" s="4">
        <v>1</v>
      </c>
      <c r="F231" s="4" t="s">
        <v>17</v>
      </c>
    </row>
    <row r="232" spans="1:6">
      <c r="A232" s="4" t="s">
        <v>373</v>
      </c>
      <c r="B232" s="4" t="s">
        <v>647</v>
      </c>
      <c r="C232" s="4" t="s">
        <v>8</v>
      </c>
      <c r="D232" s="4" t="s">
        <v>9</v>
      </c>
      <c r="E232" s="4">
        <v>1</v>
      </c>
      <c r="F232" s="4" t="s">
        <v>377</v>
      </c>
    </row>
    <row r="233" spans="1:6">
      <c r="A233" s="4" t="s">
        <v>381</v>
      </c>
      <c r="B233" s="4" t="s">
        <v>648</v>
      </c>
      <c r="C233" s="4" t="s">
        <v>8</v>
      </c>
      <c r="D233" s="4" t="s">
        <v>14</v>
      </c>
      <c r="E233" s="4">
        <v>1</v>
      </c>
      <c r="F233" s="4" t="s">
        <v>17</v>
      </c>
    </row>
    <row r="234" spans="1:6">
      <c r="A234" s="4" t="s">
        <v>389</v>
      </c>
      <c r="B234" s="4" t="s">
        <v>649</v>
      </c>
      <c r="C234" s="4" t="s">
        <v>8</v>
      </c>
      <c r="D234" s="4" t="s">
        <v>14</v>
      </c>
      <c r="E234" s="4">
        <v>1</v>
      </c>
      <c r="F234" s="4" t="s">
        <v>17</v>
      </c>
    </row>
    <row r="235" spans="1:6">
      <c r="A235" s="4" t="s">
        <v>391</v>
      </c>
      <c r="B235" s="4" t="s">
        <v>650</v>
      </c>
      <c r="C235" s="4" t="s">
        <v>8</v>
      </c>
      <c r="D235" s="4" t="s">
        <v>14</v>
      </c>
      <c r="E235" s="4">
        <v>1</v>
      </c>
      <c r="F235" s="4" t="s">
        <v>17</v>
      </c>
    </row>
    <row r="236" spans="1:6">
      <c r="A236" s="4" t="s">
        <v>398</v>
      </c>
      <c r="B236" s="4" t="s">
        <v>399</v>
      </c>
      <c r="C236" s="4" t="s">
        <v>8</v>
      </c>
      <c r="D236" s="4" t="s">
        <v>9</v>
      </c>
      <c r="E236" s="4">
        <v>2</v>
      </c>
      <c r="F236" s="4" t="s">
        <v>400</v>
      </c>
    </row>
    <row r="237" spans="1:6">
      <c r="A237" s="4" t="s">
        <v>425</v>
      </c>
      <c r="B237" s="4" t="s">
        <v>651</v>
      </c>
      <c r="C237" s="4" t="s">
        <v>8</v>
      </c>
      <c r="D237" s="4" t="s">
        <v>9</v>
      </c>
      <c r="E237" s="4">
        <v>1</v>
      </c>
      <c r="F237" s="4" t="s">
        <v>427</v>
      </c>
    </row>
    <row r="238" spans="1:6">
      <c r="A238" s="4" t="s">
        <v>444</v>
      </c>
      <c r="B238" s="4" t="s">
        <v>652</v>
      </c>
      <c r="C238" s="4" t="s">
        <v>8</v>
      </c>
      <c r="D238" s="4" t="s">
        <v>9</v>
      </c>
      <c r="E238" s="4">
        <v>1</v>
      </c>
      <c r="F238" s="4" t="s">
        <v>448</v>
      </c>
    </row>
    <row r="239" spans="1:6">
      <c r="A239" s="4" t="s">
        <v>505</v>
      </c>
      <c r="B239" s="4" t="s">
        <v>653</v>
      </c>
      <c r="C239" s="4" t="s">
        <v>8</v>
      </c>
      <c r="D239" s="4" t="s">
        <v>9</v>
      </c>
      <c r="E239" s="4">
        <v>1</v>
      </c>
      <c r="F239" s="4" t="s">
        <v>36</v>
      </c>
    </row>
    <row r="240" spans="1:6">
      <c r="A240" s="4" t="s">
        <v>526</v>
      </c>
      <c r="B240" s="4" t="s">
        <v>527</v>
      </c>
      <c r="C240" s="4" t="s">
        <v>8</v>
      </c>
      <c r="D240" s="4" t="s">
        <v>9</v>
      </c>
      <c r="E240" s="4">
        <v>1</v>
      </c>
      <c r="F240" s="4" t="s">
        <v>36</v>
      </c>
    </row>
    <row r="241" spans="1:6">
      <c r="A241" s="4" t="s">
        <v>581</v>
      </c>
      <c r="B241" s="4" t="s">
        <v>584</v>
      </c>
      <c r="C241" s="4" t="s">
        <v>8</v>
      </c>
      <c r="D241" s="4" t="s">
        <v>9</v>
      </c>
      <c r="E241" s="4">
        <v>1</v>
      </c>
      <c r="F241" s="4" t="s">
        <v>198</v>
      </c>
    </row>
    <row r="242" spans="1:6">
      <c r="A242" s="4" t="s">
        <v>528</v>
      </c>
      <c r="B242" s="4" t="s">
        <v>654</v>
      </c>
      <c r="C242" s="4" t="s">
        <v>8</v>
      </c>
      <c r="D242" s="4" t="s">
        <v>9</v>
      </c>
      <c r="E242" s="4">
        <v>1</v>
      </c>
      <c r="F242" s="4" t="s">
        <v>198</v>
      </c>
    </row>
    <row r="243" spans="1:6">
      <c r="A243" s="4" t="s">
        <v>557</v>
      </c>
      <c r="B243" s="4" t="s">
        <v>558</v>
      </c>
      <c r="C243" s="4" t="s">
        <v>8</v>
      </c>
      <c r="D243" s="4" t="s">
        <v>9</v>
      </c>
      <c r="E243" s="4">
        <v>1</v>
      </c>
      <c r="F243" s="4" t="s">
        <v>26</v>
      </c>
    </row>
    <row r="244" spans="1:6">
      <c r="A244" s="4" t="s">
        <v>544</v>
      </c>
      <c r="B244" s="4" t="s">
        <v>545</v>
      </c>
      <c r="C244" s="4" t="s">
        <v>8</v>
      </c>
      <c r="D244" s="4" t="s">
        <v>9</v>
      </c>
      <c r="E244" s="4">
        <v>1</v>
      </c>
      <c r="F244" s="4" t="s">
        <v>198</v>
      </c>
    </row>
    <row r="245" spans="1:6">
      <c r="A245" s="4" t="s">
        <v>555</v>
      </c>
      <c r="B245" s="4" t="s">
        <v>556</v>
      </c>
      <c r="C245" s="4" t="s">
        <v>8</v>
      </c>
      <c r="D245" s="4" t="s">
        <v>9</v>
      </c>
      <c r="E245" s="4">
        <v>1</v>
      </c>
      <c r="F245" s="4" t="s">
        <v>26</v>
      </c>
    </row>
    <row r="246" spans="1:6">
      <c r="A246" s="4" t="s">
        <v>521</v>
      </c>
      <c r="B246" s="4" t="s">
        <v>522</v>
      </c>
      <c r="C246" s="4" t="s">
        <v>8</v>
      </c>
      <c r="D246" s="4" t="s">
        <v>9</v>
      </c>
      <c r="E246" s="4">
        <v>1</v>
      </c>
      <c r="F246" s="4" t="s">
        <v>36</v>
      </c>
    </row>
    <row r="247" spans="1:6">
      <c r="A247" s="4" t="s">
        <v>585</v>
      </c>
      <c r="B247" s="4" t="s">
        <v>655</v>
      </c>
      <c r="C247" s="4" t="s">
        <v>8</v>
      </c>
      <c r="D247" s="4" t="s">
        <v>9</v>
      </c>
      <c r="E247" s="4">
        <v>1</v>
      </c>
      <c r="F247" s="4" t="s">
        <v>587</v>
      </c>
    </row>
    <row r="248" spans="1:6">
      <c r="A248" s="4" t="s">
        <v>597</v>
      </c>
      <c r="B248" s="4" t="s">
        <v>656</v>
      </c>
      <c r="C248" s="4" t="s">
        <v>8</v>
      </c>
      <c r="D248" s="4" t="s">
        <v>14</v>
      </c>
      <c r="E248" s="4">
        <v>1</v>
      </c>
      <c r="F248" s="4" t="s">
        <v>17</v>
      </c>
    </row>
    <row r="249" spans="1:6">
      <c r="A249" s="4" t="s">
        <v>6</v>
      </c>
      <c r="B249" s="4" t="s">
        <v>7</v>
      </c>
      <c r="C249" s="4" t="s">
        <v>8</v>
      </c>
      <c r="D249" s="4" t="s">
        <v>9</v>
      </c>
      <c r="E249" s="4">
        <v>1</v>
      </c>
      <c r="F249" s="4" t="s">
        <v>10</v>
      </c>
    </row>
    <row r="250" spans="1:6">
      <c r="A250" s="4" t="s">
        <v>11</v>
      </c>
      <c r="B250" s="4" t="s">
        <v>16</v>
      </c>
      <c r="C250" s="4" t="s">
        <v>8</v>
      </c>
      <c r="D250" s="4" t="s">
        <v>9</v>
      </c>
      <c r="E250" s="4">
        <v>1</v>
      </c>
      <c r="F250" s="4" t="s">
        <v>17</v>
      </c>
    </row>
    <row r="251" spans="1:6">
      <c r="A251" s="4" t="s">
        <v>18</v>
      </c>
      <c r="B251" s="4" t="s">
        <v>21</v>
      </c>
      <c r="C251" s="4" t="s">
        <v>8</v>
      </c>
      <c r="D251" s="4" t="s">
        <v>14</v>
      </c>
      <c r="E251" s="4">
        <v>1</v>
      </c>
      <c r="F251" s="4" t="s">
        <v>17</v>
      </c>
    </row>
    <row r="252" spans="1:6">
      <c r="A252" s="4" t="s">
        <v>22</v>
      </c>
      <c r="B252" s="4" t="s">
        <v>25</v>
      </c>
      <c r="C252" s="4" t="s">
        <v>8</v>
      </c>
      <c r="D252" s="4" t="s">
        <v>14</v>
      </c>
      <c r="E252" s="4">
        <v>1</v>
      </c>
      <c r="F252" s="4" t="s">
        <v>26</v>
      </c>
    </row>
    <row r="253" spans="1:6">
      <c r="A253" s="4" t="s">
        <v>27</v>
      </c>
      <c r="B253" s="4" t="s">
        <v>29</v>
      </c>
      <c r="C253" s="4" t="s">
        <v>8</v>
      </c>
      <c r="D253" s="4" t="s">
        <v>14</v>
      </c>
      <c r="E253" s="4">
        <v>1</v>
      </c>
      <c r="F253" s="4" t="s">
        <v>17</v>
      </c>
    </row>
    <row r="254" spans="1:6">
      <c r="A254" s="4" t="s">
        <v>37</v>
      </c>
      <c r="B254" s="4" t="s">
        <v>39</v>
      </c>
      <c r="C254" s="4" t="s">
        <v>8</v>
      </c>
      <c r="D254" s="4" t="s">
        <v>14</v>
      </c>
      <c r="E254" s="4">
        <v>1</v>
      </c>
      <c r="F254" s="4" t="s">
        <v>17</v>
      </c>
    </row>
    <row r="255" spans="1:6">
      <c r="A255" s="4" t="s">
        <v>177</v>
      </c>
      <c r="B255" s="4" t="s">
        <v>178</v>
      </c>
      <c r="C255" s="4" t="s">
        <v>8</v>
      </c>
      <c r="D255" s="4" t="s">
        <v>9</v>
      </c>
      <c r="E255" s="4">
        <v>1</v>
      </c>
      <c r="F255" s="4" t="s">
        <v>32</v>
      </c>
    </row>
    <row r="256" spans="1:6">
      <c r="A256" s="4" t="s">
        <v>71</v>
      </c>
      <c r="B256" s="4" t="s">
        <v>72</v>
      </c>
      <c r="C256" s="4" t="s">
        <v>8</v>
      </c>
      <c r="D256" s="4" t="s">
        <v>9</v>
      </c>
      <c r="E256" s="4">
        <v>4</v>
      </c>
      <c r="F256" s="4" t="s">
        <v>73</v>
      </c>
    </row>
    <row r="257" spans="1:6">
      <c r="A257" s="4" t="s">
        <v>74</v>
      </c>
      <c r="B257" s="4" t="s">
        <v>77</v>
      </c>
      <c r="C257" s="4" t="s">
        <v>8</v>
      </c>
      <c r="D257" s="4" t="s">
        <v>9</v>
      </c>
      <c r="E257" s="4">
        <v>1</v>
      </c>
      <c r="F257" s="4" t="s">
        <v>17</v>
      </c>
    </row>
    <row r="258" spans="1:6">
      <c r="A258" s="4" t="s">
        <v>456</v>
      </c>
      <c r="B258" s="4" t="s">
        <v>457</v>
      </c>
      <c r="C258" s="4" t="s">
        <v>8</v>
      </c>
      <c r="D258" s="4" t="s">
        <v>9</v>
      </c>
      <c r="E258" s="4">
        <v>1</v>
      </c>
      <c r="F258" s="4" t="s">
        <v>458</v>
      </c>
    </row>
    <row r="259" spans="1:6">
      <c r="A259" s="4" t="s">
        <v>81</v>
      </c>
      <c r="B259" s="4" t="s">
        <v>90</v>
      </c>
      <c r="C259" s="4" t="s">
        <v>8</v>
      </c>
      <c r="D259" s="4" t="s">
        <v>14</v>
      </c>
      <c r="E259" s="4">
        <v>1</v>
      </c>
      <c r="F259" s="4" t="s">
        <v>91</v>
      </c>
    </row>
    <row r="260" spans="1:6">
      <c r="A260" s="4" t="s">
        <v>94</v>
      </c>
      <c r="B260" s="4" t="s">
        <v>97</v>
      </c>
      <c r="C260" s="4" t="s">
        <v>8</v>
      </c>
      <c r="D260" s="4" t="s">
        <v>9</v>
      </c>
      <c r="E260" s="4">
        <v>1</v>
      </c>
      <c r="F260" s="4" t="s">
        <v>98</v>
      </c>
    </row>
    <row r="261" spans="1:6">
      <c r="A261" s="4" t="s">
        <v>150</v>
      </c>
      <c r="B261" s="4" t="s">
        <v>151</v>
      </c>
      <c r="C261" s="4" t="s">
        <v>8</v>
      </c>
      <c r="D261" s="4" t="s">
        <v>9</v>
      </c>
      <c r="E261" s="4">
        <v>2</v>
      </c>
      <c r="F261" s="4" t="s">
        <v>152</v>
      </c>
    </row>
    <row r="262" spans="1:6">
      <c r="A262" s="4" t="s">
        <v>179</v>
      </c>
      <c r="B262" s="4" t="s">
        <v>180</v>
      </c>
      <c r="C262" s="4" t="s">
        <v>8</v>
      </c>
      <c r="D262" s="4" t="s">
        <v>9</v>
      </c>
      <c r="E262" s="4">
        <v>1</v>
      </c>
      <c r="F262" s="4" t="s">
        <v>181</v>
      </c>
    </row>
    <row r="263" spans="1:6">
      <c r="A263" s="4" t="s">
        <v>185</v>
      </c>
      <c r="B263" s="4" t="s">
        <v>186</v>
      </c>
      <c r="C263" s="4" t="s">
        <v>8</v>
      </c>
      <c r="D263" s="4" t="s">
        <v>9</v>
      </c>
      <c r="E263" s="4">
        <v>1</v>
      </c>
      <c r="F263" s="4" t="s">
        <v>164</v>
      </c>
    </row>
    <row r="264" spans="1:6">
      <c r="A264" s="4" t="s">
        <v>187</v>
      </c>
      <c r="B264" s="4" t="s">
        <v>188</v>
      </c>
      <c r="C264" s="4" t="s">
        <v>8</v>
      </c>
      <c r="D264" s="4" t="s">
        <v>9</v>
      </c>
      <c r="E264" s="4">
        <v>1</v>
      </c>
      <c r="F264" s="4" t="s">
        <v>164</v>
      </c>
    </row>
    <row r="265" spans="1:6">
      <c r="A265" s="4" t="s">
        <v>201</v>
      </c>
      <c r="B265" s="4" t="s">
        <v>202</v>
      </c>
      <c r="C265" s="4" t="s">
        <v>8</v>
      </c>
      <c r="D265" s="4" t="s">
        <v>9</v>
      </c>
      <c r="E265" s="4">
        <v>1</v>
      </c>
      <c r="F265" s="4" t="s">
        <v>164</v>
      </c>
    </row>
    <row r="266" spans="1:6">
      <c r="A266" s="4" t="s">
        <v>207</v>
      </c>
      <c r="B266" s="4" t="s">
        <v>212</v>
      </c>
      <c r="C266" s="4" t="s">
        <v>8</v>
      </c>
      <c r="D266" s="4" t="s">
        <v>9</v>
      </c>
      <c r="E266" s="4">
        <v>1</v>
      </c>
      <c r="F266" s="4" t="s">
        <v>213</v>
      </c>
    </row>
    <row r="267" spans="1:6">
      <c r="A267" s="4" t="s">
        <v>253</v>
      </c>
      <c r="B267" s="4" t="s">
        <v>254</v>
      </c>
      <c r="C267" s="4" t="s">
        <v>8</v>
      </c>
      <c r="D267" s="4" t="s">
        <v>14</v>
      </c>
      <c r="E267" s="4">
        <v>1</v>
      </c>
      <c r="F267" s="4" t="s">
        <v>255</v>
      </c>
    </row>
    <row r="268" spans="1:6">
      <c r="A268" s="4" t="s">
        <v>623</v>
      </c>
      <c r="B268" s="4" t="s">
        <v>657</v>
      </c>
      <c r="C268" s="4" t="s">
        <v>8</v>
      </c>
      <c r="D268" s="4" t="s">
        <v>14</v>
      </c>
      <c r="E268" s="4">
        <v>1</v>
      </c>
      <c r="F268" s="4" t="s">
        <v>255</v>
      </c>
    </row>
    <row r="269" spans="1:6">
      <c r="A269" s="4" t="s">
        <v>262</v>
      </c>
      <c r="B269" s="4" t="s">
        <v>278</v>
      </c>
      <c r="C269" s="4" t="s">
        <v>8</v>
      </c>
      <c r="D269" s="4" t="s">
        <v>9</v>
      </c>
      <c r="E269" s="4">
        <v>1</v>
      </c>
      <c r="F269" s="4" t="s">
        <v>164</v>
      </c>
    </row>
    <row r="270" spans="1:6">
      <c r="A270" s="4" t="s">
        <v>356</v>
      </c>
      <c r="B270" s="4" t="s">
        <v>357</v>
      </c>
      <c r="C270" s="4" t="s">
        <v>8</v>
      </c>
      <c r="D270" s="4" t="s">
        <v>9</v>
      </c>
      <c r="E270" s="4">
        <v>1</v>
      </c>
      <c r="F270" s="4" t="s">
        <v>164</v>
      </c>
    </row>
    <row r="271" spans="1:6">
      <c r="A271" s="4" t="s">
        <v>360</v>
      </c>
      <c r="B271" s="4" t="s">
        <v>363</v>
      </c>
      <c r="C271" s="4" t="s">
        <v>8</v>
      </c>
      <c r="D271" s="4" t="s">
        <v>14</v>
      </c>
      <c r="E271" s="4">
        <v>1</v>
      </c>
      <c r="F271" s="4" t="s">
        <v>364</v>
      </c>
    </row>
    <row r="272" spans="1:6">
      <c r="A272" s="4" t="s">
        <v>393</v>
      </c>
      <c r="B272" s="4" t="s">
        <v>394</v>
      </c>
      <c r="C272" s="4" t="s">
        <v>8</v>
      </c>
      <c r="D272" s="4" t="s">
        <v>9</v>
      </c>
      <c r="E272" s="4">
        <v>1</v>
      </c>
      <c r="F272" s="4" t="s">
        <v>17</v>
      </c>
    </row>
    <row r="273" spans="1:6">
      <c r="A273" s="4" t="s">
        <v>420</v>
      </c>
      <c r="B273" s="4" t="s">
        <v>421</v>
      </c>
      <c r="C273" s="4" t="s">
        <v>8</v>
      </c>
      <c r="D273" s="4" t="s">
        <v>9</v>
      </c>
      <c r="E273" s="4">
        <v>1</v>
      </c>
      <c r="F273" s="4" t="s">
        <v>422</v>
      </c>
    </row>
    <row r="274" spans="1:6">
      <c r="A274" s="4" t="s">
        <v>441</v>
      </c>
      <c r="B274" s="4" t="s">
        <v>442</v>
      </c>
      <c r="C274" s="4" t="s">
        <v>8</v>
      </c>
      <c r="D274" s="4" t="s">
        <v>9</v>
      </c>
      <c r="E274" s="4">
        <v>2</v>
      </c>
      <c r="F274" s="4" t="s">
        <v>443</v>
      </c>
    </row>
    <row r="275" spans="1:6">
      <c r="A275" s="4" t="s">
        <v>438</v>
      </c>
      <c r="B275" s="4" t="s">
        <v>439</v>
      </c>
      <c r="C275" s="4" t="s">
        <v>8</v>
      </c>
      <c r="D275" s="4" t="s">
        <v>9</v>
      </c>
      <c r="E275" s="4">
        <v>1</v>
      </c>
      <c r="F275" s="4" t="s">
        <v>440</v>
      </c>
    </row>
    <row r="276" spans="1:6">
      <c r="A276" s="4" t="s">
        <v>459</v>
      </c>
      <c r="B276" s="4" t="s">
        <v>477</v>
      </c>
      <c r="C276" s="4" t="s">
        <v>8</v>
      </c>
      <c r="D276" s="4" t="s">
        <v>9</v>
      </c>
      <c r="E276" s="4">
        <v>1</v>
      </c>
      <c r="F276" s="4" t="s">
        <v>478</v>
      </c>
    </row>
    <row r="277" spans="1:6">
      <c r="A277" s="4" t="s">
        <v>479</v>
      </c>
      <c r="B277" s="4" t="s">
        <v>480</v>
      </c>
      <c r="C277" s="4" t="s">
        <v>8</v>
      </c>
      <c r="D277" s="4" t="s">
        <v>9</v>
      </c>
      <c r="E277" s="4">
        <v>6</v>
      </c>
      <c r="F277" s="4" t="s">
        <v>481</v>
      </c>
    </row>
    <row r="278" spans="1:6">
      <c r="A278" s="4" t="s">
        <v>523</v>
      </c>
      <c r="B278" s="4" t="s">
        <v>524</v>
      </c>
      <c r="C278" s="4" t="s">
        <v>8</v>
      </c>
      <c r="D278" s="4" t="s">
        <v>9</v>
      </c>
      <c r="E278" s="4">
        <v>2</v>
      </c>
      <c r="F278" s="4" t="s">
        <v>525</v>
      </c>
    </row>
    <row r="279" spans="1:6">
      <c r="A279" s="4" t="s">
        <v>546</v>
      </c>
      <c r="B279" s="4" t="s">
        <v>549</v>
      </c>
      <c r="C279" s="4" t="s">
        <v>8</v>
      </c>
      <c r="D279" s="4" t="s">
        <v>14</v>
      </c>
      <c r="E279" s="4">
        <v>1</v>
      </c>
      <c r="F279" s="4" t="s">
        <v>17</v>
      </c>
    </row>
    <row r="280" spans="1:6">
      <c r="A280" s="4" t="s">
        <v>552</v>
      </c>
      <c r="B280" s="4" t="s">
        <v>553</v>
      </c>
      <c r="C280" s="4" t="s">
        <v>8</v>
      </c>
      <c r="D280" s="4" t="s">
        <v>14</v>
      </c>
      <c r="E280" s="4">
        <v>1</v>
      </c>
      <c r="F280" s="4" t="s">
        <v>26</v>
      </c>
    </row>
    <row r="281" spans="1:6">
      <c r="A281" s="4" t="s">
        <v>560</v>
      </c>
      <c r="B281" s="4" t="s">
        <v>572</v>
      </c>
      <c r="C281" s="4" t="s">
        <v>8</v>
      </c>
      <c r="D281" s="4" t="s">
        <v>9</v>
      </c>
      <c r="E281" s="4">
        <v>1</v>
      </c>
      <c r="F281" s="4" t="s">
        <v>573</v>
      </c>
    </row>
    <row r="282" spans="1:6">
      <c r="A282" s="4" t="s">
        <v>574</v>
      </c>
      <c r="B282" s="4" t="s">
        <v>575</v>
      </c>
      <c r="C282" s="4" t="s">
        <v>8</v>
      </c>
      <c r="D282" s="4" t="s">
        <v>9</v>
      </c>
      <c r="E282" s="4">
        <v>1</v>
      </c>
      <c r="F282" s="4" t="s">
        <v>576</v>
      </c>
    </row>
    <row r="283" spans="1:6">
      <c r="A283" s="4" t="s">
        <v>578</v>
      </c>
      <c r="B283" s="4" t="s">
        <v>579</v>
      </c>
      <c r="C283" s="4" t="s">
        <v>8</v>
      </c>
      <c r="D283" s="4" t="s">
        <v>9</v>
      </c>
      <c r="E283" s="4">
        <v>1</v>
      </c>
      <c r="F283" s="4" t="s">
        <v>26</v>
      </c>
    </row>
    <row r="284" spans="1:6">
      <c r="A284" s="4" t="s">
        <v>592</v>
      </c>
      <c r="B284" s="4" t="s">
        <v>593</v>
      </c>
      <c r="C284" s="4" t="s">
        <v>8</v>
      </c>
      <c r="D284" s="4" t="s">
        <v>14</v>
      </c>
      <c r="E284" s="4">
        <v>1</v>
      </c>
      <c r="F284" s="4" t="s">
        <v>594</v>
      </c>
    </row>
    <row r="285" spans="1:6">
      <c r="A285" s="4" t="s">
        <v>602</v>
      </c>
      <c r="B285" s="4" t="s">
        <v>603</v>
      </c>
      <c r="C285" s="4" t="s">
        <v>8</v>
      </c>
      <c r="D285" s="4" t="s">
        <v>9</v>
      </c>
      <c r="E285" s="4">
        <v>2</v>
      </c>
      <c r="F285" s="4" t="s">
        <v>397</v>
      </c>
    </row>
    <row r="286" spans="1:6">
      <c r="A286" s="4" t="s">
        <v>609</v>
      </c>
      <c r="B286" s="4" t="s">
        <v>616</v>
      </c>
      <c r="C286" s="4" t="s">
        <v>8</v>
      </c>
      <c r="D286" s="4" t="s">
        <v>9</v>
      </c>
      <c r="E286" s="4">
        <v>2</v>
      </c>
      <c r="F286" s="4" t="s">
        <v>617</v>
      </c>
    </row>
    <row r="287" spans="1:6">
      <c r="A287" s="4" t="s">
        <v>432</v>
      </c>
      <c r="B287" s="4" t="s">
        <v>433</v>
      </c>
      <c r="C287" s="4" t="s">
        <v>8</v>
      </c>
      <c r="D287" s="4" t="s">
        <v>9</v>
      </c>
      <c r="E287" s="4">
        <v>1</v>
      </c>
      <c r="F287" s="4" t="s">
        <v>17</v>
      </c>
    </row>
    <row r="288" spans="1:6">
      <c r="A288" s="4" t="s">
        <v>432</v>
      </c>
      <c r="B288" s="4" t="s">
        <v>434</v>
      </c>
      <c r="C288" s="4" t="s">
        <v>8</v>
      </c>
      <c r="D288" s="4" t="s">
        <v>14</v>
      </c>
      <c r="E288" s="4">
        <v>2</v>
      </c>
      <c r="F288" s="4" t="s">
        <v>435</v>
      </c>
    </row>
    <row r="289" spans="1:6">
      <c r="A289" s="4" t="s">
        <v>436</v>
      </c>
      <c r="B289" s="4" t="s">
        <v>437</v>
      </c>
      <c r="C289" s="4" t="s">
        <v>8</v>
      </c>
      <c r="D289" s="4" t="s">
        <v>9</v>
      </c>
      <c r="E289" s="4">
        <v>1</v>
      </c>
      <c r="F289" s="4" t="s">
        <v>17</v>
      </c>
    </row>
    <row r="290" spans="1:6">
      <c r="A290" s="4" t="s">
        <v>482</v>
      </c>
      <c r="B290" s="4" t="s">
        <v>489</v>
      </c>
      <c r="C290" s="4" t="s">
        <v>8</v>
      </c>
      <c r="D290" s="4" t="s">
        <v>9</v>
      </c>
      <c r="E290" s="4">
        <v>1</v>
      </c>
      <c r="F290" s="4" t="s">
        <v>490</v>
      </c>
    </row>
    <row r="291" spans="1:6">
      <c r="A291" s="4" t="s">
        <v>482</v>
      </c>
      <c r="B291" s="4" t="s">
        <v>483</v>
      </c>
      <c r="C291" s="4" t="s">
        <v>8</v>
      </c>
      <c r="D291" s="4" t="s">
        <v>14</v>
      </c>
      <c r="E291" s="4">
        <v>4</v>
      </c>
      <c r="F291" s="4" t="s">
        <v>484</v>
      </c>
    </row>
    <row r="292" spans="1:6">
      <c r="A292" s="4" t="s">
        <v>500</v>
      </c>
      <c r="B292" s="4" t="s">
        <v>504</v>
      </c>
      <c r="C292" s="4" t="s">
        <v>13</v>
      </c>
      <c r="D292" s="4" t="s">
        <v>14</v>
      </c>
      <c r="E292" s="4">
        <v>1</v>
      </c>
      <c r="F292" s="4" t="s">
        <v>164</v>
      </c>
    </row>
    <row r="293" spans="1:6">
      <c r="A293" s="4" t="s">
        <v>500</v>
      </c>
      <c r="B293" s="4" t="s">
        <v>501</v>
      </c>
      <c r="C293" s="4" t="s">
        <v>13</v>
      </c>
      <c r="D293" s="4" t="s">
        <v>14</v>
      </c>
      <c r="E293" s="4">
        <v>9</v>
      </c>
      <c r="F293" s="4" t="s">
        <v>502</v>
      </c>
    </row>
    <row r="294" spans="1:6">
      <c r="A294" s="4" t="s">
        <v>222</v>
      </c>
      <c r="B294" s="4" t="s">
        <v>223</v>
      </c>
      <c r="C294" s="4" t="s">
        <v>13</v>
      </c>
      <c r="D294" s="4" t="s">
        <v>14</v>
      </c>
      <c r="E294" s="4">
        <v>3</v>
      </c>
      <c r="F294" s="4" t="s">
        <v>224</v>
      </c>
    </row>
    <row r="295" spans="1:6">
      <c r="A295" s="4" t="s">
        <v>505</v>
      </c>
      <c r="B295" s="4" t="s">
        <v>518</v>
      </c>
      <c r="C295" s="4" t="s">
        <v>13</v>
      </c>
      <c r="D295" s="4" t="s">
        <v>14</v>
      </c>
      <c r="E295" s="4">
        <v>3</v>
      </c>
      <c r="F295" s="4" t="s">
        <v>519</v>
      </c>
    </row>
    <row r="296" spans="1:6">
      <c r="A296" s="4" t="s">
        <v>528</v>
      </c>
      <c r="B296" s="4" t="s">
        <v>539</v>
      </c>
      <c r="C296" s="4" t="s">
        <v>13</v>
      </c>
      <c r="D296" s="4" t="s">
        <v>14</v>
      </c>
      <c r="E296" s="4">
        <v>3</v>
      </c>
      <c r="F296" s="4" t="s">
        <v>540</v>
      </c>
    </row>
    <row r="297" spans="1:6">
      <c r="A297" s="4" t="s">
        <v>528</v>
      </c>
      <c r="B297" s="4" t="s">
        <v>537</v>
      </c>
      <c r="C297" s="4" t="s">
        <v>13</v>
      </c>
      <c r="D297" s="4" t="s">
        <v>14</v>
      </c>
      <c r="E297" s="4">
        <v>1</v>
      </c>
      <c r="F297" s="4" t="s">
        <v>538</v>
      </c>
    </row>
    <row r="298" spans="1:6">
      <c r="A298" s="4" t="s">
        <v>528</v>
      </c>
      <c r="B298" s="4" t="s">
        <v>531</v>
      </c>
      <c r="C298" s="4" t="s">
        <v>13</v>
      </c>
      <c r="D298" s="4" t="s">
        <v>14</v>
      </c>
      <c r="E298" s="4">
        <v>1</v>
      </c>
      <c r="F298" s="4" t="s">
        <v>532</v>
      </c>
    </row>
    <row r="299" spans="1:6">
      <c r="A299" s="4" t="s">
        <v>552</v>
      </c>
      <c r="B299" s="4" t="s">
        <v>554</v>
      </c>
      <c r="C299" s="4" t="s">
        <v>13</v>
      </c>
      <c r="D299" s="4" t="s">
        <v>9</v>
      </c>
      <c r="E299" s="4">
        <v>1</v>
      </c>
      <c r="F299" s="4" t="s">
        <v>198</v>
      </c>
    </row>
    <row r="300" spans="1:6">
      <c r="A300" s="4" t="s">
        <v>40</v>
      </c>
      <c r="B300" s="4" t="s">
        <v>41</v>
      </c>
      <c r="C300" s="4" t="s">
        <v>8</v>
      </c>
      <c r="D300" s="4" t="s">
        <v>14</v>
      </c>
      <c r="E300" s="4">
        <v>2</v>
      </c>
      <c r="F300" s="4" t="s">
        <v>42</v>
      </c>
    </row>
    <row r="301" spans="1:6">
      <c r="A301" s="4" t="s">
        <v>597</v>
      </c>
      <c r="B301" s="4" t="s">
        <v>658</v>
      </c>
      <c r="C301" s="4" t="s">
        <v>13</v>
      </c>
      <c r="D301" s="4" t="s">
        <v>9</v>
      </c>
      <c r="E301" s="4">
        <v>1</v>
      </c>
      <c r="F301" s="4" t="s">
        <v>17</v>
      </c>
    </row>
    <row r="302" spans="1:6">
      <c r="A302" s="4" t="s">
        <v>618</v>
      </c>
      <c r="B302" s="4" t="s">
        <v>619</v>
      </c>
      <c r="C302" s="4" t="s">
        <v>8</v>
      </c>
      <c r="D302" s="4" t="s">
        <v>9</v>
      </c>
      <c r="E302" s="4">
        <v>1</v>
      </c>
      <c r="F302" s="4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97"/>
  <sheetViews>
    <sheetView topLeftCell="A266" workbookViewId="0">
      <selection activeCell="B297" sqref="B1:B297"/>
    </sheetView>
  </sheetViews>
  <sheetFormatPr defaultRowHeight="15"/>
  <cols>
    <col min="1" max="2" width="17.140625" customWidth="1"/>
    <col min="4" max="4" width="23.28515625" customWidth="1"/>
    <col min="5" max="5" width="16.85546875" customWidth="1"/>
    <col min="6" max="6" width="15.7109375" customWidth="1"/>
  </cols>
  <sheetData>
    <row r="1" spans="1: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>
      <c r="A2" s="7" t="s">
        <v>6</v>
      </c>
      <c r="B2" s="7" t="s">
        <v>7</v>
      </c>
      <c r="C2" s="7" t="s">
        <v>8</v>
      </c>
      <c r="D2" s="7" t="s">
        <v>9</v>
      </c>
      <c r="E2" s="7">
        <v>1</v>
      </c>
      <c r="F2" s="7" t="s">
        <v>10</v>
      </c>
    </row>
    <row r="3" spans="1:6">
      <c r="A3" s="7" t="s">
        <v>11</v>
      </c>
      <c r="B3" s="7" t="s">
        <v>12</v>
      </c>
      <c r="C3" s="7" t="s">
        <v>13</v>
      </c>
      <c r="D3" s="7" t="s">
        <v>14</v>
      </c>
      <c r="E3" s="7">
        <v>4</v>
      </c>
      <c r="F3" s="7" t="s">
        <v>15</v>
      </c>
    </row>
    <row r="4" spans="1:6">
      <c r="A4" s="7" t="s">
        <v>11</v>
      </c>
      <c r="B4" s="7" t="s">
        <v>16</v>
      </c>
      <c r="C4" s="7" t="s">
        <v>8</v>
      </c>
      <c r="D4" s="7" t="s">
        <v>9</v>
      </c>
      <c r="E4" s="7">
        <v>1</v>
      </c>
      <c r="F4" s="7" t="s">
        <v>17</v>
      </c>
    </row>
    <row r="5" spans="1:6">
      <c r="A5" s="7" t="s">
        <v>18</v>
      </c>
      <c r="B5" s="7" t="s">
        <v>21</v>
      </c>
      <c r="C5" s="7" t="s">
        <v>8</v>
      </c>
      <c r="D5" s="7" t="s">
        <v>14</v>
      </c>
      <c r="E5" s="7">
        <v>1</v>
      </c>
      <c r="F5" s="7" t="s">
        <v>17</v>
      </c>
    </row>
    <row r="6" spans="1:6">
      <c r="A6" s="7" t="s">
        <v>18</v>
      </c>
      <c r="B6" s="7" t="s">
        <v>19</v>
      </c>
      <c r="C6" s="7" t="s">
        <v>8</v>
      </c>
      <c r="D6" s="7" t="s">
        <v>9</v>
      </c>
      <c r="E6" s="7">
        <v>2</v>
      </c>
      <c r="F6" s="7" t="s">
        <v>20</v>
      </c>
    </row>
    <row r="7" spans="1:6">
      <c r="A7" s="7" t="s">
        <v>22</v>
      </c>
      <c r="B7" s="7" t="s">
        <v>23</v>
      </c>
      <c r="C7" s="7" t="s">
        <v>8</v>
      </c>
      <c r="D7" s="7" t="s">
        <v>9</v>
      </c>
      <c r="E7" s="7">
        <v>2</v>
      </c>
      <c r="F7" s="7" t="s">
        <v>24</v>
      </c>
    </row>
    <row r="8" spans="1:6">
      <c r="A8" s="7" t="s">
        <v>22</v>
      </c>
      <c r="B8" s="7" t="s">
        <v>25</v>
      </c>
      <c r="C8" s="7" t="s">
        <v>8</v>
      </c>
      <c r="D8" s="7" t="s">
        <v>14</v>
      </c>
      <c r="E8" s="7">
        <v>1</v>
      </c>
      <c r="F8" s="7" t="s">
        <v>26</v>
      </c>
    </row>
    <row r="9" spans="1:6">
      <c r="A9" s="7" t="s">
        <v>27</v>
      </c>
      <c r="B9" s="7" t="s">
        <v>28</v>
      </c>
      <c r="C9" s="7" t="s">
        <v>8</v>
      </c>
      <c r="D9" s="7" t="s">
        <v>9</v>
      </c>
      <c r="E9" s="7">
        <v>2</v>
      </c>
      <c r="F9" s="7" t="s">
        <v>20</v>
      </c>
    </row>
    <row r="10" spans="1:6">
      <c r="A10" s="7" t="s">
        <v>27</v>
      </c>
      <c r="B10" s="7" t="s">
        <v>29</v>
      </c>
      <c r="C10" s="7" t="s">
        <v>8</v>
      </c>
      <c r="D10" s="7" t="s">
        <v>14</v>
      </c>
      <c r="E10" s="7">
        <v>1</v>
      </c>
      <c r="F10" s="7" t="s">
        <v>17</v>
      </c>
    </row>
    <row r="11" spans="1:6">
      <c r="A11" s="7" t="s">
        <v>30</v>
      </c>
      <c r="B11" s="7" t="s">
        <v>659</v>
      </c>
      <c r="C11" s="7" t="s">
        <v>8</v>
      </c>
      <c r="D11" s="7" t="s">
        <v>14</v>
      </c>
      <c r="E11" s="7">
        <v>1</v>
      </c>
      <c r="F11" s="7" t="s">
        <v>32</v>
      </c>
    </row>
    <row r="12" spans="1:6">
      <c r="A12" s="7" t="s">
        <v>30</v>
      </c>
      <c r="B12" s="7" t="s">
        <v>33</v>
      </c>
      <c r="C12" s="7" t="s">
        <v>13</v>
      </c>
      <c r="D12" s="7" t="s">
        <v>14</v>
      </c>
      <c r="E12" s="7">
        <v>3</v>
      </c>
      <c r="F12" s="7" t="s">
        <v>34</v>
      </c>
    </row>
    <row r="13" spans="1:6">
      <c r="A13" s="7" t="s">
        <v>30</v>
      </c>
      <c r="B13" s="7" t="s">
        <v>35</v>
      </c>
      <c r="C13" s="7" t="s">
        <v>13</v>
      </c>
      <c r="D13" s="7" t="s">
        <v>9</v>
      </c>
      <c r="E13" s="7">
        <v>1</v>
      </c>
      <c r="F13" s="7" t="s">
        <v>36</v>
      </c>
    </row>
    <row r="14" spans="1:6">
      <c r="A14" s="7" t="s">
        <v>37</v>
      </c>
      <c r="B14" s="7" t="s">
        <v>38</v>
      </c>
      <c r="C14" s="7" t="s">
        <v>8</v>
      </c>
      <c r="D14" s="7" t="s">
        <v>9</v>
      </c>
      <c r="E14" s="7">
        <v>2</v>
      </c>
      <c r="F14" s="7" t="s">
        <v>20</v>
      </c>
    </row>
    <row r="15" spans="1:6">
      <c r="A15" s="7" t="s">
        <v>37</v>
      </c>
      <c r="B15" s="7" t="s">
        <v>39</v>
      </c>
      <c r="C15" s="7" t="s">
        <v>8</v>
      </c>
      <c r="D15" s="7" t="s">
        <v>14</v>
      </c>
      <c r="E15" s="7">
        <v>1</v>
      </c>
      <c r="F15" s="7" t="s">
        <v>17</v>
      </c>
    </row>
    <row r="16" spans="1:6">
      <c r="A16" s="7" t="s">
        <v>40</v>
      </c>
      <c r="B16" s="7" t="s">
        <v>41</v>
      </c>
      <c r="C16" s="7" t="s">
        <v>8</v>
      </c>
      <c r="D16" s="7" t="s">
        <v>14</v>
      </c>
      <c r="E16" s="7">
        <v>2</v>
      </c>
      <c r="F16" s="7" t="s">
        <v>42</v>
      </c>
    </row>
    <row r="17" spans="1:6">
      <c r="A17" s="7" t="s">
        <v>43</v>
      </c>
      <c r="B17" s="7" t="s">
        <v>660</v>
      </c>
      <c r="C17" s="7" t="s">
        <v>8</v>
      </c>
      <c r="D17" s="7" t="s">
        <v>9</v>
      </c>
      <c r="E17" s="7">
        <v>1</v>
      </c>
      <c r="F17" s="7" t="s">
        <v>45</v>
      </c>
    </row>
    <row r="18" spans="1:6">
      <c r="A18" s="7" t="s">
        <v>46</v>
      </c>
      <c r="B18" s="7" t="s">
        <v>661</v>
      </c>
      <c r="C18" s="7" t="s">
        <v>8</v>
      </c>
      <c r="D18" s="7" t="s">
        <v>9</v>
      </c>
      <c r="E18" s="7">
        <v>1</v>
      </c>
      <c r="F18" s="7" t="s">
        <v>45</v>
      </c>
    </row>
    <row r="19" spans="1:6">
      <c r="A19" s="7" t="s">
        <v>48</v>
      </c>
      <c r="B19" s="7" t="s">
        <v>662</v>
      </c>
      <c r="C19" s="7" t="s">
        <v>8</v>
      </c>
      <c r="D19" s="7" t="s">
        <v>9</v>
      </c>
      <c r="E19" s="7">
        <v>1</v>
      </c>
      <c r="F19" s="7" t="s">
        <v>50</v>
      </c>
    </row>
    <row r="20" spans="1:6">
      <c r="A20" s="7" t="s">
        <v>48</v>
      </c>
      <c r="B20" s="7" t="s">
        <v>51</v>
      </c>
      <c r="C20" s="7" t="s">
        <v>8</v>
      </c>
      <c r="D20" s="7" t="s">
        <v>14</v>
      </c>
      <c r="E20" s="7">
        <v>2</v>
      </c>
      <c r="F20" s="7" t="s">
        <v>52</v>
      </c>
    </row>
    <row r="21" spans="1:6">
      <c r="A21" s="7" t="s">
        <v>53</v>
      </c>
      <c r="B21" s="7" t="s">
        <v>663</v>
      </c>
      <c r="C21" s="7" t="s">
        <v>8</v>
      </c>
      <c r="D21" s="7" t="s">
        <v>9</v>
      </c>
      <c r="E21" s="7">
        <v>1</v>
      </c>
      <c r="F21" s="7" t="s">
        <v>55</v>
      </c>
    </row>
    <row r="22" spans="1:6">
      <c r="A22" s="7" t="s">
        <v>56</v>
      </c>
      <c r="B22" s="7" t="s">
        <v>664</v>
      </c>
      <c r="C22" s="7" t="s">
        <v>8</v>
      </c>
      <c r="D22" s="7" t="s">
        <v>9</v>
      </c>
      <c r="E22" s="7">
        <v>1</v>
      </c>
      <c r="F22" s="7" t="s">
        <v>55</v>
      </c>
    </row>
    <row r="23" spans="1:6">
      <c r="A23" s="7" t="s">
        <v>60</v>
      </c>
      <c r="B23" s="7" t="s">
        <v>63</v>
      </c>
      <c r="C23" s="7" t="s">
        <v>13</v>
      </c>
      <c r="D23" s="7" t="s">
        <v>14</v>
      </c>
      <c r="E23" s="7">
        <v>2</v>
      </c>
      <c r="F23" s="7" t="s">
        <v>64</v>
      </c>
    </row>
    <row r="24" spans="1:6">
      <c r="A24" s="7" t="s">
        <v>60</v>
      </c>
      <c r="B24" s="7" t="s">
        <v>61</v>
      </c>
      <c r="C24" s="7" t="s">
        <v>13</v>
      </c>
      <c r="D24" s="7" t="s">
        <v>14</v>
      </c>
      <c r="E24" s="7">
        <v>2</v>
      </c>
      <c r="F24" s="7" t="s">
        <v>62</v>
      </c>
    </row>
    <row r="25" spans="1:6">
      <c r="A25" s="7" t="s">
        <v>60</v>
      </c>
      <c r="B25" s="7" t="s">
        <v>65</v>
      </c>
      <c r="C25" s="7" t="s">
        <v>13</v>
      </c>
      <c r="D25" s="7" t="s">
        <v>14</v>
      </c>
      <c r="E25" s="7">
        <v>1</v>
      </c>
      <c r="F25" s="7" t="s">
        <v>17</v>
      </c>
    </row>
    <row r="26" spans="1:6">
      <c r="A26" s="7" t="s">
        <v>60</v>
      </c>
      <c r="B26" s="7" t="s">
        <v>66</v>
      </c>
      <c r="C26" s="7" t="s">
        <v>8</v>
      </c>
      <c r="D26" s="7" t="s">
        <v>9</v>
      </c>
      <c r="E26" s="7">
        <v>2</v>
      </c>
      <c r="F26" s="7" t="s">
        <v>67</v>
      </c>
    </row>
    <row r="27" spans="1:6">
      <c r="A27" s="7" t="s">
        <v>68</v>
      </c>
      <c r="B27" s="7" t="s">
        <v>69</v>
      </c>
      <c r="C27" s="7" t="s">
        <v>8</v>
      </c>
      <c r="D27" s="7" t="s">
        <v>14</v>
      </c>
      <c r="E27" s="7">
        <v>1</v>
      </c>
      <c r="F27" s="7" t="s">
        <v>70</v>
      </c>
    </row>
    <row r="28" spans="1:6">
      <c r="A28" s="7" t="s">
        <v>71</v>
      </c>
      <c r="B28" s="7" t="s">
        <v>72</v>
      </c>
      <c r="C28" s="7" t="s">
        <v>8</v>
      </c>
      <c r="D28" s="7" t="s">
        <v>9</v>
      </c>
      <c r="E28" s="7">
        <v>4</v>
      </c>
      <c r="F28" s="7" t="s">
        <v>73</v>
      </c>
    </row>
    <row r="29" spans="1:6">
      <c r="A29" s="7" t="s">
        <v>74</v>
      </c>
      <c r="B29" s="7" t="s">
        <v>75</v>
      </c>
      <c r="C29" s="7" t="s">
        <v>13</v>
      </c>
      <c r="D29" s="7" t="s">
        <v>14</v>
      </c>
      <c r="E29" s="7">
        <v>2</v>
      </c>
      <c r="F29" s="7" t="s">
        <v>76</v>
      </c>
    </row>
    <row r="30" spans="1:6">
      <c r="A30" s="7" t="s">
        <v>74</v>
      </c>
      <c r="B30" s="7" t="s">
        <v>77</v>
      </c>
      <c r="C30" s="7" t="s">
        <v>8</v>
      </c>
      <c r="D30" s="7" t="s">
        <v>9</v>
      </c>
      <c r="E30" s="7">
        <v>1</v>
      </c>
      <c r="F30" s="7" t="s">
        <v>17</v>
      </c>
    </row>
    <row r="31" spans="1:6">
      <c r="A31" s="7" t="s">
        <v>78</v>
      </c>
      <c r="B31" s="7" t="s">
        <v>665</v>
      </c>
      <c r="C31" s="7" t="s">
        <v>8</v>
      </c>
      <c r="D31" s="7" t="s">
        <v>9</v>
      </c>
      <c r="E31" s="7">
        <v>1</v>
      </c>
      <c r="F31" s="7" t="s">
        <v>80</v>
      </c>
    </row>
    <row r="32" spans="1:6">
      <c r="A32" s="7" t="s">
        <v>81</v>
      </c>
      <c r="B32" s="7" t="s">
        <v>82</v>
      </c>
      <c r="C32" s="7" t="s">
        <v>13</v>
      </c>
      <c r="D32" s="7" t="s">
        <v>14</v>
      </c>
      <c r="E32" s="7">
        <v>3</v>
      </c>
      <c r="F32" s="7" t="s">
        <v>83</v>
      </c>
    </row>
    <row r="33" spans="1:6">
      <c r="A33" s="7" t="s">
        <v>81</v>
      </c>
      <c r="B33" s="7" t="s">
        <v>84</v>
      </c>
      <c r="C33" s="7" t="s">
        <v>13</v>
      </c>
      <c r="D33" s="7" t="s">
        <v>14</v>
      </c>
      <c r="E33" s="7">
        <v>1</v>
      </c>
      <c r="F33" s="7" t="s">
        <v>85</v>
      </c>
    </row>
    <row r="34" spans="1:6">
      <c r="A34" s="7" t="s">
        <v>81</v>
      </c>
      <c r="B34" s="7" t="s">
        <v>86</v>
      </c>
      <c r="C34" s="7" t="s">
        <v>13</v>
      </c>
      <c r="D34" s="7" t="s">
        <v>14</v>
      </c>
      <c r="E34" s="7">
        <v>1</v>
      </c>
      <c r="F34" s="7" t="s">
        <v>87</v>
      </c>
    </row>
    <row r="35" spans="1:6">
      <c r="A35" s="7" t="s">
        <v>81</v>
      </c>
      <c r="B35" s="7" t="s">
        <v>88</v>
      </c>
      <c r="C35" s="7" t="s">
        <v>13</v>
      </c>
      <c r="D35" s="7" t="s">
        <v>14</v>
      </c>
      <c r="E35" s="7">
        <v>1</v>
      </c>
      <c r="F35" s="7" t="s">
        <v>89</v>
      </c>
    </row>
    <row r="36" spans="1:6">
      <c r="A36" s="7" t="s">
        <v>81</v>
      </c>
      <c r="B36" s="7" t="s">
        <v>90</v>
      </c>
      <c r="C36" s="7" t="s">
        <v>8</v>
      </c>
      <c r="D36" s="7" t="s">
        <v>14</v>
      </c>
      <c r="E36" s="7">
        <v>1</v>
      </c>
      <c r="F36" s="7" t="s">
        <v>91</v>
      </c>
    </row>
    <row r="37" spans="1:6">
      <c r="A37" s="7" t="s">
        <v>81</v>
      </c>
      <c r="B37" s="7" t="s">
        <v>92</v>
      </c>
      <c r="C37" s="7" t="s">
        <v>13</v>
      </c>
      <c r="D37" s="7" t="s">
        <v>9</v>
      </c>
      <c r="E37" s="7">
        <v>2</v>
      </c>
      <c r="F37" s="7" t="s">
        <v>93</v>
      </c>
    </row>
    <row r="38" spans="1:6">
      <c r="A38" s="7" t="s">
        <v>94</v>
      </c>
      <c r="B38" s="7" t="s">
        <v>95</v>
      </c>
      <c r="C38" s="7" t="s">
        <v>13</v>
      </c>
      <c r="D38" s="7" t="s">
        <v>14</v>
      </c>
      <c r="E38" s="7">
        <v>1</v>
      </c>
      <c r="F38" s="7" t="s">
        <v>96</v>
      </c>
    </row>
    <row r="39" spans="1:6">
      <c r="A39" s="7" t="s">
        <v>94</v>
      </c>
      <c r="B39" s="7" t="s">
        <v>99</v>
      </c>
      <c r="C39" s="7" t="s">
        <v>13</v>
      </c>
      <c r="D39" s="7" t="s">
        <v>14</v>
      </c>
      <c r="E39" s="7">
        <v>2</v>
      </c>
      <c r="F39" s="7" t="s">
        <v>100</v>
      </c>
    </row>
    <row r="40" spans="1:6">
      <c r="A40" s="7" t="s">
        <v>94</v>
      </c>
      <c r="B40" s="7" t="s">
        <v>97</v>
      </c>
      <c r="C40" s="7" t="s">
        <v>8</v>
      </c>
      <c r="D40" s="7" t="s">
        <v>9</v>
      </c>
      <c r="E40" s="7">
        <v>1</v>
      </c>
      <c r="F40" s="7" t="s">
        <v>98</v>
      </c>
    </row>
    <row r="41" spans="1:6">
      <c r="A41" s="7" t="s">
        <v>101</v>
      </c>
      <c r="B41" s="7" t="s">
        <v>102</v>
      </c>
      <c r="C41" s="7" t="s">
        <v>13</v>
      </c>
      <c r="D41" s="7" t="s">
        <v>9</v>
      </c>
      <c r="E41" s="7">
        <v>1</v>
      </c>
      <c r="F41" s="7" t="s">
        <v>103</v>
      </c>
    </row>
    <row r="42" spans="1:6">
      <c r="A42" s="7" t="s">
        <v>101</v>
      </c>
      <c r="B42" s="7" t="s">
        <v>666</v>
      </c>
      <c r="C42" s="7" t="s">
        <v>8</v>
      </c>
      <c r="D42" s="7" t="s">
        <v>14</v>
      </c>
      <c r="E42" s="7">
        <v>1</v>
      </c>
      <c r="F42" s="7" t="s">
        <v>17</v>
      </c>
    </row>
    <row r="43" spans="1:6">
      <c r="A43" s="7" t="s">
        <v>101</v>
      </c>
      <c r="B43" s="7" t="s">
        <v>105</v>
      </c>
      <c r="C43" s="7" t="s">
        <v>13</v>
      </c>
      <c r="D43" s="7" t="s">
        <v>14</v>
      </c>
      <c r="E43" s="7">
        <v>2</v>
      </c>
      <c r="F43" s="7" t="s">
        <v>106</v>
      </c>
    </row>
    <row r="44" spans="1:6">
      <c r="A44" s="7" t="s">
        <v>107</v>
      </c>
      <c r="B44" s="7" t="s">
        <v>667</v>
      </c>
      <c r="C44" s="7" t="s">
        <v>8</v>
      </c>
      <c r="D44" s="7" t="s">
        <v>14</v>
      </c>
      <c r="E44" s="7">
        <v>1</v>
      </c>
      <c r="F44" s="7" t="s">
        <v>17</v>
      </c>
    </row>
    <row r="45" spans="1:6">
      <c r="A45" s="7" t="s">
        <v>107</v>
      </c>
      <c r="B45" s="7" t="s">
        <v>111</v>
      </c>
      <c r="C45" s="7" t="s">
        <v>13</v>
      </c>
      <c r="D45" s="7" t="s">
        <v>14</v>
      </c>
      <c r="E45" s="7">
        <v>4</v>
      </c>
      <c r="F45" s="7" t="s">
        <v>112</v>
      </c>
    </row>
    <row r="46" spans="1:6">
      <c r="A46" s="7" t="s">
        <v>107</v>
      </c>
      <c r="B46" s="7" t="s">
        <v>668</v>
      </c>
      <c r="C46" s="7" t="s">
        <v>13</v>
      </c>
      <c r="D46" s="7" t="s">
        <v>14</v>
      </c>
      <c r="E46" s="7">
        <v>3</v>
      </c>
      <c r="F46" s="7" t="s">
        <v>114</v>
      </c>
    </row>
    <row r="47" spans="1:6">
      <c r="A47" s="7" t="s">
        <v>107</v>
      </c>
      <c r="B47" s="7" t="s">
        <v>115</v>
      </c>
      <c r="C47" s="7" t="s">
        <v>13</v>
      </c>
      <c r="D47" s="7" t="s">
        <v>14</v>
      </c>
      <c r="E47" s="7">
        <v>3</v>
      </c>
      <c r="F47" s="7" t="s">
        <v>116</v>
      </c>
    </row>
    <row r="48" spans="1:6">
      <c r="A48" s="7" t="s">
        <v>107</v>
      </c>
      <c r="B48" s="7" t="s">
        <v>108</v>
      </c>
      <c r="C48" s="7" t="s">
        <v>13</v>
      </c>
      <c r="D48" s="7" t="s">
        <v>9</v>
      </c>
      <c r="E48" s="7">
        <v>2</v>
      </c>
      <c r="F48" s="7" t="s">
        <v>109</v>
      </c>
    </row>
    <row r="49" spans="1:6">
      <c r="A49" s="7" t="s">
        <v>107</v>
      </c>
      <c r="B49" s="7" t="s">
        <v>117</v>
      </c>
      <c r="C49" s="7" t="s">
        <v>13</v>
      </c>
      <c r="D49" s="7" t="s">
        <v>14</v>
      </c>
      <c r="E49" s="7">
        <v>2</v>
      </c>
      <c r="F49" s="7" t="s">
        <v>118</v>
      </c>
    </row>
    <row r="50" spans="1:6">
      <c r="A50" s="7" t="s">
        <v>119</v>
      </c>
      <c r="B50" s="7" t="s">
        <v>669</v>
      </c>
      <c r="C50" s="7" t="s">
        <v>8</v>
      </c>
      <c r="D50" s="7" t="s">
        <v>14</v>
      </c>
      <c r="E50" s="7">
        <v>1</v>
      </c>
      <c r="F50" s="7" t="s">
        <v>17</v>
      </c>
    </row>
    <row r="51" spans="1:6">
      <c r="A51" s="7" t="s">
        <v>119</v>
      </c>
      <c r="B51" s="7" t="s">
        <v>121</v>
      </c>
      <c r="C51" s="7" t="s">
        <v>13</v>
      </c>
      <c r="D51" s="7" t="s">
        <v>14</v>
      </c>
      <c r="E51" s="7">
        <v>3</v>
      </c>
      <c r="F51" s="7" t="s">
        <v>122</v>
      </c>
    </row>
    <row r="52" spans="1:6">
      <c r="A52" s="7" t="s">
        <v>119</v>
      </c>
      <c r="B52" s="7" t="s">
        <v>123</v>
      </c>
      <c r="C52" s="7" t="s">
        <v>13</v>
      </c>
      <c r="D52" s="7" t="s">
        <v>14</v>
      </c>
      <c r="E52" s="7">
        <v>1</v>
      </c>
      <c r="F52" s="7" t="s">
        <v>124</v>
      </c>
    </row>
    <row r="53" spans="1:6">
      <c r="A53" s="7" t="s">
        <v>119</v>
      </c>
      <c r="B53" s="7" t="s">
        <v>125</v>
      </c>
      <c r="C53" s="7" t="s">
        <v>13</v>
      </c>
      <c r="D53" s="7" t="s">
        <v>14</v>
      </c>
      <c r="E53" s="7">
        <v>2</v>
      </c>
      <c r="F53" s="7" t="s">
        <v>126</v>
      </c>
    </row>
    <row r="54" spans="1:6">
      <c r="A54" s="7" t="s">
        <v>119</v>
      </c>
      <c r="B54" s="7" t="s">
        <v>127</v>
      </c>
      <c r="C54" s="7" t="s">
        <v>13</v>
      </c>
      <c r="D54" s="7" t="s">
        <v>14</v>
      </c>
      <c r="E54" s="7">
        <v>3</v>
      </c>
      <c r="F54" s="7" t="s">
        <v>128</v>
      </c>
    </row>
    <row r="55" spans="1:6">
      <c r="A55" s="7" t="s">
        <v>119</v>
      </c>
      <c r="B55" s="7" t="s">
        <v>129</v>
      </c>
      <c r="C55" s="7" t="s">
        <v>13</v>
      </c>
      <c r="D55" s="7" t="s">
        <v>14</v>
      </c>
      <c r="E55" s="7">
        <v>3</v>
      </c>
      <c r="F55" s="7" t="s">
        <v>130</v>
      </c>
    </row>
    <row r="56" spans="1:6">
      <c r="A56" s="7" t="s">
        <v>119</v>
      </c>
      <c r="B56" s="7" t="s">
        <v>131</v>
      </c>
      <c r="C56" s="7" t="s">
        <v>13</v>
      </c>
      <c r="D56" s="7" t="s">
        <v>14</v>
      </c>
      <c r="E56" s="7">
        <v>4</v>
      </c>
      <c r="F56" s="7" t="s">
        <v>132</v>
      </c>
    </row>
    <row r="57" spans="1:6">
      <c r="A57" s="7" t="s">
        <v>133</v>
      </c>
      <c r="B57" s="7" t="s">
        <v>134</v>
      </c>
      <c r="C57" s="7" t="s">
        <v>13</v>
      </c>
      <c r="D57" s="7" t="s">
        <v>9</v>
      </c>
      <c r="E57" s="7">
        <v>2</v>
      </c>
      <c r="F57" s="7" t="s">
        <v>135</v>
      </c>
    </row>
    <row r="58" spans="1:6">
      <c r="A58" s="7" t="s">
        <v>133</v>
      </c>
      <c r="B58" s="7" t="s">
        <v>670</v>
      </c>
      <c r="C58" s="7" t="s">
        <v>8</v>
      </c>
      <c r="D58" s="7" t="s">
        <v>14</v>
      </c>
      <c r="E58" s="7">
        <v>1</v>
      </c>
      <c r="F58" s="7" t="s">
        <v>17</v>
      </c>
    </row>
    <row r="59" spans="1:6">
      <c r="A59" s="7" t="s">
        <v>137</v>
      </c>
      <c r="B59" s="7" t="s">
        <v>671</v>
      </c>
      <c r="C59" s="7" t="s">
        <v>8</v>
      </c>
      <c r="D59" s="7" t="s">
        <v>14</v>
      </c>
      <c r="E59" s="7">
        <v>1</v>
      </c>
      <c r="F59" s="7" t="s">
        <v>17</v>
      </c>
    </row>
    <row r="60" spans="1:6">
      <c r="A60" s="7" t="s">
        <v>137</v>
      </c>
      <c r="B60" s="7" t="s">
        <v>139</v>
      </c>
      <c r="C60" s="7" t="s">
        <v>13</v>
      </c>
      <c r="D60" s="7" t="s">
        <v>9</v>
      </c>
      <c r="E60" s="7">
        <v>2</v>
      </c>
      <c r="F60" s="7" t="s">
        <v>140</v>
      </c>
    </row>
    <row r="61" spans="1:6">
      <c r="A61" s="7" t="s">
        <v>141</v>
      </c>
      <c r="B61" s="7" t="s">
        <v>142</v>
      </c>
      <c r="C61" s="7" t="s">
        <v>13</v>
      </c>
      <c r="D61" s="7" t="s">
        <v>9</v>
      </c>
      <c r="E61" s="7">
        <v>2</v>
      </c>
      <c r="F61" s="7" t="s">
        <v>109</v>
      </c>
    </row>
    <row r="62" spans="1:6">
      <c r="A62" s="7" t="s">
        <v>141</v>
      </c>
      <c r="B62" s="7" t="s">
        <v>672</v>
      </c>
      <c r="C62" s="7" t="s">
        <v>8</v>
      </c>
      <c r="D62" s="7" t="s">
        <v>14</v>
      </c>
      <c r="E62" s="7">
        <v>1</v>
      </c>
      <c r="F62" s="7" t="s">
        <v>17</v>
      </c>
    </row>
    <row r="63" spans="1:6">
      <c r="A63" s="7" t="s">
        <v>141</v>
      </c>
      <c r="B63" s="7" t="s">
        <v>144</v>
      </c>
      <c r="C63" s="7" t="s">
        <v>13</v>
      </c>
      <c r="D63" s="7" t="s">
        <v>14</v>
      </c>
      <c r="E63" s="7">
        <v>2</v>
      </c>
      <c r="F63" s="7" t="s">
        <v>106</v>
      </c>
    </row>
    <row r="64" spans="1:6">
      <c r="A64" s="7" t="s">
        <v>145</v>
      </c>
      <c r="B64" s="7" t="s">
        <v>673</v>
      </c>
      <c r="C64" s="7" t="s">
        <v>8</v>
      </c>
      <c r="D64" s="7" t="s">
        <v>14</v>
      </c>
      <c r="E64" s="7">
        <v>1</v>
      </c>
      <c r="F64" s="7" t="s">
        <v>17</v>
      </c>
    </row>
    <row r="65" spans="1:6">
      <c r="A65" s="7" t="s">
        <v>145</v>
      </c>
      <c r="B65" s="7" t="s">
        <v>148</v>
      </c>
      <c r="C65" s="7" t="s">
        <v>13</v>
      </c>
      <c r="D65" s="7" t="s">
        <v>14</v>
      </c>
      <c r="E65" s="7">
        <v>1</v>
      </c>
      <c r="F65" s="7" t="s">
        <v>149</v>
      </c>
    </row>
    <row r="66" spans="1:6">
      <c r="A66" s="7" t="s">
        <v>145</v>
      </c>
      <c r="B66" s="7" t="s">
        <v>147</v>
      </c>
      <c r="C66" s="7" t="s">
        <v>13</v>
      </c>
      <c r="D66" s="7" t="s">
        <v>14</v>
      </c>
      <c r="E66" s="7">
        <v>1</v>
      </c>
      <c r="F66" s="7" t="s">
        <v>124</v>
      </c>
    </row>
    <row r="67" spans="1:6">
      <c r="A67" s="7" t="s">
        <v>150</v>
      </c>
      <c r="B67" s="7" t="s">
        <v>151</v>
      </c>
      <c r="C67" s="7" t="s">
        <v>8</v>
      </c>
      <c r="D67" s="7" t="s">
        <v>9</v>
      </c>
      <c r="E67" s="7">
        <v>2</v>
      </c>
      <c r="F67" s="7" t="s">
        <v>152</v>
      </c>
    </row>
    <row r="68" spans="1:6">
      <c r="A68" s="7" t="s">
        <v>153</v>
      </c>
      <c r="B68" s="7" t="s">
        <v>154</v>
      </c>
      <c r="C68" s="7" t="s">
        <v>13</v>
      </c>
      <c r="D68" s="7" t="s">
        <v>14</v>
      </c>
      <c r="E68" s="7">
        <v>1</v>
      </c>
      <c r="F68" s="7" t="s">
        <v>155</v>
      </c>
    </row>
    <row r="69" spans="1:6">
      <c r="A69" s="7" t="s">
        <v>156</v>
      </c>
      <c r="B69" s="7" t="s">
        <v>157</v>
      </c>
      <c r="C69" s="7" t="s">
        <v>13</v>
      </c>
      <c r="D69" s="7" t="s">
        <v>14</v>
      </c>
      <c r="E69" s="7">
        <v>1</v>
      </c>
      <c r="F69" s="7" t="s">
        <v>158</v>
      </c>
    </row>
    <row r="70" spans="1:6">
      <c r="A70" s="7" t="s">
        <v>156</v>
      </c>
      <c r="B70" s="7" t="s">
        <v>159</v>
      </c>
      <c r="C70" s="7" t="s">
        <v>13</v>
      </c>
      <c r="D70" s="7" t="s">
        <v>14</v>
      </c>
      <c r="E70" s="7">
        <v>1</v>
      </c>
      <c r="F70" s="7" t="s">
        <v>160</v>
      </c>
    </row>
    <row r="71" spans="1:6">
      <c r="A71" s="7" t="s">
        <v>156</v>
      </c>
      <c r="B71" s="7" t="s">
        <v>161</v>
      </c>
      <c r="C71" s="7" t="s">
        <v>8</v>
      </c>
      <c r="D71" s="7" t="s">
        <v>14</v>
      </c>
      <c r="E71" s="7">
        <v>1</v>
      </c>
      <c r="F71" s="7" t="s">
        <v>162</v>
      </c>
    </row>
    <row r="72" spans="1:6">
      <c r="A72" s="7" t="s">
        <v>156</v>
      </c>
      <c r="B72" s="7" t="s">
        <v>163</v>
      </c>
      <c r="C72" s="7" t="s">
        <v>8</v>
      </c>
      <c r="D72" s="7" t="s">
        <v>9</v>
      </c>
      <c r="E72" s="7">
        <v>1</v>
      </c>
      <c r="F72" s="7" t="s">
        <v>164</v>
      </c>
    </row>
    <row r="73" spans="1:6">
      <c r="A73" s="7" t="s">
        <v>165</v>
      </c>
      <c r="B73" s="7" t="s">
        <v>166</v>
      </c>
      <c r="C73" s="7" t="s">
        <v>8</v>
      </c>
      <c r="D73" s="7" t="s">
        <v>14</v>
      </c>
      <c r="E73" s="7">
        <v>2</v>
      </c>
      <c r="F73" s="7" t="s">
        <v>167</v>
      </c>
    </row>
    <row r="74" spans="1:6">
      <c r="A74" s="7" t="s">
        <v>165</v>
      </c>
      <c r="B74" s="7" t="s">
        <v>168</v>
      </c>
      <c r="C74" s="7" t="s">
        <v>13</v>
      </c>
      <c r="D74" s="7" t="s">
        <v>14</v>
      </c>
      <c r="E74" s="7">
        <v>1</v>
      </c>
      <c r="F74" s="7" t="s">
        <v>169</v>
      </c>
    </row>
    <row r="75" spans="1:6">
      <c r="A75" s="7" t="s">
        <v>170</v>
      </c>
      <c r="B75" s="7" t="s">
        <v>161</v>
      </c>
      <c r="C75" s="7" t="s">
        <v>13</v>
      </c>
      <c r="D75" s="7" t="s">
        <v>14</v>
      </c>
      <c r="E75" s="7">
        <v>1</v>
      </c>
      <c r="F75" s="7" t="s">
        <v>164</v>
      </c>
    </row>
    <row r="76" spans="1:6">
      <c r="A76" s="7" t="s">
        <v>171</v>
      </c>
      <c r="B76" s="7" t="s">
        <v>172</v>
      </c>
      <c r="C76" s="7" t="s">
        <v>13</v>
      </c>
      <c r="D76" s="7" t="s">
        <v>14</v>
      </c>
      <c r="E76" s="7">
        <v>2</v>
      </c>
      <c r="F76" s="7" t="s">
        <v>173</v>
      </c>
    </row>
    <row r="77" spans="1:6">
      <c r="A77" s="7" t="s">
        <v>174</v>
      </c>
      <c r="B77" s="7" t="s">
        <v>175</v>
      </c>
      <c r="C77" s="7" t="s">
        <v>13</v>
      </c>
      <c r="D77" s="7" t="s">
        <v>14</v>
      </c>
      <c r="E77" s="7">
        <v>4</v>
      </c>
      <c r="F77" s="7" t="s">
        <v>176</v>
      </c>
    </row>
    <row r="78" spans="1:6">
      <c r="A78" s="7" t="s">
        <v>177</v>
      </c>
      <c r="B78" s="7" t="s">
        <v>178</v>
      </c>
      <c r="C78" s="7" t="s">
        <v>8</v>
      </c>
      <c r="D78" s="7" t="s">
        <v>9</v>
      </c>
      <c r="E78" s="7">
        <v>1</v>
      </c>
      <c r="F78" s="7" t="s">
        <v>32</v>
      </c>
    </row>
    <row r="79" spans="1:6">
      <c r="A79" s="7" t="s">
        <v>179</v>
      </c>
      <c r="B79" s="7" t="s">
        <v>180</v>
      </c>
      <c r="C79" s="7" t="s">
        <v>8</v>
      </c>
      <c r="D79" s="7" t="s">
        <v>9</v>
      </c>
      <c r="E79" s="7">
        <v>1</v>
      </c>
      <c r="F79" s="7" t="s">
        <v>181</v>
      </c>
    </row>
    <row r="80" spans="1:6">
      <c r="A80" s="7" t="s">
        <v>182</v>
      </c>
      <c r="B80" s="7" t="s">
        <v>183</v>
      </c>
      <c r="C80" s="7" t="s">
        <v>13</v>
      </c>
      <c r="D80" s="7" t="s">
        <v>14</v>
      </c>
      <c r="E80" s="7">
        <v>3</v>
      </c>
      <c r="F80" s="7" t="s">
        <v>184</v>
      </c>
    </row>
    <row r="81" spans="1:6">
      <c r="A81" s="7" t="s">
        <v>185</v>
      </c>
      <c r="B81" s="7" t="s">
        <v>186</v>
      </c>
      <c r="C81" s="7" t="s">
        <v>8</v>
      </c>
      <c r="D81" s="7" t="s">
        <v>9</v>
      </c>
      <c r="E81" s="7">
        <v>1</v>
      </c>
      <c r="F81" s="7" t="s">
        <v>164</v>
      </c>
    </row>
    <row r="82" spans="1:6">
      <c r="A82" s="7" t="s">
        <v>187</v>
      </c>
      <c r="B82" s="7" t="s">
        <v>188</v>
      </c>
      <c r="C82" s="7" t="s">
        <v>8</v>
      </c>
      <c r="D82" s="7" t="s">
        <v>9</v>
      </c>
      <c r="E82" s="7">
        <v>1</v>
      </c>
      <c r="F82" s="7" t="s">
        <v>164</v>
      </c>
    </row>
    <row r="83" spans="1:6">
      <c r="A83" s="7" t="s">
        <v>189</v>
      </c>
      <c r="B83" s="7" t="s">
        <v>190</v>
      </c>
      <c r="C83" s="7" t="s">
        <v>13</v>
      </c>
      <c r="D83" s="7" t="s">
        <v>14</v>
      </c>
      <c r="E83" s="7">
        <v>2</v>
      </c>
      <c r="F83" s="7" t="s">
        <v>191</v>
      </c>
    </row>
    <row r="84" spans="1:6">
      <c r="A84" s="7" t="s">
        <v>192</v>
      </c>
      <c r="B84" s="7" t="s">
        <v>193</v>
      </c>
      <c r="C84" s="7" t="s">
        <v>8</v>
      </c>
      <c r="D84" s="7" t="s">
        <v>14</v>
      </c>
      <c r="E84" s="7">
        <v>1</v>
      </c>
      <c r="F84" s="7" t="s">
        <v>194</v>
      </c>
    </row>
    <row r="85" spans="1:6">
      <c r="A85" s="7" t="s">
        <v>195</v>
      </c>
      <c r="B85" s="7" t="s">
        <v>196</v>
      </c>
      <c r="C85" s="7" t="s">
        <v>13</v>
      </c>
      <c r="D85" s="7" t="s">
        <v>14</v>
      </c>
      <c r="E85" s="7">
        <v>1</v>
      </c>
      <c r="F85" s="7" t="s">
        <v>36</v>
      </c>
    </row>
    <row r="86" spans="1:6">
      <c r="A86" s="7" t="s">
        <v>195</v>
      </c>
      <c r="B86" s="7" t="s">
        <v>197</v>
      </c>
      <c r="C86" s="7" t="s">
        <v>13</v>
      </c>
      <c r="D86" s="7" t="s">
        <v>14</v>
      </c>
      <c r="E86" s="7">
        <v>1</v>
      </c>
      <c r="F86" s="7" t="s">
        <v>198</v>
      </c>
    </row>
    <row r="87" spans="1:6">
      <c r="A87" s="7" t="s">
        <v>199</v>
      </c>
      <c r="B87" s="7" t="s">
        <v>200</v>
      </c>
      <c r="C87" s="7" t="s">
        <v>13</v>
      </c>
      <c r="D87" s="7" t="s">
        <v>14</v>
      </c>
      <c r="E87" s="7">
        <v>1</v>
      </c>
      <c r="F87" s="7" t="s">
        <v>198</v>
      </c>
    </row>
    <row r="88" spans="1:6">
      <c r="A88" s="7" t="s">
        <v>201</v>
      </c>
      <c r="B88" s="7" t="s">
        <v>202</v>
      </c>
      <c r="C88" s="7" t="s">
        <v>8</v>
      </c>
      <c r="D88" s="7" t="s">
        <v>9</v>
      </c>
      <c r="E88" s="7">
        <v>1</v>
      </c>
      <c r="F88" s="7" t="s">
        <v>164</v>
      </c>
    </row>
    <row r="89" spans="1:6">
      <c r="A89" s="7" t="s">
        <v>203</v>
      </c>
      <c r="B89" s="7" t="s">
        <v>204</v>
      </c>
      <c r="C89" s="7" t="s">
        <v>13</v>
      </c>
      <c r="D89" s="7" t="s">
        <v>9</v>
      </c>
      <c r="E89" s="7">
        <v>1</v>
      </c>
      <c r="F89" s="7" t="s">
        <v>205</v>
      </c>
    </row>
    <row r="90" spans="1:6">
      <c r="A90" s="7" t="s">
        <v>203</v>
      </c>
      <c r="B90" s="7" t="s">
        <v>206</v>
      </c>
      <c r="C90" s="7" t="s">
        <v>13</v>
      </c>
      <c r="D90" s="7" t="s">
        <v>14</v>
      </c>
      <c r="E90" s="7">
        <v>1</v>
      </c>
      <c r="F90" s="7" t="s">
        <v>205</v>
      </c>
    </row>
    <row r="91" spans="1:6">
      <c r="A91" s="7" t="s">
        <v>207</v>
      </c>
      <c r="B91" s="7" t="s">
        <v>208</v>
      </c>
      <c r="C91" s="7" t="s">
        <v>13</v>
      </c>
      <c r="D91" s="7" t="s">
        <v>14</v>
      </c>
      <c r="E91" s="7">
        <v>2</v>
      </c>
      <c r="F91" s="7" t="s">
        <v>209</v>
      </c>
    </row>
    <row r="92" spans="1:6">
      <c r="A92" s="7" t="s">
        <v>207</v>
      </c>
      <c r="B92" s="7" t="s">
        <v>210</v>
      </c>
      <c r="C92" s="7" t="s">
        <v>13</v>
      </c>
      <c r="D92" s="7" t="s">
        <v>14</v>
      </c>
      <c r="E92" s="7">
        <v>1</v>
      </c>
      <c r="F92" s="7" t="s">
        <v>211</v>
      </c>
    </row>
    <row r="93" spans="1:6">
      <c r="A93" s="7" t="s">
        <v>207</v>
      </c>
      <c r="B93" s="7" t="s">
        <v>212</v>
      </c>
      <c r="C93" s="7" t="s">
        <v>8</v>
      </c>
      <c r="D93" s="7" t="s">
        <v>9</v>
      </c>
      <c r="E93" s="7">
        <v>1</v>
      </c>
      <c r="F93" s="7" t="s">
        <v>213</v>
      </c>
    </row>
    <row r="94" spans="1:6">
      <c r="A94" s="7" t="s">
        <v>214</v>
      </c>
      <c r="B94" s="7" t="s">
        <v>215</v>
      </c>
      <c r="C94" s="7" t="s">
        <v>8</v>
      </c>
      <c r="D94" s="7" t="s">
        <v>14</v>
      </c>
      <c r="E94" s="7">
        <v>4</v>
      </c>
      <c r="F94" s="7" t="s">
        <v>674</v>
      </c>
    </row>
    <row r="95" spans="1:6">
      <c r="A95" s="7" t="s">
        <v>214</v>
      </c>
      <c r="B95" s="7" t="s">
        <v>675</v>
      </c>
      <c r="C95" s="7" t="s">
        <v>8</v>
      </c>
      <c r="D95" s="7" t="s">
        <v>9</v>
      </c>
      <c r="E95" s="7">
        <v>1</v>
      </c>
      <c r="F95" s="7" t="s">
        <v>17</v>
      </c>
    </row>
    <row r="96" spans="1:6">
      <c r="A96" s="7" t="s">
        <v>218</v>
      </c>
      <c r="B96" s="7" t="s">
        <v>219</v>
      </c>
      <c r="C96" s="7" t="s">
        <v>8</v>
      </c>
      <c r="D96" s="7" t="s">
        <v>14</v>
      </c>
      <c r="E96" s="7">
        <v>1</v>
      </c>
      <c r="F96" s="7" t="s">
        <v>220</v>
      </c>
    </row>
    <row r="97" spans="1:6">
      <c r="A97" s="7" t="s">
        <v>218</v>
      </c>
      <c r="B97" s="7" t="s">
        <v>676</v>
      </c>
      <c r="C97" s="7" t="s">
        <v>8</v>
      </c>
      <c r="D97" s="7" t="s">
        <v>9</v>
      </c>
      <c r="E97" s="7">
        <v>1</v>
      </c>
      <c r="F97" s="7" t="s">
        <v>17</v>
      </c>
    </row>
    <row r="98" spans="1:6">
      <c r="A98" s="7" t="s">
        <v>222</v>
      </c>
      <c r="B98" s="7" t="s">
        <v>677</v>
      </c>
      <c r="C98" s="7" t="s">
        <v>8</v>
      </c>
      <c r="D98" s="7" t="s">
        <v>14</v>
      </c>
      <c r="E98" s="7">
        <v>1</v>
      </c>
      <c r="F98" s="7" t="s">
        <v>226</v>
      </c>
    </row>
    <row r="99" spans="1:6">
      <c r="A99" s="7" t="s">
        <v>222</v>
      </c>
      <c r="B99" s="7" t="s">
        <v>231</v>
      </c>
      <c r="C99" s="7" t="s">
        <v>13</v>
      </c>
      <c r="D99" s="7" t="s">
        <v>14</v>
      </c>
      <c r="E99" s="7">
        <v>1</v>
      </c>
      <c r="F99" s="7" t="s">
        <v>70</v>
      </c>
    </row>
    <row r="100" spans="1:6">
      <c r="A100" s="7" t="s">
        <v>222</v>
      </c>
      <c r="B100" s="7" t="s">
        <v>232</v>
      </c>
      <c r="C100" s="7" t="s">
        <v>13</v>
      </c>
      <c r="D100" s="7" t="s">
        <v>14</v>
      </c>
      <c r="E100" s="7">
        <v>2</v>
      </c>
      <c r="F100" s="7" t="s">
        <v>233</v>
      </c>
    </row>
    <row r="101" spans="1:6">
      <c r="A101" s="7" t="s">
        <v>222</v>
      </c>
      <c r="B101" s="7" t="s">
        <v>223</v>
      </c>
      <c r="C101" s="7" t="s">
        <v>13</v>
      </c>
      <c r="D101" s="7" t="s">
        <v>14</v>
      </c>
      <c r="E101" s="7">
        <v>3</v>
      </c>
      <c r="F101" s="7" t="s">
        <v>224</v>
      </c>
    </row>
    <row r="102" spans="1:6">
      <c r="A102" s="7" t="s">
        <v>222</v>
      </c>
      <c r="B102" s="7" t="s">
        <v>229</v>
      </c>
      <c r="C102" s="7" t="s">
        <v>13</v>
      </c>
      <c r="D102" s="7" t="s">
        <v>14</v>
      </c>
      <c r="E102" s="7">
        <v>1</v>
      </c>
      <c r="F102" s="7" t="s">
        <v>230</v>
      </c>
    </row>
    <row r="103" spans="1:6">
      <c r="A103" s="7" t="s">
        <v>222</v>
      </c>
      <c r="B103" s="7" t="s">
        <v>227</v>
      </c>
      <c r="C103" s="7" t="s">
        <v>13</v>
      </c>
      <c r="D103" s="7" t="s">
        <v>14</v>
      </c>
      <c r="E103" s="7">
        <v>2</v>
      </c>
      <c r="F103" s="7" t="s">
        <v>228</v>
      </c>
    </row>
    <row r="104" spans="1:6">
      <c r="A104" s="7" t="s">
        <v>222</v>
      </c>
      <c r="B104" s="7" t="s">
        <v>238</v>
      </c>
      <c r="C104" s="7" t="s">
        <v>13</v>
      </c>
      <c r="D104" s="7" t="s">
        <v>14</v>
      </c>
      <c r="E104" s="7">
        <v>1</v>
      </c>
      <c r="F104" s="7" t="s">
        <v>80</v>
      </c>
    </row>
    <row r="105" spans="1:6">
      <c r="A105" s="7" t="s">
        <v>222</v>
      </c>
      <c r="B105" s="7" t="s">
        <v>234</v>
      </c>
      <c r="C105" s="7" t="s">
        <v>13</v>
      </c>
      <c r="D105" s="7" t="s">
        <v>14</v>
      </c>
      <c r="E105" s="7">
        <v>7</v>
      </c>
      <c r="F105" s="7" t="s">
        <v>235</v>
      </c>
    </row>
    <row r="106" spans="1:6">
      <c r="A106" s="7" t="s">
        <v>222</v>
      </c>
      <c r="B106" s="7" t="s">
        <v>236</v>
      </c>
      <c r="C106" s="7" t="s">
        <v>13</v>
      </c>
      <c r="D106" s="7" t="s">
        <v>14</v>
      </c>
      <c r="E106" s="7">
        <v>5</v>
      </c>
      <c r="F106" s="7" t="s">
        <v>237</v>
      </c>
    </row>
    <row r="107" spans="1:6">
      <c r="A107" s="7" t="s">
        <v>222</v>
      </c>
      <c r="B107" s="7" t="s">
        <v>239</v>
      </c>
      <c r="C107" s="7" t="s">
        <v>13</v>
      </c>
      <c r="D107" s="7" t="s">
        <v>14</v>
      </c>
      <c r="E107" s="7">
        <v>1</v>
      </c>
      <c r="F107" s="7" t="s">
        <v>240</v>
      </c>
    </row>
    <row r="108" spans="1:6">
      <c r="A108" s="7" t="s">
        <v>222</v>
      </c>
      <c r="B108" s="7" t="s">
        <v>241</v>
      </c>
      <c r="C108" s="7" t="s">
        <v>13</v>
      </c>
      <c r="D108" s="7" t="s">
        <v>14</v>
      </c>
      <c r="E108" s="7">
        <v>2</v>
      </c>
      <c r="F108" s="7" t="s">
        <v>678</v>
      </c>
    </row>
    <row r="109" spans="1:6">
      <c r="A109" s="7" t="s">
        <v>222</v>
      </c>
      <c r="B109" s="7" t="s">
        <v>243</v>
      </c>
      <c r="C109" s="7" t="s">
        <v>13</v>
      </c>
      <c r="D109" s="7" t="s">
        <v>14</v>
      </c>
      <c r="E109" s="7">
        <v>2</v>
      </c>
      <c r="F109" s="7" t="s">
        <v>244</v>
      </c>
    </row>
    <row r="110" spans="1:6">
      <c r="A110" s="7" t="s">
        <v>222</v>
      </c>
      <c r="B110" s="7" t="s">
        <v>245</v>
      </c>
      <c r="C110" s="7" t="s">
        <v>8</v>
      </c>
      <c r="D110" s="7" t="s">
        <v>9</v>
      </c>
      <c r="E110" s="7">
        <v>2</v>
      </c>
      <c r="F110" s="7" t="s">
        <v>246</v>
      </c>
    </row>
    <row r="111" spans="1:6">
      <c r="A111" s="7" t="s">
        <v>247</v>
      </c>
      <c r="B111" s="7" t="s">
        <v>679</v>
      </c>
      <c r="C111" s="7" t="s">
        <v>8</v>
      </c>
      <c r="D111" s="7" t="s">
        <v>14</v>
      </c>
      <c r="E111" s="7">
        <v>1</v>
      </c>
      <c r="F111" s="7" t="s">
        <v>226</v>
      </c>
    </row>
    <row r="112" spans="1:6">
      <c r="A112" s="7" t="s">
        <v>247</v>
      </c>
      <c r="B112" s="7" t="s">
        <v>248</v>
      </c>
      <c r="C112" s="7" t="s">
        <v>8</v>
      </c>
      <c r="D112" s="7" t="s">
        <v>14</v>
      </c>
      <c r="E112" s="7">
        <v>7</v>
      </c>
      <c r="F112" s="7" t="s">
        <v>680</v>
      </c>
    </row>
    <row r="113" spans="1:6">
      <c r="A113" s="7" t="s">
        <v>247</v>
      </c>
      <c r="B113" s="7" t="s">
        <v>250</v>
      </c>
      <c r="C113" s="7" t="s">
        <v>8</v>
      </c>
      <c r="D113" s="7" t="s">
        <v>14</v>
      </c>
      <c r="E113" s="7">
        <v>7</v>
      </c>
      <c r="F113" s="7" t="s">
        <v>681</v>
      </c>
    </row>
    <row r="114" spans="1:6">
      <c r="A114" s="7" t="s">
        <v>253</v>
      </c>
      <c r="B114" s="7" t="s">
        <v>254</v>
      </c>
      <c r="C114" s="7" t="s">
        <v>8</v>
      </c>
      <c r="D114" s="7" t="s">
        <v>14</v>
      </c>
      <c r="E114" s="7">
        <v>1</v>
      </c>
      <c r="F114" s="7" t="s">
        <v>255</v>
      </c>
    </row>
    <row r="115" spans="1:6">
      <c r="A115" s="7" t="s">
        <v>253</v>
      </c>
      <c r="B115" s="7" t="s">
        <v>256</v>
      </c>
      <c r="C115" s="7" t="s">
        <v>8</v>
      </c>
      <c r="D115" s="7" t="s">
        <v>14</v>
      </c>
      <c r="E115" s="7">
        <v>3</v>
      </c>
      <c r="F115" s="7" t="s">
        <v>257</v>
      </c>
    </row>
    <row r="116" spans="1:6">
      <c r="A116" s="7" t="s">
        <v>253</v>
      </c>
      <c r="B116" s="7" t="s">
        <v>260</v>
      </c>
      <c r="C116" s="7" t="s">
        <v>8</v>
      </c>
      <c r="D116" s="7" t="s">
        <v>9</v>
      </c>
      <c r="E116" s="7">
        <v>2</v>
      </c>
      <c r="F116" s="7" t="s">
        <v>261</v>
      </c>
    </row>
    <row r="117" spans="1:6">
      <c r="A117" s="7" t="s">
        <v>262</v>
      </c>
      <c r="B117" s="7" t="s">
        <v>265</v>
      </c>
      <c r="C117" s="7" t="s">
        <v>8</v>
      </c>
      <c r="D117" s="7" t="s">
        <v>14</v>
      </c>
      <c r="E117" s="7">
        <v>6</v>
      </c>
      <c r="F117" s="7" t="s">
        <v>266</v>
      </c>
    </row>
    <row r="118" spans="1:6">
      <c r="A118" s="7" t="s">
        <v>262</v>
      </c>
      <c r="B118" s="7" t="s">
        <v>263</v>
      </c>
      <c r="C118" s="7" t="s">
        <v>13</v>
      </c>
      <c r="D118" s="7" t="s">
        <v>14</v>
      </c>
      <c r="E118" s="7">
        <v>3</v>
      </c>
      <c r="F118" s="7" t="s">
        <v>264</v>
      </c>
    </row>
    <row r="119" spans="1:6">
      <c r="A119" s="7" t="s">
        <v>262</v>
      </c>
      <c r="B119" s="7" t="s">
        <v>267</v>
      </c>
      <c r="C119" s="7" t="s">
        <v>13</v>
      </c>
      <c r="D119" s="7" t="s">
        <v>14</v>
      </c>
      <c r="E119" s="7">
        <v>3</v>
      </c>
      <c r="F119" s="7" t="s">
        <v>268</v>
      </c>
    </row>
    <row r="120" spans="1:6">
      <c r="A120" s="7" t="s">
        <v>262</v>
      </c>
      <c r="B120" s="7" t="s">
        <v>273</v>
      </c>
      <c r="C120" s="7" t="s">
        <v>8</v>
      </c>
      <c r="D120" s="7" t="s">
        <v>14</v>
      </c>
      <c r="E120" s="7">
        <v>1</v>
      </c>
      <c r="F120" s="7" t="s">
        <v>164</v>
      </c>
    </row>
    <row r="121" spans="1:6">
      <c r="A121" s="7" t="s">
        <v>262</v>
      </c>
      <c r="B121" s="7" t="s">
        <v>271</v>
      </c>
      <c r="C121" s="7" t="s">
        <v>13</v>
      </c>
      <c r="D121" s="7" t="s">
        <v>14</v>
      </c>
      <c r="E121" s="7">
        <v>1</v>
      </c>
      <c r="F121" s="7" t="s">
        <v>272</v>
      </c>
    </row>
    <row r="122" spans="1:6">
      <c r="A122" s="7" t="s">
        <v>262</v>
      </c>
      <c r="B122" s="7" t="s">
        <v>276</v>
      </c>
      <c r="C122" s="7" t="s">
        <v>13</v>
      </c>
      <c r="D122" s="7" t="s">
        <v>14</v>
      </c>
      <c r="E122" s="7">
        <v>1</v>
      </c>
      <c r="F122" s="7" t="s">
        <v>277</v>
      </c>
    </row>
    <row r="123" spans="1:6">
      <c r="A123" s="7" t="s">
        <v>262</v>
      </c>
      <c r="B123" s="7" t="s">
        <v>269</v>
      </c>
      <c r="C123" s="7" t="s">
        <v>13</v>
      </c>
      <c r="D123" s="7" t="s">
        <v>14</v>
      </c>
      <c r="E123" s="7">
        <v>6</v>
      </c>
      <c r="F123" s="8" t="s">
        <v>270</v>
      </c>
    </row>
    <row r="124" spans="1:6">
      <c r="A124" s="7" t="s">
        <v>262</v>
      </c>
      <c r="B124" s="7" t="s">
        <v>682</v>
      </c>
      <c r="C124" s="7" t="s">
        <v>8</v>
      </c>
      <c r="D124" s="7" t="s">
        <v>9</v>
      </c>
      <c r="E124" s="7">
        <v>1</v>
      </c>
      <c r="F124" s="7" t="s">
        <v>164</v>
      </c>
    </row>
    <row r="125" spans="1:6">
      <c r="A125" s="7" t="s">
        <v>279</v>
      </c>
      <c r="B125" s="7" t="s">
        <v>683</v>
      </c>
      <c r="C125" s="7" t="s">
        <v>8</v>
      </c>
      <c r="D125" s="7" t="s">
        <v>14</v>
      </c>
      <c r="E125" s="7">
        <v>1</v>
      </c>
      <c r="F125" s="7" t="s">
        <v>283</v>
      </c>
    </row>
    <row r="126" spans="1:6">
      <c r="A126" s="7" t="s">
        <v>279</v>
      </c>
      <c r="B126" s="7" t="s">
        <v>280</v>
      </c>
      <c r="C126" s="7" t="s">
        <v>8</v>
      </c>
      <c r="D126" s="7" t="s">
        <v>14</v>
      </c>
      <c r="E126" s="7">
        <v>2</v>
      </c>
      <c r="F126" s="7" t="s">
        <v>281</v>
      </c>
    </row>
    <row r="127" spans="1:6">
      <c r="A127" s="7" t="s">
        <v>284</v>
      </c>
      <c r="B127" s="7" t="s">
        <v>684</v>
      </c>
      <c r="C127" s="7" t="s">
        <v>8</v>
      </c>
      <c r="D127" s="7" t="s">
        <v>14</v>
      </c>
      <c r="E127" s="7">
        <v>1</v>
      </c>
      <c r="F127" s="7" t="s">
        <v>17</v>
      </c>
    </row>
    <row r="128" spans="1:6">
      <c r="A128" s="7" t="s">
        <v>284</v>
      </c>
      <c r="B128" s="7" t="s">
        <v>288</v>
      </c>
      <c r="C128" s="7" t="s">
        <v>13</v>
      </c>
      <c r="D128" s="7" t="s">
        <v>14</v>
      </c>
      <c r="E128" s="7">
        <v>1</v>
      </c>
      <c r="F128" s="7" t="s">
        <v>289</v>
      </c>
    </row>
    <row r="129" spans="1:6">
      <c r="A129" s="7" t="s">
        <v>284</v>
      </c>
      <c r="B129" s="7" t="s">
        <v>285</v>
      </c>
      <c r="C129" s="7" t="s">
        <v>13</v>
      </c>
      <c r="D129" s="7" t="s">
        <v>14</v>
      </c>
      <c r="E129" s="7">
        <v>2</v>
      </c>
      <c r="F129" s="7" t="s">
        <v>286</v>
      </c>
    </row>
    <row r="130" spans="1:6">
      <c r="A130" s="7" t="s">
        <v>284</v>
      </c>
      <c r="B130" s="7" t="s">
        <v>290</v>
      </c>
      <c r="C130" s="7" t="s">
        <v>13</v>
      </c>
      <c r="D130" s="7" t="s">
        <v>14</v>
      </c>
      <c r="E130" s="7">
        <v>1</v>
      </c>
      <c r="F130" s="7" t="s">
        <v>194</v>
      </c>
    </row>
    <row r="131" spans="1:6">
      <c r="A131" s="7" t="s">
        <v>291</v>
      </c>
      <c r="B131" s="7" t="s">
        <v>292</v>
      </c>
      <c r="C131" s="7" t="s">
        <v>13</v>
      </c>
      <c r="D131" s="7" t="s">
        <v>14</v>
      </c>
      <c r="E131" s="7">
        <v>1</v>
      </c>
      <c r="F131" s="7" t="s">
        <v>293</v>
      </c>
    </row>
    <row r="132" spans="1:6">
      <c r="A132" s="7" t="s">
        <v>291</v>
      </c>
      <c r="B132" s="7" t="s">
        <v>295</v>
      </c>
      <c r="C132" s="7" t="s">
        <v>13</v>
      </c>
      <c r="D132" s="7" t="s">
        <v>14</v>
      </c>
      <c r="E132" s="7">
        <v>2</v>
      </c>
      <c r="F132" s="7" t="s">
        <v>296</v>
      </c>
    </row>
    <row r="133" spans="1:6">
      <c r="A133" s="7" t="s">
        <v>291</v>
      </c>
      <c r="B133" s="7" t="s">
        <v>297</v>
      </c>
      <c r="C133" s="7" t="s">
        <v>13</v>
      </c>
      <c r="D133" s="7" t="s">
        <v>14</v>
      </c>
      <c r="E133" s="7">
        <v>1</v>
      </c>
      <c r="F133" s="7" t="s">
        <v>298</v>
      </c>
    </row>
    <row r="134" spans="1:6">
      <c r="A134" s="7" t="s">
        <v>291</v>
      </c>
      <c r="B134" s="7" t="s">
        <v>303</v>
      </c>
      <c r="C134" s="7" t="s">
        <v>13</v>
      </c>
      <c r="D134" s="7" t="s">
        <v>14</v>
      </c>
      <c r="E134" s="7">
        <v>2</v>
      </c>
      <c r="F134" s="7" t="s">
        <v>304</v>
      </c>
    </row>
    <row r="135" spans="1:6">
      <c r="A135" s="7" t="s">
        <v>291</v>
      </c>
      <c r="B135" s="7" t="s">
        <v>294</v>
      </c>
      <c r="C135" s="7" t="s">
        <v>13</v>
      </c>
      <c r="D135" s="7" t="s">
        <v>14</v>
      </c>
      <c r="E135" s="7">
        <v>1</v>
      </c>
      <c r="F135" s="7" t="s">
        <v>80</v>
      </c>
    </row>
    <row r="136" spans="1:6">
      <c r="A136" s="7" t="s">
        <v>291</v>
      </c>
      <c r="B136" s="7" t="s">
        <v>299</v>
      </c>
      <c r="C136" s="7" t="s">
        <v>13</v>
      </c>
      <c r="D136" s="7" t="s">
        <v>14</v>
      </c>
      <c r="E136" s="7">
        <v>1</v>
      </c>
      <c r="F136" s="7" t="s">
        <v>300</v>
      </c>
    </row>
    <row r="137" spans="1:6">
      <c r="A137" s="7" t="s">
        <v>291</v>
      </c>
      <c r="B137" s="7" t="s">
        <v>301</v>
      </c>
      <c r="C137" s="7" t="s">
        <v>13</v>
      </c>
      <c r="D137" s="7" t="s">
        <v>14</v>
      </c>
      <c r="E137" s="7">
        <v>4</v>
      </c>
      <c r="F137" s="7" t="s">
        <v>302</v>
      </c>
    </row>
    <row r="138" spans="1:6">
      <c r="A138" s="7" t="s">
        <v>291</v>
      </c>
      <c r="B138" s="7" t="s">
        <v>305</v>
      </c>
      <c r="C138" s="7" t="s">
        <v>13</v>
      </c>
      <c r="D138" s="7" t="s">
        <v>14</v>
      </c>
      <c r="E138" s="7">
        <v>1</v>
      </c>
      <c r="F138" s="7" t="s">
        <v>306</v>
      </c>
    </row>
    <row r="139" spans="1:6">
      <c r="A139" s="7" t="s">
        <v>291</v>
      </c>
      <c r="B139" s="7" t="s">
        <v>307</v>
      </c>
      <c r="C139" s="7" t="s">
        <v>13</v>
      </c>
      <c r="D139" s="7" t="s">
        <v>14</v>
      </c>
      <c r="E139" s="7">
        <v>3</v>
      </c>
      <c r="F139" s="7" t="s">
        <v>308</v>
      </c>
    </row>
    <row r="140" spans="1:6">
      <c r="A140" s="7" t="s">
        <v>291</v>
      </c>
      <c r="B140" s="7" t="s">
        <v>309</v>
      </c>
      <c r="C140" s="7" t="s">
        <v>13</v>
      </c>
      <c r="D140" s="7" t="s">
        <v>9</v>
      </c>
      <c r="E140" s="7">
        <v>1</v>
      </c>
      <c r="F140" s="7" t="s">
        <v>310</v>
      </c>
    </row>
    <row r="141" spans="1:6">
      <c r="A141" s="7" t="s">
        <v>291</v>
      </c>
      <c r="B141" s="7" t="s">
        <v>311</v>
      </c>
      <c r="C141" s="7" t="s">
        <v>13</v>
      </c>
      <c r="D141" s="7" t="s">
        <v>14</v>
      </c>
      <c r="E141" s="7">
        <v>1</v>
      </c>
      <c r="F141" s="7" t="s">
        <v>312</v>
      </c>
    </row>
    <row r="142" spans="1:6">
      <c r="A142" s="7" t="s">
        <v>313</v>
      </c>
      <c r="B142" s="7" t="s">
        <v>309</v>
      </c>
      <c r="C142" s="7" t="s">
        <v>13</v>
      </c>
      <c r="D142" s="7" t="s">
        <v>9</v>
      </c>
      <c r="E142" s="7">
        <v>1</v>
      </c>
      <c r="F142" s="7" t="s">
        <v>310</v>
      </c>
    </row>
    <row r="143" spans="1:6">
      <c r="A143" s="7" t="s">
        <v>313</v>
      </c>
      <c r="B143" s="7" t="s">
        <v>295</v>
      </c>
      <c r="C143" s="7" t="s">
        <v>13</v>
      </c>
      <c r="D143" s="7" t="s">
        <v>14</v>
      </c>
      <c r="E143" s="7">
        <v>2</v>
      </c>
      <c r="F143" s="7" t="s">
        <v>296</v>
      </c>
    </row>
    <row r="144" spans="1:6">
      <c r="A144" s="7" t="s">
        <v>313</v>
      </c>
      <c r="B144" s="7" t="s">
        <v>297</v>
      </c>
      <c r="C144" s="7" t="s">
        <v>13</v>
      </c>
      <c r="D144" s="7" t="s">
        <v>14</v>
      </c>
      <c r="E144" s="7">
        <v>1</v>
      </c>
      <c r="F144" s="7" t="s">
        <v>298</v>
      </c>
    </row>
    <row r="145" spans="1:6">
      <c r="A145" s="7" t="s">
        <v>313</v>
      </c>
      <c r="B145" s="7" t="s">
        <v>303</v>
      </c>
      <c r="C145" s="7" t="s">
        <v>13</v>
      </c>
      <c r="D145" s="7" t="s">
        <v>14</v>
      </c>
      <c r="E145" s="7">
        <v>2</v>
      </c>
      <c r="F145" s="7" t="s">
        <v>304</v>
      </c>
    </row>
    <row r="146" spans="1:6">
      <c r="A146" s="7" t="s">
        <v>313</v>
      </c>
      <c r="B146" s="7" t="s">
        <v>294</v>
      </c>
      <c r="C146" s="7" t="s">
        <v>13</v>
      </c>
      <c r="D146" s="7" t="s">
        <v>14</v>
      </c>
      <c r="E146" s="7">
        <v>1</v>
      </c>
      <c r="F146" s="7" t="s">
        <v>80</v>
      </c>
    </row>
    <row r="147" spans="1:6">
      <c r="A147" s="7" t="s">
        <v>313</v>
      </c>
      <c r="B147" s="7" t="s">
        <v>292</v>
      </c>
      <c r="C147" s="7" t="s">
        <v>13</v>
      </c>
      <c r="D147" s="7" t="s">
        <v>14</v>
      </c>
      <c r="E147" s="7">
        <v>1</v>
      </c>
      <c r="F147" s="7" t="s">
        <v>293</v>
      </c>
    </row>
    <row r="148" spans="1:6">
      <c r="A148" s="7" t="s">
        <v>313</v>
      </c>
      <c r="B148" s="7" t="s">
        <v>311</v>
      </c>
      <c r="C148" s="7" t="s">
        <v>13</v>
      </c>
      <c r="D148" s="7" t="s">
        <v>14</v>
      </c>
      <c r="E148" s="7">
        <v>1</v>
      </c>
      <c r="F148" s="7" t="s">
        <v>312</v>
      </c>
    </row>
    <row r="149" spans="1:6">
      <c r="A149" s="7" t="s">
        <v>313</v>
      </c>
      <c r="B149" s="7" t="s">
        <v>299</v>
      </c>
      <c r="C149" s="7" t="s">
        <v>13</v>
      </c>
      <c r="D149" s="7" t="s">
        <v>14</v>
      </c>
      <c r="E149" s="7">
        <v>1</v>
      </c>
      <c r="F149" s="7" t="s">
        <v>300</v>
      </c>
    </row>
    <row r="150" spans="1:6">
      <c r="A150" s="7" t="s">
        <v>314</v>
      </c>
      <c r="B150" s="7" t="s">
        <v>315</v>
      </c>
      <c r="C150" s="7" t="s">
        <v>13</v>
      </c>
      <c r="D150" s="7" t="s">
        <v>14</v>
      </c>
      <c r="E150" s="7">
        <v>2</v>
      </c>
      <c r="F150" s="7" t="s">
        <v>316</v>
      </c>
    </row>
    <row r="151" spans="1:6">
      <c r="A151" s="7" t="s">
        <v>314</v>
      </c>
      <c r="B151" s="7" t="s">
        <v>317</v>
      </c>
      <c r="C151" s="7" t="s">
        <v>13</v>
      </c>
      <c r="D151" s="7" t="s">
        <v>14</v>
      </c>
      <c r="E151" s="7">
        <v>1</v>
      </c>
      <c r="F151" s="7" t="s">
        <v>80</v>
      </c>
    </row>
    <row r="152" spans="1:6">
      <c r="A152" s="7" t="s">
        <v>314</v>
      </c>
      <c r="B152" s="7" t="s">
        <v>685</v>
      </c>
      <c r="C152" s="7" t="s">
        <v>8</v>
      </c>
      <c r="D152" s="7" t="s">
        <v>9</v>
      </c>
      <c r="E152" s="7">
        <v>1</v>
      </c>
      <c r="F152" s="7" t="s">
        <v>319</v>
      </c>
    </row>
    <row r="153" spans="1:6">
      <c r="A153" s="7" t="s">
        <v>320</v>
      </c>
      <c r="B153" s="7" t="s">
        <v>321</v>
      </c>
      <c r="C153" s="7" t="s">
        <v>8</v>
      </c>
      <c r="D153" s="7" t="s">
        <v>14</v>
      </c>
      <c r="E153" s="7">
        <v>2</v>
      </c>
      <c r="F153" s="7" t="s">
        <v>322</v>
      </c>
    </row>
    <row r="154" spans="1:6">
      <c r="A154" s="7" t="s">
        <v>320</v>
      </c>
      <c r="B154" s="7" t="s">
        <v>323</v>
      </c>
      <c r="C154" s="7" t="s">
        <v>13</v>
      </c>
      <c r="D154" s="7" t="s">
        <v>14</v>
      </c>
      <c r="E154" s="7">
        <v>1</v>
      </c>
      <c r="F154" s="7" t="s">
        <v>324</v>
      </c>
    </row>
    <row r="155" spans="1:6">
      <c r="A155" s="7" t="s">
        <v>320</v>
      </c>
      <c r="B155" s="7" t="s">
        <v>620</v>
      </c>
      <c r="C155" s="7" t="s">
        <v>13</v>
      </c>
      <c r="D155" s="7" t="s">
        <v>14</v>
      </c>
      <c r="E155" s="7">
        <v>4</v>
      </c>
      <c r="F155" s="7" t="s">
        <v>621</v>
      </c>
    </row>
    <row r="156" spans="1:6">
      <c r="A156" s="7" t="s">
        <v>320</v>
      </c>
      <c r="B156" s="7" t="s">
        <v>325</v>
      </c>
      <c r="C156" s="7" t="s">
        <v>13</v>
      </c>
      <c r="D156" s="7" t="s">
        <v>14</v>
      </c>
      <c r="E156" s="7">
        <v>3</v>
      </c>
      <c r="F156" s="7" t="s">
        <v>326</v>
      </c>
    </row>
    <row r="157" spans="1:6">
      <c r="A157" s="7" t="s">
        <v>320</v>
      </c>
      <c r="B157" s="7" t="s">
        <v>686</v>
      </c>
      <c r="C157" s="7" t="s">
        <v>8</v>
      </c>
      <c r="D157" s="7" t="s">
        <v>9</v>
      </c>
      <c r="E157" s="7">
        <v>1</v>
      </c>
      <c r="F157" s="7" t="s">
        <v>17</v>
      </c>
    </row>
    <row r="158" spans="1:6">
      <c r="A158" s="7" t="s">
        <v>328</v>
      </c>
      <c r="B158" s="7" t="s">
        <v>329</v>
      </c>
      <c r="C158" s="7" t="s">
        <v>8</v>
      </c>
      <c r="D158" s="7" t="s">
        <v>14</v>
      </c>
      <c r="E158" s="7">
        <v>4</v>
      </c>
      <c r="F158" s="7" t="s">
        <v>687</v>
      </c>
    </row>
    <row r="159" spans="1:6">
      <c r="A159" s="7" t="s">
        <v>328</v>
      </c>
      <c r="B159" s="7" t="s">
        <v>331</v>
      </c>
      <c r="C159" s="7" t="s">
        <v>13</v>
      </c>
      <c r="D159" s="7" t="s">
        <v>14</v>
      </c>
      <c r="E159" s="7">
        <v>1</v>
      </c>
      <c r="F159" s="7" t="s">
        <v>332</v>
      </c>
    </row>
    <row r="160" spans="1:6">
      <c r="A160" s="7" t="s">
        <v>328</v>
      </c>
      <c r="B160" s="7" t="s">
        <v>688</v>
      </c>
      <c r="C160" s="7" t="s">
        <v>8</v>
      </c>
      <c r="D160" s="7" t="s">
        <v>9</v>
      </c>
      <c r="E160" s="7">
        <v>1</v>
      </c>
      <c r="F160" s="7" t="s">
        <v>17</v>
      </c>
    </row>
    <row r="161" spans="1:6">
      <c r="A161" s="7" t="s">
        <v>334</v>
      </c>
      <c r="B161" s="7" t="s">
        <v>335</v>
      </c>
      <c r="C161" s="7" t="s">
        <v>13</v>
      </c>
      <c r="D161" s="7" t="s">
        <v>14</v>
      </c>
      <c r="E161" s="7">
        <v>3</v>
      </c>
      <c r="F161" s="7" t="s">
        <v>622</v>
      </c>
    </row>
    <row r="162" spans="1:6">
      <c r="A162" s="7" t="s">
        <v>334</v>
      </c>
      <c r="B162" s="7" t="s">
        <v>339</v>
      </c>
      <c r="C162" s="7" t="s">
        <v>13</v>
      </c>
      <c r="D162" s="7" t="s">
        <v>14</v>
      </c>
      <c r="E162" s="7">
        <v>2</v>
      </c>
      <c r="F162" s="7" t="s">
        <v>340</v>
      </c>
    </row>
    <row r="163" spans="1:6">
      <c r="A163" s="7" t="s">
        <v>334</v>
      </c>
      <c r="B163" s="7" t="s">
        <v>337</v>
      </c>
      <c r="C163" s="7" t="s">
        <v>13</v>
      </c>
      <c r="D163" s="7" t="s">
        <v>14</v>
      </c>
      <c r="E163" s="7">
        <v>2</v>
      </c>
      <c r="F163" s="7" t="s">
        <v>338</v>
      </c>
    </row>
    <row r="164" spans="1:6">
      <c r="A164" s="7" t="s">
        <v>334</v>
      </c>
      <c r="B164" s="7" t="s">
        <v>689</v>
      </c>
      <c r="C164" s="7" t="s">
        <v>8</v>
      </c>
      <c r="D164" s="7" t="s">
        <v>9</v>
      </c>
      <c r="E164" s="7">
        <v>1</v>
      </c>
      <c r="F164" s="7" t="s">
        <v>17</v>
      </c>
    </row>
    <row r="165" spans="1:6">
      <c r="A165" s="7" t="s">
        <v>342</v>
      </c>
      <c r="B165" s="7" t="s">
        <v>690</v>
      </c>
      <c r="C165" s="7" t="s">
        <v>8</v>
      </c>
      <c r="D165" s="7" t="s">
        <v>9</v>
      </c>
      <c r="E165" s="7">
        <v>1</v>
      </c>
      <c r="F165" s="7" t="s">
        <v>17</v>
      </c>
    </row>
    <row r="166" spans="1:6">
      <c r="A166" s="7" t="s">
        <v>344</v>
      </c>
      <c r="B166" s="7" t="s">
        <v>345</v>
      </c>
      <c r="C166" s="7" t="s">
        <v>13</v>
      </c>
      <c r="D166" s="7" t="s">
        <v>14</v>
      </c>
      <c r="E166" s="7">
        <v>1</v>
      </c>
      <c r="F166" s="7" t="s">
        <v>332</v>
      </c>
    </row>
    <row r="167" spans="1:6">
      <c r="A167" s="7" t="s">
        <v>344</v>
      </c>
      <c r="B167" s="7" t="s">
        <v>346</v>
      </c>
      <c r="C167" s="7" t="s">
        <v>13</v>
      </c>
      <c r="D167" s="7" t="s">
        <v>14</v>
      </c>
      <c r="E167" s="7">
        <v>2</v>
      </c>
      <c r="F167" s="7" t="s">
        <v>347</v>
      </c>
    </row>
    <row r="168" spans="1:6">
      <c r="A168" s="7" t="s">
        <v>344</v>
      </c>
      <c r="B168" s="7" t="s">
        <v>691</v>
      </c>
      <c r="C168" s="7" t="s">
        <v>8</v>
      </c>
      <c r="D168" s="7" t="s">
        <v>9</v>
      </c>
      <c r="E168" s="7">
        <v>1</v>
      </c>
      <c r="F168" s="7" t="s">
        <v>17</v>
      </c>
    </row>
    <row r="169" spans="1:6">
      <c r="A169" s="7" t="s">
        <v>349</v>
      </c>
      <c r="B169" s="7" t="s">
        <v>692</v>
      </c>
      <c r="C169" s="7" t="s">
        <v>8</v>
      </c>
      <c r="D169" s="7" t="s">
        <v>9</v>
      </c>
      <c r="E169" s="7">
        <v>1</v>
      </c>
      <c r="F169" s="7" t="s">
        <v>351</v>
      </c>
    </row>
    <row r="170" spans="1:6">
      <c r="A170" s="7" t="s">
        <v>352</v>
      </c>
      <c r="B170" s="7" t="s">
        <v>693</v>
      </c>
      <c r="C170" s="7" t="s">
        <v>8</v>
      </c>
      <c r="D170" s="7" t="s">
        <v>9</v>
      </c>
      <c r="E170" s="7">
        <v>1</v>
      </c>
      <c r="F170" s="7" t="s">
        <v>164</v>
      </c>
    </row>
    <row r="171" spans="1:6">
      <c r="A171" s="7" t="s">
        <v>352</v>
      </c>
      <c r="B171" s="7" t="s">
        <v>354</v>
      </c>
      <c r="C171" s="7" t="s">
        <v>13</v>
      </c>
      <c r="D171" s="7" t="s">
        <v>14</v>
      </c>
      <c r="E171" s="7">
        <v>1</v>
      </c>
      <c r="F171" s="7" t="s">
        <v>355</v>
      </c>
    </row>
    <row r="172" spans="1:6">
      <c r="A172" s="7" t="s">
        <v>356</v>
      </c>
      <c r="B172" s="7" t="s">
        <v>357</v>
      </c>
      <c r="C172" s="7" t="s">
        <v>8</v>
      </c>
      <c r="D172" s="7" t="s">
        <v>9</v>
      </c>
      <c r="E172" s="7">
        <v>1</v>
      </c>
      <c r="F172" s="7" t="s">
        <v>164</v>
      </c>
    </row>
    <row r="173" spans="1:6">
      <c r="A173" s="7" t="s">
        <v>358</v>
      </c>
      <c r="B173" s="7" t="s">
        <v>694</v>
      </c>
      <c r="C173" s="7" t="s">
        <v>8</v>
      </c>
      <c r="D173" s="7" t="s">
        <v>9</v>
      </c>
      <c r="E173" s="7">
        <v>1</v>
      </c>
      <c r="F173" s="7" t="s">
        <v>164</v>
      </c>
    </row>
    <row r="174" spans="1:6">
      <c r="A174" s="7" t="s">
        <v>360</v>
      </c>
      <c r="B174" s="7" t="s">
        <v>361</v>
      </c>
      <c r="C174" s="7" t="s">
        <v>8</v>
      </c>
      <c r="D174" s="7" t="s">
        <v>9</v>
      </c>
      <c r="E174" s="7">
        <v>2</v>
      </c>
      <c r="F174" s="7" t="s">
        <v>362</v>
      </c>
    </row>
    <row r="175" spans="1:6">
      <c r="A175" s="7" t="s">
        <v>360</v>
      </c>
      <c r="B175" s="7" t="s">
        <v>363</v>
      </c>
      <c r="C175" s="7" t="s">
        <v>8</v>
      </c>
      <c r="D175" s="7" t="s">
        <v>14</v>
      </c>
      <c r="E175" s="7">
        <v>1</v>
      </c>
      <c r="F175" s="7" t="s">
        <v>364</v>
      </c>
    </row>
    <row r="176" spans="1:6">
      <c r="A176" s="7" t="s">
        <v>365</v>
      </c>
      <c r="B176" s="7" t="s">
        <v>695</v>
      </c>
      <c r="C176" s="7" t="s">
        <v>8</v>
      </c>
      <c r="D176" s="7" t="s">
        <v>14</v>
      </c>
      <c r="E176" s="7">
        <v>1</v>
      </c>
      <c r="F176" s="7" t="s">
        <v>17</v>
      </c>
    </row>
    <row r="177" spans="1:6">
      <c r="A177" s="7" t="s">
        <v>365</v>
      </c>
      <c r="B177" s="7" t="s">
        <v>367</v>
      </c>
      <c r="C177" s="7" t="s">
        <v>13</v>
      </c>
      <c r="D177" s="7" t="s">
        <v>14</v>
      </c>
      <c r="E177" s="7">
        <v>2</v>
      </c>
      <c r="F177" s="7" t="s">
        <v>368</v>
      </c>
    </row>
    <row r="178" spans="1:6">
      <c r="A178" s="7" t="s">
        <v>369</v>
      </c>
      <c r="B178" s="7" t="s">
        <v>370</v>
      </c>
      <c r="C178" s="7" t="s">
        <v>13</v>
      </c>
      <c r="D178" s="7" t="s">
        <v>14</v>
      </c>
      <c r="E178" s="7">
        <v>1</v>
      </c>
      <c r="F178" s="7" t="s">
        <v>371</v>
      </c>
    </row>
    <row r="179" spans="1:6">
      <c r="A179" s="7" t="s">
        <v>369</v>
      </c>
      <c r="B179" s="7" t="s">
        <v>696</v>
      </c>
      <c r="C179" s="7" t="s">
        <v>8</v>
      </c>
      <c r="D179" s="7" t="s">
        <v>14</v>
      </c>
      <c r="E179" s="7">
        <v>1</v>
      </c>
      <c r="F179" s="7" t="s">
        <v>17</v>
      </c>
    </row>
    <row r="180" spans="1:6">
      <c r="A180" s="7" t="s">
        <v>373</v>
      </c>
      <c r="B180" s="7" t="s">
        <v>697</v>
      </c>
      <c r="C180" s="7" t="s">
        <v>8</v>
      </c>
      <c r="D180" s="7" t="s">
        <v>9</v>
      </c>
      <c r="E180" s="7">
        <v>1</v>
      </c>
      <c r="F180" s="7" t="s">
        <v>377</v>
      </c>
    </row>
    <row r="181" spans="1:6">
      <c r="A181" s="7" t="s">
        <v>373</v>
      </c>
      <c r="B181" s="7" t="s">
        <v>374</v>
      </c>
      <c r="C181" s="7" t="s">
        <v>13</v>
      </c>
      <c r="D181" s="7" t="s">
        <v>14</v>
      </c>
      <c r="E181" s="7">
        <v>1</v>
      </c>
      <c r="F181" s="7" t="s">
        <v>375</v>
      </c>
    </row>
    <row r="182" spans="1:6">
      <c r="A182" s="7" t="s">
        <v>378</v>
      </c>
      <c r="B182" s="7" t="s">
        <v>379</v>
      </c>
      <c r="C182" s="7" t="s">
        <v>8</v>
      </c>
      <c r="D182" s="7" t="s">
        <v>9</v>
      </c>
      <c r="E182" s="7">
        <v>1</v>
      </c>
      <c r="F182" s="7" t="s">
        <v>380</v>
      </c>
    </row>
    <row r="183" spans="1:6">
      <c r="A183" s="7" t="s">
        <v>383</v>
      </c>
      <c r="B183" s="7" t="s">
        <v>384</v>
      </c>
      <c r="C183" s="7" t="s">
        <v>8</v>
      </c>
      <c r="D183" s="7" t="s">
        <v>14</v>
      </c>
      <c r="E183" s="7">
        <v>1</v>
      </c>
      <c r="F183" s="7" t="s">
        <v>17</v>
      </c>
    </row>
    <row r="184" spans="1:6">
      <c r="A184" s="7" t="s">
        <v>383</v>
      </c>
      <c r="B184" s="7" t="s">
        <v>385</v>
      </c>
      <c r="C184" s="7" t="s">
        <v>13</v>
      </c>
      <c r="D184" s="7" t="s">
        <v>14</v>
      </c>
      <c r="E184" s="7">
        <v>3</v>
      </c>
      <c r="F184" s="7" t="s">
        <v>386</v>
      </c>
    </row>
    <row r="185" spans="1:6">
      <c r="A185" s="7" t="s">
        <v>383</v>
      </c>
      <c r="B185" s="7" t="s">
        <v>387</v>
      </c>
      <c r="C185" s="7" t="s">
        <v>13</v>
      </c>
      <c r="D185" s="7" t="s">
        <v>9</v>
      </c>
      <c r="E185" s="7">
        <v>2</v>
      </c>
      <c r="F185" s="7" t="s">
        <v>388</v>
      </c>
    </row>
    <row r="186" spans="1:6">
      <c r="A186" s="7" t="s">
        <v>391</v>
      </c>
      <c r="B186" s="7" t="s">
        <v>698</v>
      </c>
      <c r="C186" s="7" t="s">
        <v>8</v>
      </c>
      <c r="D186" s="7" t="s">
        <v>14</v>
      </c>
      <c r="E186" s="7">
        <v>1</v>
      </c>
      <c r="F186" s="7" t="s">
        <v>17</v>
      </c>
    </row>
    <row r="187" spans="1:6">
      <c r="A187" s="7" t="s">
        <v>393</v>
      </c>
      <c r="B187" s="7" t="s">
        <v>394</v>
      </c>
      <c r="C187" s="7" t="s">
        <v>8</v>
      </c>
      <c r="D187" s="7" t="s">
        <v>9</v>
      </c>
      <c r="E187" s="7">
        <v>1</v>
      </c>
      <c r="F187" s="7" t="s">
        <v>17</v>
      </c>
    </row>
    <row r="188" spans="1:6">
      <c r="A188" s="7" t="s">
        <v>393</v>
      </c>
      <c r="B188" s="7" t="s">
        <v>395</v>
      </c>
      <c r="C188" s="7" t="s">
        <v>13</v>
      </c>
      <c r="D188" s="7" t="s">
        <v>14</v>
      </c>
      <c r="E188" s="7">
        <v>1</v>
      </c>
      <c r="F188" s="7" t="s">
        <v>36</v>
      </c>
    </row>
    <row r="189" spans="1:6">
      <c r="A189" s="7" t="s">
        <v>393</v>
      </c>
      <c r="B189" s="7" t="s">
        <v>396</v>
      </c>
      <c r="C189" s="7" t="s">
        <v>13</v>
      </c>
      <c r="D189" s="7" t="s">
        <v>14</v>
      </c>
      <c r="E189" s="7">
        <v>2</v>
      </c>
      <c r="F189" s="7" t="s">
        <v>397</v>
      </c>
    </row>
    <row r="190" spans="1:6">
      <c r="A190" s="7" t="s">
        <v>398</v>
      </c>
      <c r="B190" s="7" t="s">
        <v>699</v>
      </c>
      <c r="C190" s="7" t="s">
        <v>8</v>
      </c>
      <c r="D190" s="7" t="s">
        <v>9</v>
      </c>
      <c r="E190" s="7">
        <v>2</v>
      </c>
      <c r="F190" s="7" t="s">
        <v>400</v>
      </c>
    </row>
    <row r="191" spans="1:6">
      <c r="A191" s="7" t="s">
        <v>398</v>
      </c>
      <c r="B191" s="7" t="s">
        <v>401</v>
      </c>
      <c r="C191" s="7" t="s">
        <v>13</v>
      </c>
      <c r="D191" s="7" t="s">
        <v>14</v>
      </c>
      <c r="E191" s="7">
        <v>1</v>
      </c>
      <c r="F191" s="7" t="s">
        <v>402</v>
      </c>
    </row>
    <row r="192" spans="1:6">
      <c r="A192" s="7" t="s">
        <v>403</v>
      </c>
      <c r="B192" s="7" t="s">
        <v>404</v>
      </c>
      <c r="C192" s="7" t="s">
        <v>8</v>
      </c>
      <c r="D192" s="7" t="s">
        <v>14</v>
      </c>
      <c r="E192" s="7">
        <v>5</v>
      </c>
      <c r="F192" s="7" t="s">
        <v>405</v>
      </c>
    </row>
    <row r="193" spans="1:6">
      <c r="A193" s="7" t="s">
        <v>403</v>
      </c>
      <c r="B193" s="7" t="s">
        <v>406</v>
      </c>
      <c r="C193" s="7" t="s">
        <v>8</v>
      </c>
      <c r="D193" s="7" t="s">
        <v>14</v>
      </c>
      <c r="E193" s="7">
        <v>1</v>
      </c>
      <c r="F193" s="7" t="s">
        <v>17</v>
      </c>
    </row>
    <row r="194" spans="1:6">
      <c r="A194" s="7" t="s">
        <v>403</v>
      </c>
      <c r="B194" s="7" t="s">
        <v>407</v>
      </c>
      <c r="C194" s="7" t="s">
        <v>13</v>
      </c>
      <c r="D194" s="7" t="s">
        <v>9</v>
      </c>
      <c r="E194" s="7">
        <v>4</v>
      </c>
      <c r="F194" s="7" t="s">
        <v>408</v>
      </c>
    </row>
    <row r="195" spans="1:6">
      <c r="A195" s="7" t="s">
        <v>409</v>
      </c>
      <c r="B195" s="7" t="s">
        <v>700</v>
      </c>
      <c r="C195" s="7" t="s">
        <v>8</v>
      </c>
      <c r="D195" s="7" t="s">
        <v>9</v>
      </c>
      <c r="E195" s="7">
        <v>1</v>
      </c>
      <c r="F195" s="7" t="s">
        <v>17</v>
      </c>
    </row>
    <row r="196" spans="1:6">
      <c r="A196" s="7" t="s">
        <v>409</v>
      </c>
      <c r="B196" s="7" t="s">
        <v>411</v>
      </c>
      <c r="C196" s="7" t="s">
        <v>8</v>
      </c>
      <c r="D196" s="7" t="s">
        <v>14</v>
      </c>
      <c r="E196" s="7">
        <v>1</v>
      </c>
      <c r="F196" s="7" t="s">
        <v>412</v>
      </c>
    </row>
    <row r="197" spans="1:6">
      <c r="A197" s="7" t="s">
        <v>413</v>
      </c>
      <c r="B197" s="7" t="s">
        <v>414</v>
      </c>
      <c r="C197" s="7" t="s">
        <v>13</v>
      </c>
      <c r="D197" s="7" t="s">
        <v>9</v>
      </c>
      <c r="E197" s="7">
        <v>3</v>
      </c>
      <c r="F197" s="7" t="s">
        <v>415</v>
      </c>
    </row>
    <row r="198" spans="1:6">
      <c r="A198" s="7" t="s">
        <v>413</v>
      </c>
      <c r="B198" s="7" t="s">
        <v>416</v>
      </c>
      <c r="C198" s="7" t="s">
        <v>13</v>
      </c>
      <c r="D198" s="7" t="s">
        <v>14</v>
      </c>
      <c r="E198" s="7">
        <v>2</v>
      </c>
      <c r="F198" s="7" t="s">
        <v>417</v>
      </c>
    </row>
    <row r="199" spans="1:6">
      <c r="A199" s="7" t="s">
        <v>413</v>
      </c>
      <c r="B199" s="7" t="s">
        <v>418</v>
      </c>
      <c r="C199" s="7" t="s">
        <v>13</v>
      </c>
      <c r="D199" s="7" t="s">
        <v>14</v>
      </c>
      <c r="E199" s="7">
        <v>4</v>
      </c>
      <c r="F199" s="7" t="s">
        <v>419</v>
      </c>
    </row>
    <row r="200" spans="1:6">
      <c r="A200" s="7" t="s">
        <v>420</v>
      </c>
      <c r="B200" s="7" t="s">
        <v>423</v>
      </c>
      <c r="C200" s="7" t="s">
        <v>8</v>
      </c>
      <c r="D200" s="7" t="s">
        <v>14</v>
      </c>
      <c r="E200" s="7">
        <v>1</v>
      </c>
      <c r="F200" s="7" t="s">
        <v>424</v>
      </c>
    </row>
    <row r="201" spans="1:6">
      <c r="A201" s="7" t="s">
        <v>420</v>
      </c>
      <c r="B201" s="7" t="s">
        <v>421</v>
      </c>
      <c r="C201" s="7" t="s">
        <v>8</v>
      </c>
      <c r="D201" s="7" t="s">
        <v>9</v>
      </c>
      <c r="E201" s="7">
        <v>1</v>
      </c>
      <c r="F201" s="7" t="s">
        <v>422</v>
      </c>
    </row>
    <row r="202" spans="1:6">
      <c r="A202" s="7" t="s">
        <v>425</v>
      </c>
      <c r="B202" s="7" t="s">
        <v>701</v>
      </c>
      <c r="C202" s="7" t="s">
        <v>8</v>
      </c>
      <c r="D202" s="7" t="s">
        <v>9</v>
      </c>
      <c r="E202" s="7">
        <v>1</v>
      </c>
      <c r="F202" s="7" t="s">
        <v>427</v>
      </c>
    </row>
    <row r="203" spans="1:6">
      <c r="A203" s="7" t="s">
        <v>428</v>
      </c>
      <c r="B203" s="7" t="s">
        <v>429</v>
      </c>
      <c r="C203" s="7" t="s">
        <v>8</v>
      </c>
      <c r="D203" s="7" t="s">
        <v>14</v>
      </c>
      <c r="E203" s="7">
        <v>6</v>
      </c>
      <c r="F203" s="7" t="s">
        <v>702</v>
      </c>
    </row>
    <row r="204" spans="1:6">
      <c r="A204" s="7" t="s">
        <v>428</v>
      </c>
      <c r="B204" s="7" t="s">
        <v>703</v>
      </c>
      <c r="C204" s="7" t="s">
        <v>8</v>
      </c>
      <c r="D204" s="7" t="s">
        <v>9</v>
      </c>
      <c r="E204" s="7">
        <v>1</v>
      </c>
      <c r="F204" s="7" t="s">
        <v>17</v>
      </c>
    </row>
    <row r="205" spans="1:6">
      <c r="A205" s="7" t="s">
        <v>432</v>
      </c>
      <c r="B205" s="7" t="s">
        <v>704</v>
      </c>
      <c r="C205" s="7" t="s">
        <v>8</v>
      </c>
      <c r="D205" s="7" t="s">
        <v>9</v>
      </c>
      <c r="E205" s="7">
        <v>1</v>
      </c>
      <c r="F205" s="7" t="s">
        <v>17</v>
      </c>
    </row>
    <row r="206" spans="1:6">
      <c r="A206" s="7" t="s">
        <v>432</v>
      </c>
      <c r="B206" s="7" t="s">
        <v>434</v>
      </c>
      <c r="C206" s="7" t="s">
        <v>8</v>
      </c>
      <c r="D206" s="7" t="s">
        <v>14</v>
      </c>
      <c r="E206" s="7">
        <v>2</v>
      </c>
      <c r="F206" s="7" t="s">
        <v>705</v>
      </c>
    </row>
    <row r="207" spans="1:6">
      <c r="A207" s="7" t="s">
        <v>436</v>
      </c>
      <c r="B207" s="7" t="s">
        <v>706</v>
      </c>
      <c r="C207" s="7" t="s">
        <v>8</v>
      </c>
      <c r="D207" s="7" t="s">
        <v>9</v>
      </c>
      <c r="E207" s="7">
        <v>1</v>
      </c>
      <c r="F207" s="7" t="s">
        <v>17</v>
      </c>
    </row>
    <row r="208" spans="1:6">
      <c r="A208" s="7" t="s">
        <v>438</v>
      </c>
      <c r="B208" s="7" t="s">
        <v>439</v>
      </c>
      <c r="C208" s="7" t="s">
        <v>8</v>
      </c>
      <c r="D208" s="7" t="s">
        <v>9</v>
      </c>
      <c r="E208" s="7">
        <v>1</v>
      </c>
      <c r="F208" s="7" t="s">
        <v>440</v>
      </c>
    </row>
    <row r="209" spans="1:6">
      <c r="A209" s="7" t="s">
        <v>441</v>
      </c>
      <c r="B209" s="7" t="s">
        <v>442</v>
      </c>
      <c r="C209" s="7" t="s">
        <v>8</v>
      </c>
      <c r="D209" s="7" t="s">
        <v>9</v>
      </c>
      <c r="E209" s="7">
        <v>2</v>
      </c>
      <c r="F209" s="7" t="s">
        <v>443</v>
      </c>
    </row>
    <row r="210" spans="1:6">
      <c r="A210" s="7" t="s">
        <v>444</v>
      </c>
      <c r="B210" s="7" t="s">
        <v>445</v>
      </c>
      <c r="C210" s="7" t="s">
        <v>13</v>
      </c>
      <c r="D210" s="7" t="s">
        <v>14</v>
      </c>
      <c r="E210" s="7">
        <v>1</v>
      </c>
      <c r="F210" s="7" t="s">
        <v>446</v>
      </c>
    </row>
    <row r="211" spans="1:6">
      <c r="A211" s="7" t="s">
        <v>444</v>
      </c>
      <c r="B211" s="7" t="s">
        <v>707</v>
      </c>
      <c r="C211" s="7" t="s">
        <v>8</v>
      </c>
      <c r="D211" s="7" t="s">
        <v>9</v>
      </c>
      <c r="E211" s="7">
        <v>1</v>
      </c>
      <c r="F211" s="7" t="s">
        <v>448</v>
      </c>
    </row>
    <row r="212" spans="1:6">
      <c r="A212" s="7" t="s">
        <v>449</v>
      </c>
      <c r="B212" s="7" t="s">
        <v>450</v>
      </c>
      <c r="C212" s="7" t="s">
        <v>13</v>
      </c>
      <c r="D212" s="7" t="s">
        <v>14</v>
      </c>
      <c r="E212" s="7">
        <v>2</v>
      </c>
      <c r="F212" s="7" t="s">
        <v>451</v>
      </c>
    </row>
    <row r="213" spans="1:6">
      <c r="A213" s="7" t="s">
        <v>452</v>
      </c>
      <c r="B213" s="7" t="s">
        <v>453</v>
      </c>
      <c r="C213" s="7" t="s">
        <v>13</v>
      </c>
      <c r="D213" s="7" t="s">
        <v>14</v>
      </c>
      <c r="E213" s="7">
        <v>2</v>
      </c>
      <c r="F213" s="7" t="s">
        <v>451</v>
      </c>
    </row>
    <row r="214" spans="1:6">
      <c r="A214" s="7" t="s">
        <v>454</v>
      </c>
      <c r="B214" s="7" t="s">
        <v>455</v>
      </c>
      <c r="C214" s="7" t="s">
        <v>13</v>
      </c>
      <c r="D214" s="7" t="s">
        <v>14</v>
      </c>
      <c r="E214" s="7">
        <v>2</v>
      </c>
      <c r="F214" s="7" t="s">
        <v>451</v>
      </c>
    </row>
    <row r="215" spans="1:6">
      <c r="A215" s="7" t="s">
        <v>456</v>
      </c>
      <c r="B215" s="7" t="s">
        <v>457</v>
      </c>
      <c r="C215" s="7" t="s">
        <v>8</v>
      </c>
      <c r="D215" s="7" t="s">
        <v>9</v>
      </c>
      <c r="E215" s="7">
        <v>1</v>
      </c>
      <c r="F215" s="7" t="s">
        <v>458</v>
      </c>
    </row>
    <row r="216" spans="1:6">
      <c r="A216" s="7" t="s">
        <v>459</v>
      </c>
      <c r="B216" s="7" t="s">
        <v>461</v>
      </c>
      <c r="C216" s="7" t="s">
        <v>13</v>
      </c>
      <c r="D216" s="7" t="s">
        <v>14</v>
      </c>
      <c r="E216" s="7">
        <v>3</v>
      </c>
      <c r="F216" s="7" t="s">
        <v>462</v>
      </c>
    </row>
    <row r="217" spans="1:6">
      <c r="A217" s="7" t="s">
        <v>459</v>
      </c>
      <c r="B217" s="7" t="s">
        <v>460</v>
      </c>
      <c r="C217" s="7" t="s">
        <v>13</v>
      </c>
      <c r="D217" s="7" t="s">
        <v>14</v>
      </c>
      <c r="E217" s="7">
        <v>1</v>
      </c>
      <c r="F217" s="7" t="s">
        <v>306</v>
      </c>
    </row>
    <row r="218" spans="1:6">
      <c r="A218" s="7" t="s">
        <v>459</v>
      </c>
      <c r="B218" s="7" t="s">
        <v>467</v>
      </c>
      <c r="C218" s="7" t="s">
        <v>13</v>
      </c>
      <c r="D218" s="7" t="s">
        <v>14</v>
      </c>
      <c r="E218" s="7">
        <v>4</v>
      </c>
      <c r="F218" s="7" t="s">
        <v>468</v>
      </c>
    </row>
    <row r="219" spans="1:6">
      <c r="A219" s="7" t="s">
        <v>459</v>
      </c>
      <c r="B219" s="7" t="s">
        <v>463</v>
      </c>
      <c r="C219" s="7" t="s">
        <v>13</v>
      </c>
      <c r="D219" s="7" t="s">
        <v>14</v>
      </c>
      <c r="E219" s="7">
        <v>3</v>
      </c>
      <c r="F219" s="7" t="s">
        <v>464</v>
      </c>
    </row>
    <row r="220" spans="1:6">
      <c r="A220" s="7" t="s">
        <v>459</v>
      </c>
      <c r="B220" s="7" t="s">
        <v>469</v>
      </c>
      <c r="C220" s="7" t="s">
        <v>13</v>
      </c>
      <c r="D220" s="7" t="s">
        <v>14</v>
      </c>
      <c r="E220" s="7">
        <v>2</v>
      </c>
      <c r="F220" s="7" t="s">
        <v>470</v>
      </c>
    </row>
    <row r="221" spans="1:6">
      <c r="A221" s="7" t="s">
        <v>459</v>
      </c>
      <c r="B221" s="7" t="s">
        <v>471</v>
      </c>
      <c r="C221" s="7" t="s">
        <v>13</v>
      </c>
      <c r="D221" s="7" t="s">
        <v>14</v>
      </c>
      <c r="E221" s="7">
        <v>1</v>
      </c>
      <c r="F221" s="7" t="s">
        <v>293</v>
      </c>
    </row>
    <row r="222" spans="1:6">
      <c r="A222" s="7" t="s">
        <v>459</v>
      </c>
      <c r="B222" s="7" t="s">
        <v>472</v>
      </c>
      <c r="C222" s="7" t="s">
        <v>13</v>
      </c>
      <c r="D222" s="7" t="s">
        <v>14</v>
      </c>
      <c r="E222" s="7">
        <v>1</v>
      </c>
      <c r="F222" s="7" t="s">
        <v>80</v>
      </c>
    </row>
    <row r="223" spans="1:6">
      <c r="A223" s="7" t="s">
        <v>459</v>
      </c>
      <c r="B223" s="7" t="s">
        <v>473</v>
      </c>
      <c r="C223" s="7" t="s">
        <v>13</v>
      </c>
      <c r="D223" s="7" t="s">
        <v>14</v>
      </c>
      <c r="E223" s="7">
        <v>6</v>
      </c>
      <c r="F223" s="7" t="s">
        <v>474</v>
      </c>
    </row>
    <row r="224" spans="1:6">
      <c r="A224" s="7" t="s">
        <v>459</v>
      </c>
      <c r="B224" s="7" t="s">
        <v>465</v>
      </c>
      <c r="C224" s="7" t="s">
        <v>13</v>
      </c>
      <c r="D224" s="7" t="s">
        <v>14</v>
      </c>
      <c r="E224" s="7">
        <v>2</v>
      </c>
      <c r="F224" s="7" t="s">
        <v>466</v>
      </c>
    </row>
    <row r="225" spans="1:6">
      <c r="A225" s="7" t="s">
        <v>459</v>
      </c>
      <c r="B225" s="7" t="s">
        <v>475</v>
      </c>
      <c r="C225" s="7" t="s">
        <v>13</v>
      </c>
      <c r="D225" s="7" t="s">
        <v>14</v>
      </c>
      <c r="E225" s="7">
        <v>3</v>
      </c>
      <c r="F225" s="7" t="s">
        <v>476</v>
      </c>
    </row>
    <row r="226" spans="1:6">
      <c r="A226" s="7" t="s">
        <v>459</v>
      </c>
      <c r="B226" s="7" t="s">
        <v>477</v>
      </c>
      <c r="C226" s="7" t="s">
        <v>8</v>
      </c>
      <c r="D226" s="7" t="s">
        <v>9</v>
      </c>
      <c r="E226" s="7">
        <v>1</v>
      </c>
      <c r="F226" s="7" t="s">
        <v>478</v>
      </c>
    </row>
    <row r="227" spans="1:6">
      <c r="A227" s="7" t="s">
        <v>479</v>
      </c>
      <c r="B227" s="7" t="s">
        <v>480</v>
      </c>
      <c r="C227" s="7" t="s">
        <v>8</v>
      </c>
      <c r="D227" s="7" t="s">
        <v>9</v>
      </c>
      <c r="E227" s="7">
        <v>6</v>
      </c>
      <c r="F227" s="7" t="s">
        <v>481</v>
      </c>
    </row>
    <row r="228" spans="1:6">
      <c r="A228" s="7" t="s">
        <v>482</v>
      </c>
      <c r="B228" s="7" t="s">
        <v>483</v>
      </c>
      <c r="C228" s="7" t="s">
        <v>8</v>
      </c>
      <c r="D228" s="7" t="s">
        <v>14</v>
      </c>
      <c r="E228" s="7">
        <v>4</v>
      </c>
      <c r="F228" s="7" t="s">
        <v>708</v>
      </c>
    </row>
    <row r="229" spans="1:6">
      <c r="A229" s="7" t="s">
        <v>482</v>
      </c>
      <c r="B229" s="7" t="s">
        <v>487</v>
      </c>
      <c r="C229" s="7" t="s">
        <v>13</v>
      </c>
      <c r="D229" s="7" t="s">
        <v>14</v>
      </c>
      <c r="E229" s="7">
        <v>1</v>
      </c>
      <c r="F229" s="7" t="s">
        <v>488</v>
      </c>
    </row>
    <row r="230" spans="1:6">
      <c r="A230" s="7" t="s">
        <v>482</v>
      </c>
      <c r="B230" s="7" t="s">
        <v>485</v>
      </c>
      <c r="C230" s="7" t="s">
        <v>13</v>
      </c>
      <c r="D230" s="7" t="s">
        <v>14</v>
      </c>
      <c r="E230" s="7">
        <v>5</v>
      </c>
      <c r="F230" s="7" t="s">
        <v>486</v>
      </c>
    </row>
    <row r="231" spans="1:6">
      <c r="A231" s="7" t="s">
        <v>482</v>
      </c>
      <c r="B231" s="7" t="s">
        <v>709</v>
      </c>
      <c r="C231" s="7" t="s">
        <v>8</v>
      </c>
      <c r="D231" s="7" t="s">
        <v>9</v>
      </c>
      <c r="E231" s="7">
        <v>1</v>
      </c>
      <c r="F231" s="7" t="s">
        <v>490</v>
      </c>
    </row>
    <row r="232" spans="1:6">
      <c r="A232" s="7" t="s">
        <v>482</v>
      </c>
      <c r="B232" s="7" t="s">
        <v>491</v>
      </c>
      <c r="C232" s="7" t="s">
        <v>13</v>
      </c>
      <c r="D232" s="7" t="s">
        <v>14</v>
      </c>
      <c r="E232" s="7">
        <v>3</v>
      </c>
      <c r="F232" s="7" t="s">
        <v>492</v>
      </c>
    </row>
    <row r="233" spans="1:6">
      <c r="A233" s="7" t="s">
        <v>482</v>
      </c>
      <c r="B233" s="7" t="s">
        <v>493</v>
      </c>
      <c r="C233" s="7" t="s">
        <v>13</v>
      </c>
      <c r="D233" s="7" t="s">
        <v>14</v>
      </c>
      <c r="E233" s="7">
        <v>3</v>
      </c>
      <c r="F233" s="7" t="s">
        <v>494</v>
      </c>
    </row>
    <row r="234" spans="1:6">
      <c r="A234" s="7" t="s">
        <v>495</v>
      </c>
      <c r="B234" s="7" t="s">
        <v>710</v>
      </c>
      <c r="C234" s="7" t="s">
        <v>8</v>
      </c>
      <c r="D234" s="7" t="s">
        <v>9</v>
      </c>
      <c r="E234" s="7">
        <v>1</v>
      </c>
      <c r="F234" s="7" t="s">
        <v>497</v>
      </c>
    </row>
    <row r="235" spans="1:6">
      <c r="A235" s="7" t="s">
        <v>498</v>
      </c>
      <c r="B235" s="7" t="s">
        <v>711</v>
      </c>
      <c r="C235" s="7" t="s">
        <v>8</v>
      </c>
      <c r="D235" s="7" t="s">
        <v>9</v>
      </c>
      <c r="E235" s="7">
        <v>1</v>
      </c>
      <c r="F235" s="7" t="s">
        <v>17</v>
      </c>
    </row>
    <row r="236" spans="1:6">
      <c r="A236" s="7" t="s">
        <v>500</v>
      </c>
      <c r="B236" s="7" t="s">
        <v>501</v>
      </c>
      <c r="C236" s="7" t="s">
        <v>13</v>
      </c>
      <c r="D236" s="7" t="s">
        <v>14</v>
      </c>
      <c r="E236" s="7">
        <v>9</v>
      </c>
      <c r="F236" s="7" t="s">
        <v>502</v>
      </c>
    </row>
    <row r="237" spans="1:6">
      <c r="A237" s="7" t="s">
        <v>500</v>
      </c>
      <c r="B237" s="7" t="s">
        <v>503</v>
      </c>
      <c r="C237" s="7" t="s">
        <v>13</v>
      </c>
      <c r="D237" s="7" t="s">
        <v>14</v>
      </c>
      <c r="E237" s="7">
        <v>1</v>
      </c>
      <c r="F237" s="7" t="s">
        <v>80</v>
      </c>
    </row>
    <row r="238" spans="1:6">
      <c r="A238" s="7" t="s">
        <v>500</v>
      </c>
      <c r="B238" s="7" t="s">
        <v>504</v>
      </c>
      <c r="C238" s="7" t="s">
        <v>13</v>
      </c>
      <c r="D238" s="7" t="s">
        <v>14</v>
      </c>
      <c r="E238" s="7">
        <v>1</v>
      </c>
      <c r="F238" s="7" t="s">
        <v>164</v>
      </c>
    </row>
    <row r="239" spans="1:6">
      <c r="A239" s="7" t="s">
        <v>505</v>
      </c>
      <c r="B239" s="7" t="s">
        <v>506</v>
      </c>
      <c r="C239" s="7" t="s">
        <v>13</v>
      </c>
      <c r="D239" s="7" t="s">
        <v>14</v>
      </c>
      <c r="E239" s="7">
        <v>1</v>
      </c>
      <c r="F239" s="7" t="s">
        <v>507</v>
      </c>
    </row>
    <row r="240" spans="1:6">
      <c r="A240" s="7" t="s">
        <v>505</v>
      </c>
      <c r="B240" s="7" t="s">
        <v>243</v>
      </c>
      <c r="C240" s="7" t="s">
        <v>13</v>
      </c>
      <c r="D240" s="7" t="s">
        <v>14</v>
      </c>
      <c r="E240" s="7">
        <v>1</v>
      </c>
      <c r="F240" s="7" t="s">
        <v>70</v>
      </c>
    </row>
    <row r="241" spans="1:6">
      <c r="A241" s="7" t="s">
        <v>505</v>
      </c>
      <c r="B241" s="7" t="s">
        <v>508</v>
      </c>
      <c r="C241" s="7" t="s">
        <v>13</v>
      </c>
      <c r="D241" s="7" t="s">
        <v>14</v>
      </c>
      <c r="E241" s="7">
        <v>1</v>
      </c>
      <c r="F241" s="7" t="s">
        <v>509</v>
      </c>
    </row>
    <row r="242" spans="1:6">
      <c r="A242" s="7" t="s">
        <v>505</v>
      </c>
      <c r="B242" s="7" t="s">
        <v>510</v>
      </c>
      <c r="C242" s="7" t="s">
        <v>13</v>
      </c>
      <c r="D242" s="7" t="s">
        <v>14</v>
      </c>
      <c r="E242" s="7">
        <v>1</v>
      </c>
      <c r="F242" s="7" t="s">
        <v>511</v>
      </c>
    </row>
    <row r="243" spans="1:6">
      <c r="A243" s="7" t="s">
        <v>505</v>
      </c>
      <c r="B243" s="7" t="s">
        <v>512</v>
      </c>
      <c r="C243" s="7" t="s">
        <v>13</v>
      </c>
      <c r="D243" s="7" t="s">
        <v>14</v>
      </c>
      <c r="E243" s="7">
        <v>1</v>
      </c>
      <c r="F243" s="7" t="s">
        <v>513</v>
      </c>
    </row>
    <row r="244" spans="1:6">
      <c r="A244" s="7" t="s">
        <v>505</v>
      </c>
      <c r="B244" s="7" t="s">
        <v>514</v>
      </c>
      <c r="C244" s="7" t="s">
        <v>13</v>
      </c>
      <c r="D244" s="7" t="s">
        <v>14</v>
      </c>
      <c r="E244" s="7">
        <v>1</v>
      </c>
      <c r="F244" s="7" t="s">
        <v>515</v>
      </c>
    </row>
    <row r="245" spans="1:6">
      <c r="A245" s="7" t="s">
        <v>505</v>
      </c>
      <c r="B245" s="7" t="s">
        <v>516</v>
      </c>
      <c r="C245" s="7" t="s">
        <v>13</v>
      </c>
      <c r="D245" s="7" t="s">
        <v>14</v>
      </c>
      <c r="E245" s="7">
        <v>2</v>
      </c>
      <c r="F245" s="7" t="s">
        <v>517</v>
      </c>
    </row>
    <row r="246" spans="1:6">
      <c r="A246" s="7" t="s">
        <v>505</v>
      </c>
      <c r="B246" s="7" t="s">
        <v>518</v>
      </c>
      <c r="C246" s="7" t="s">
        <v>13</v>
      </c>
      <c r="D246" s="7" t="s">
        <v>14</v>
      </c>
      <c r="E246" s="7">
        <v>3</v>
      </c>
      <c r="F246" s="7" t="s">
        <v>519</v>
      </c>
    </row>
    <row r="247" spans="1:6">
      <c r="A247" s="7" t="s">
        <v>505</v>
      </c>
      <c r="B247" s="7" t="s">
        <v>712</v>
      </c>
      <c r="C247" s="7" t="s">
        <v>8</v>
      </c>
      <c r="D247" s="7" t="s">
        <v>9</v>
      </c>
      <c r="E247" s="7">
        <v>1</v>
      </c>
      <c r="F247" s="7" t="s">
        <v>36</v>
      </c>
    </row>
    <row r="248" spans="1:6">
      <c r="A248" s="7" t="s">
        <v>521</v>
      </c>
      <c r="B248" s="7" t="s">
        <v>713</v>
      </c>
      <c r="C248" s="7" t="s">
        <v>8</v>
      </c>
      <c r="D248" s="7" t="s">
        <v>9</v>
      </c>
      <c r="E248" s="7">
        <v>1</v>
      </c>
      <c r="F248" s="7" t="s">
        <v>36</v>
      </c>
    </row>
    <row r="249" spans="1:6">
      <c r="A249" s="7" t="s">
        <v>523</v>
      </c>
      <c r="B249" s="7" t="s">
        <v>524</v>
      </c>
      <c r="C249" s="7" t="s">
        <v>8</v>
      </c>
      <c r="D249" s="7" t="s">
        <v>9</v>
      </c>
      <c r="E249" s="7">
        <v>2</v>
      </c>
      <c r="F249" s="7" t="s">
        <v>525</v>
      </c>
    </row>
    <row r="250" spans="1:6">
      <c r="A250" s="7" t="s">
        <v>526</v>
      </c>
      <c r="B250" s="7" t="s">
        <v>714</v>
      </c>
      <c r="C250" s="7" t="s">
        <v>8</v>
      </c>
      <c r="D250" s="7" t="s">
        <v>9</v>
      </c>
      <c r="E250" s="7">
        <v>1</v>
      </c>
      <c r="F250" s="7" t="s">
        <v>36</v>
      </c>
    </row>
    <row r="251" spans="1:6">
      <c r="A251" s="7" t="s">
        <v>528</v>
      </c>
      <c r="B251" s="7" t="s">
        <v>529</v>
      </c>
      <c r="C251" s="7" t="s">
        <v>13</v>
      </c>
      <c r="D251" s="7" t="s">
        <v>14</v>
      </c>
      <c r="E251" s="7">
        <v>2</v>
      </c>
      <c r="F251" s="7" t="s">
        <v>530</v>
      </c>
    </row>
    <row r="252" spans="1:6">
      <c r="A252" s="7" t="s">
        <v>528</v>
      </c>
      <c r="B252" s="7" t="s">
        <v>531</v>
      </c>
      <c r="C252" s="7" t="s">
        <v>13</v>
      </c>
      <c r="D252" s="7" t="s">
        <v>14</v>
      </c>
      <c r="E252" s="7">
        <v>1</v>
      </c>
      <c r="F252" s="7" t="s">
        <v>532</v>
      </c>
    </row>
    <row r="253" spans="1:6">
      <c r="A253" s="7" t="s">
        <v>528</v>
      </c>
      <c r="B253" s="7" t="s">
        <v>537</v>
      </c>
      <c r="C253" s="7" t="s">
        <v>13</v>
      </c>
      <c r="D253" s="7" t="s">
        <v>14</v>
      </c>
      <c r="E253" s="7">
        <v>1</v>
      </c>
      <c r="F253" s="7" t="s">
        <v>538</v>
      </c>
    </row>
    <row r="254" spans="1:6">
      <c r="A254" s="7" t="s">
        <v>528</v>
      </c>
      <c r="B254" s="7" t="s">
        <v>533</v>
      </c>
      <c r="C254" s="7" t="s">
        <v>13</v>
      </c>
      <c r="D254" s="7" t="s">
        <v>14</v>
      </c>
      <c r="E254" s="7">
        <v>1</v>
      </c>
      <c r="F254" s="7" t="s">
        <v>534</v>
      </c>
    </row>
    <row r="255" spans="1:6">
      <c r="A255" s="7" t="s">
        <v>528</v>
      </c>
      <c r="B255" s="7" t="s">
        <v>535</v>
      </c>
      <c r="C255" s="7" t="s">
        <v>13</v>
      </c>
      <c r="D255" s="7" t="s">
        <v>14</v>
      </c>
      <c r="E255" s="7">
        <v>2</v>
      </c>
      <c r="F255" s="7" t="s">
        <v>536</v>
      </c>
    </row>
    <row r="256" spans="1:6">
      <c r="A256" s="7" t="s">
        <v>528</v>
      </c>
      <c r="B256" s="7" t="s">
        <v>541</v>
      </c>
      <c r="C256" s="7" t="s">
        <v>8</v>
      </c>
      <c r="D256" s="7" t="s">
        <v>14</v>
      </c>
      <c r="E256" s="7">
        <v>2</v>
      </c>
      <c r="F256" s="7" t="s">
        <v>542</v>
      </c>
    </row>
    <row r="257" spans="1:6">
      <c r="A257" s="7" t="s">
        <v>528</v>
      </c>
      <c r="B257" s="7" t="s">
        <v>539</v>
      </c>
      <c r="C257" s="7" t="s">
        <v>13</v>
      </c>
      <c r="D257" s="7" t="s">
        <v>14</v>
      </c>
      <c r="E257" s="7">
        <v>3</v>
      </c>
      <c r="F257" s="7" t="s">
        <v>540</v>
      </c>
    </row>
    <row r="258" spans="1:6">
      <c r="A258" s="7" t="s">
        <v>528</v>
      </c>
      <c r="B258" s="7" t="s">
        <v>715</v>
      </c>
      <c r="C258" s="7" t="s">
        <v>8</v>
      </c>
      <c r="D258" s="7" t="s">
        <v>9</v>
      </c>
      <c r="E258" s="7">
        <v>1</v>
      </c>
      <c r="F258" s="7" t="s">
        <v>198</v>
      </c>
    </row>
    <row r="259" spans="1:6">
      <c r="A259" s="7" t="s">
        <v>544</v>
      </c>
      <c r="B259" s="7" t="s">
        <v>716</v>
      </c>
      <c r="C259" s="7" t="s">
        <v>8</v>
      </c>
      <c r="D259" s="7" t="s">
        <v>9</v>
      </c>
      <c r="E259" s="7">
        <v>1</v>
      </c>
      <c r="F259" s="7" t="s">
        <v>198</v>
      </c>
    </row>
    <row r="260" spans="1:6">
      <c r="A260" s="7" t="s">
        <v>546</v>
      </c>
      <c r="B260" s="7" t="s">
        <v>549</v>
      </c>
      <c r="C260" s="7" t="s">
        <v>8</v>
      </c>
      <c r="D260" s="7" t="s">
        <v>14</v>
      </c>
      <c r="E260" s="7">
        <v>1</v>
      </c>
      <c r="F260" s="7" t="s">
        <v>17</v>
      </c>
    </row>
    <row r="261" spans="1:6">
      <c r="A261" s="7" t="s">
        <v>546</v>
      </c>
      <c r="B261" s="7" t="s">
        <v>547</v>
      </c>
      <c r="C261" s="7" t="s">
        <v>13</v>
      </c>
      <c r="D261" s="7" t="s">
        <v>9</v>
      </c>
      <c r="E261" s="7">
        <v>2</v>
      </c>
      <c r="F261" s="7" t="s">
        <v>548</v>
      </c>
    </row>
    <row r="262" spans="1:6">
      <c r="A262" s="7" t="s">
        <v>546</v>
      </c>
      <c r="B262" s="7" t="s">
        <v>550</v>
      </c>
      <c r="C262" s="7" t="s">
        <v>13</v>
      </c>
      <c r="D262" s="7" t="s">
        <v>14</v>
      </c>
      <c r="E262" s="7">
        <v>1</v>
      </c>
      <c r="F262" s="7" t="s">
        <v>551</v>
      </c>
    </row>
    <row r="263" spans="1:6">
      <c r="A263" s="7" t="s">
        <v>552</v>
      </c>
      <c r="B263" s="7" t="s">
        <v>553</v>
      </c>
      <c r="C263" s="7" t="s">
        <v>8</v>
      </c>
      <c r="D263" s="7" t="s">
        <v>14</v>
      </c>
      <c r="E263" s="7">
        <v>1</v>
      </c>
      <c r="F263" s="7" t="s">
        <v>26</v>
      </c>
    </row>
    <row r="264" spans="1:6">
      <c r="A264" s="7" t="s">
        <v>552</v>
      </c>
      <c r="B264" s="7" t="s">
        <v>554</v>
      </c>
      <c r="C264" s="7" t="s">
        <v>13</v>
      </c>
      <c r="D264" s="7" t="s">
        <v>9</v>
      </c>
      <c r="E264" s="7">
        <v>1</v>
      </c>
      <c r="F264" s="7" t="s">
        <v>198</v>
      </c>
    </row>
    <row r="265" spans="1:6">
      <c r="A265" s="7" t="s">
        <v>555</v>
      </c>
      <c r="B265" s="7" t="s">
        <v>717</v>
      </c>
      <c r="C265" s="7" t="s">
        <v>8</v>
      </c>
      <c r="D265" s="7" t="s">
        <v>9</v>
      </c>
      <c r="E265" s="7">
        <v>1</v>
      </c>
      <c r="F265" s="7" t="s">
        <v>26</v>
      </c>
    </row>
    <row r="266" spans="1:6">
      <c r="A266" s="7" t="s">
        <v>557</v>
      </c>
      <c r="B266" s="7" t="s">
        <v>718</v>
      </c>
      <c r="C266" s="7" t="s">
        <v>8</v>
      </c>
      <c r="D266" s="7" t="s">
        <v>9</v>
      </c>
      <c r="E266" s="7">
        <v>1</v>
      </c>
      <c r="F266" s="7" t="s">
        <v>26</v>
      </c>
    </row>
    <row r="267" spans="1:6">
      <c r="A267" s="7" t="s">
        <v>557</v>
      </c>
      <c r="B267" s="7" t="s">
        <v>559</v>
      </c>
      <c r="C267" s="7" t="s">
        <v>13</v>
      </c>
      <c r="D267" s="7" t="s">
        <v>14</v>
      </c>
      <c r="E267" s="7">
        <v>1</v>
      </c>
      <c r="F267" s="7" t="s">
        <v>198</v>
      </c>
    </row>
    <row r="268" spans="1:6">
      <c r="A268" s="7" t="s">
        <v>560</v>
      </c>
      <c r="B268" s="7" t="s">
        <v>561</v>
      </c>
      <c r="C268" s="7" t="s">
        <v>13</v>
      </c>
      <c r="D268" s="7" t="s">
        <v>14</v>
      </c>
      <c r="E268" s="7">
        <v>1</v>
      </c>
      <c r="F268" s="7" t="s">
        <v>562</v>
      </c>
    </row>
    <row r="269" spans="1:6">
      <c r="A269" s="7" t="s">
        <v>560</v>
      </c>
      <c r="B269" s="7" t="s">
        <v>563</v>
      </c>
      <c r="C269" s="7" t="s">
        <v>13</v>
      </c>
      <c r="D269" s="7" t="s">
        <v>14</v>
      </c>
      <c r="E269" s="7">
        <v>1</v>
      </c>
      <c r="F269" s="7" t="s">
        <v>564</v>
      </c>
    </row>
    <row r="270" spans="1:6">
      <c r="A270" s="7" t="s">
        <v>560</v>
      </c>
      <c r="B270" s="7" t="s">
        <v>565</v>
      </c>
      <c r="C270" s="7" t="s">
        <v>13</v>
      </c>
      <c r="D270" s="7" t="s">
        <v>14</v>
      </c>
      <c r="E270" s="7">
        <v>1</v>
      </c>
      <c r="F270" s="7" t="s">
        <v>566</v>
      </c>
    </row>
    <row r="271" spans="1:6">
      <c r="A271" s="7" t="s">
        <v>560</v>
      </c>
      <c r="B271" s="7" t="s">
        <v>567</v>
      </c>
      <c r="C271" s="7" t="s">
        <v>8</v>
      </c>
      <c r="D271" s="7" t="s">
        <v>14</v>
      </c>
      <c r="E271" s="7">
        <v>2</v>
      </c>
      <c r="F271" s="7" t="s">
        <v>568</v>
      </c>
    </row>
    <row r="272" spans="1:6">
      <c r="A272" s="7" t="s">
        <v>560</v>
      </c>
      <c r="B272" s="7" t="s">
        <v>719</v>
      </c>
      <c r="C272" s="7" t="s">
        <v>13</v>
      </c>
      <c r="D272" s="7" t="s">
        <v>14</v>
      </c>
      <c r="E272" s="7">
        <v>1</v>
      </c>
      <c r="F272" s="7" t="s">
        <v>720</v>
      </c>
    </row>
    <row r="273" spans="1:6">
      <c r="A273" s="7" t="s">
        <v>560</v>
      </c>
      <c r="B273" s="7" t="s">
        <v>569</v>
      </c>
      <c r="C273" s="7" t="s">
        <v>13</v>
      </c>
      <c r="D273" s="7" t="s">
        <v>14</v>
      </c>
      <c r="E273" s="7">
        <v>3</v>
      </c>
      <c r="F273" s="7" t="s">
        <v>570</v>
      </c>
    </row>
    <row r="274" spans="1:6">
      <c r="A274" s="7" t="s">
        <v>560</v>
      </c>
      <c r="B274" s="7" t="s">
        <v>571</v>
      </c>
      <c r="C274" s="7" t="s">
        <v>13</v>
      </c>
      <c r="D274" s="7" t="s">
        <v>14</v>
      </c>
      <c r="E274" s="7">
        <v>2</v>
      </c>
      <c r="F274" s="7" t="s">
        <v>470</v>
      </c>
    </row>
    <row r="275" spans="1:6">
      <c r="A275" s="7" t="s">
        <v>560</v>
      </c>
      <c r="B275" s="7" t="s">
        <v>572</v>
      </c>
      <c r="C275" s="7" t="s">
        <v>8</v>
      </c>
      <c r="D275" s="7" t="s">
        <v>9</v>
      </c>
      <c r="E275" s="7">
        <v>1</v>
      </c>
      <c r="F275" s="7" t="s">
        <v>573</v>
      </c>
    </row>
    <row r="276" spans="1:6">
      <c r="A276" s="7" t="s">
        <v>574</v>
      </c>
      <c r="B276" s="7" t="s">
        <v>575</v>
      </c>
      <c r="C276" s="7" t="s">
        <v>8</v>
      </c>
      <c r="D276" s="7" t="s">
        <v>9</v>
      </c>
      <c r="E276" s="7">
        <v>1</v>
      </c>
      <c r="F276" s="7" t="s">
        <v>576</v>
      </c>
    </row>
    <row r="277" spans="1:6">
      <c r="A277" s="7" t="s">
        <v>574</v>
      </c>
      <c r="B277" s="7" t="s">
        <v>577</v>
      </c>
      <c r="C277" s="7" t="s">
        <v>13</v>
      </c>
      <c r="D277" s="7" t="s">
        <v>14</v>
      </c>
      <c r="E277" s="7">
        <v>1</v>
      </c>
      <c r="F277" s="7" t="s">
        <v>573</v>
      </c>
    </row>
    <row r="278" spans="1:6">
      <c r="A278" s="7" t="s">
        <v>578</v>
      </c>
      <c r="B278" s="7" t="s">
        <v>579</v>
      </c>
      <c r="C278" s="7" t="s">
        <v>8</v>
      </c>
      <c r="D278" s="7" t="s">
        <v>9</v>
      </c>
      <c r="E278" s="7">
        <v>1</v>
      </c>
      <c r="F278" s="7" t="s">
        <v>26</v>
      </c>
    </row>
    <row r="279" spans="1:6">
      <c r="A279" s="7" t="s">
        <v>578</v>
      </c>
      <c r="B279" s="7" t="s">
        <v>580</v>
      </c>
      <c r="C279" s="7" t="s">
        <v>13</v>
      </c>
      <c r="D279" s="7" t="s">
        <v>14</v>
      </c>
      <c r="E279" s="7">
        <v>1</v>
      </c>
      <c r="F279" s="7" t="s">
        <v>573</v>
      </c>
    </row>
    <row r="280" spans="1:6">
      <c r="A280" s="7" t="s">
        <v>581</v>
      </c>
      <c r="B280" s="7" t="s">
        <v>582</v>
      </c>
      <c r="C280" s="7" t="s">
        <v>13</v>
      </c>
      <c r="D280" s="7" t="s">
        <v>14</v>
      </c>
      <c r="E280" s="7">
        <v>2</v>
      </c>
      <c r="F280" s="7" t="s">
        <v>583</v>
      </c>
    </row>
    <row r="281" spans="1:6">
      <c r="A281" s="7" t="s">
        <v>581</v>
      </c>
      <c r="B281" s="7" t="s">
        <v>721</v>
      </c>
      <c r="C281" s="7" t="s">
        <v>8</v>
      </c>
      <c r="D281" s="7" t="s">
        <v>9</v>
      </c>
      <c r="E281" s="7">
        <v>1</v>
      </c>
      <c r="F281" s="7" t="s">
        <v>198</v>
      </c>
    </row>
    <row r="282" spans="1:6">
      <c r="A282" s="7" t="s">
        <v>585</v>
      </c>
      <c r="B282" s="7" t="s">
        <v>722</v>
      </c>
      <c r="C282" s="7" t="s">
        <v>8</v>
      </c>
      <c r="D282" s="7" t="s">
        <v>9</v>
      </c>
      <c r="E282" s="7">
        <v>1</v>
      </c>
      <c r="F282" s="7" t="s">
        <v>587</v>
      </c>
    </row>
    <row r="283" spans="1:6">
      <c r="A283" s="7" t="s">
        <v>585</v>
      </c>
      <c r="B283" s="7" t="s">
        <v>588</v>
      </c>
      <c r="C283" s="7" t="s">
        <v>13</v>
      </c>
      <c r="D283" s="7" t="s">
        <v>14</v>
      </c>
      <c r="E283" s="7">
        <v>2</v>
      </c>
      <c r="F283" s="7" t="s">
        <v>589</v>
      </c>
    </row>
    <row r="284" spans="1:6">
      <c r="A284" s="7" t="s">
        <v>590</v>
      </c>
      <c r="B284" s="7" t="s">
        <v>591</v>
      </c>
      <c r="C284" s="7" t="s">
        <v>13</v>
      </c>
      <c r="D284" s="7" t="s">
        <v>9</v>
      </c>
      <c r="E284" s="7">
        <v>1</v>
      </c>
      <c r="F284" s="7" t="s">
        <v>36</v>
      </c>
    </row>
    <row r="285" spans="1:6">
      <c r="A285" s="7" t="s">
        <v>592</v>
      </c>
      <c r="B285" s="7" t="s">
        <v>593</v>
      </c>
      <c r="C285" s="7" t="s">
        <v>8</v>
      </c>
      <c r="D285" s="7" t="s">
        <v>14</v>
      </c>
      <c r="E285" s="7">
        <v>1</v>
      </c>
      <c r="F285" s="7" t="s">
        <v>594</v>
      </c>
    </row>
    <row r="286" spans="1:6">
      <c r="A286" s="7" t="s">
        <v>592</v>
      </c>
      <c r="B286" s="7" t="s">
        <v>595</v>
      </c>
      <c r="C286" s="7" t="s">
        <v>13</v>
      </c>
      <c r="D286" s="7" t="s">
        <v>9</v>
      </c>
      <c r="E286" s="7">
        <v>2</v>
      </c>
      <c r="F286" s="7" t="s">
        <v>596</v>
      </c>
    </row>
    <row r="287" spans="1:6">
      <c r="A287" s="7" t="s">
        <v>597</v>
      </c>
      <c r="B287" s="7" t="s">
        <v>658</v>
      </c>
      <c r="C287" s="7" t="s">
        <v>13</v>
      </c>
      <c r="D287" s="7" t="s">
        <v>9</v>
      </c>
      <c r="E287" s="7">
        <v>1</v>
      </c>
      <c r="F287" s="7" t="s">
        <v>17</v>
      </c>
    </row>
    <row r="288" spans="1:6">
      <c r="A288" s="7" t="s">
        <v>597</v>
      </c>
      <c r="B288" s="7" t="s">
        <v>723</v>
      </c>
      <c r="C288" s="7" t="s">
        <v>8</v>
      </c>
      <c r="D288" s="7" t="s">
        <v>14</v>
      </c>
      <c r="E288" s="7">
        <v>1</v>
      </c>
      <c r="F288" s="7" t="s">
        <v>17</v>
      </c>
    </row>
    <row r="289" spans="1:6">
      <c r="A289" s="7" t="s">
        <v>599</v>
      </c>
      <c r="B289" s="7" t="s">
        <v>600</v>
      </c>
      <c r="C289" s="7" t="s">
        <v>13</v>
      </c>
      <c r="D289" s="7" t="s">
        <v>9</v>
      </c>
      <c r="E289" s="7">
        <v>4</v>
      </c>
      <c r="F289" s="7" t="s">
        <v>601</v>
      </c>
    </row>
    <row r="290" spans="1:6">
      <c r="A290" s="7" t="s">
        <v>602</v>
      </c>
      <c r="B290" s="7" t="s">
        <v>603</v>
      </c>
      <c r="C290" s="7" t="s">
        <v>8</v>
      </c>
      <c r="D290" s="7" t="s">
        <v>9</v>
      </c>
      <c r="E290" s="7">
        <v>2</v>
      </c>
      <c r="F290" s="7" t="s">
        <v>397</v>
      </c>
    </row>
    <row r="291" spans="1:6">
      <c r="A291" s="7" t="s">
        <v>604</v>
      </c>
      <c r="B291" s="7" t="s">
        <v>605</v>
      </c>
      <c r="C291" s="7" t="s">
        <v>8</v>
      </c>
      <c r="D291" s="7" t="s">
        <v>14</v>
      </c>
      <c r="E291" s="7">
        <v>1</v>
      </c>
      <c r="F291" s="7" t="s">
        <v>606</v>
      </c>
    </row>
    <row r="292" spans="1:6">
      <c r="A292" s="7" t="s">
        <v>604</v>
      </c>
      <c r="B292" s="7" t="s">
        <v>607</v>
      </c>
      <c r="C292" s="7" t="s">
        <v>13</v>
      </c>
      <c r="D292" s="7" t="s">
        <v>14</v>
      </c>
      <c r="E292" s="7">
        <v>2</v>
      </c>
      <c r="F292" s="7" t="s">
        <v>608</v>
      </c>
    </row>
    <row r="293" spans="1:6">
      <c r="A293" s="7" t="s">
        <v>609</v>
      </c>
      <c r="B293" s="7" t="s">
        <v>610</v>
      </c>
      <c r="C293" s="7" t="s">
        <v>8</v>
      </c>
      <c r="D293" s="7" t="s">
        <v>14</v>
      </c>
      <c r="E293" s="7">
        <v>1</v>
      </c>
      <c r="F293" s="7" t="s">
        <v>611</v>
      </c>
    </row>
    <row r="294" spans="1:6">
      <c r="A294" s="7" t="s">
        <v>609</v>
      </c>
      <c r="B294" s="7" t="s">
        <v>612</v>
      </c>
      <c r="C294" s="7" t="s">
        <v>13</v>
      </c>
      <c r="D294" s="7" t="s">
        <v>14</v>
      </c>
      <c r="E294" s="7">
        <v>1</v>
      </c>
      <c r="F294" s="7" t="s">
        <v>613</v>
      </c>
    </row>
    <row r="295" spans="1:6">
      <c r="A295" s="7" t="s">
        <v>609</v>
      </c>
      <c r="B295" s="7" t="s">
        <v>614</v>
      </c>
      <c r="C295" s="7" t="s">
        <v>13</v>
      </c>
      <c r="D295" s="7" t="s">
        <v>14</v>
      </c>
      <c r="E295" s="7">
        <v>1</v>
      </c>
      <c r="F295" s="7" t="s">
        <v>615</v>
      </c>
    </row>
    <row r="296" spans="1:6">
      <c r="A296" s="7" t="s">
        <v>609</v>
      </c>
      <c r="B296" s="7" t="s">
        <v>616</v>
      </c>
      <c r="C296" s="7" t="s">
        <v>8</v>
      </c>
      <c r="D296" s="7" t="s">
        <v>9</v>
      </c>
      <c r="E296" s="7">
        <v>2</v>
      </c>
      <c r="F296" s="7" t="s">
        <v>617</v>
      </c>
    </row>
    <row r="297" spans="1:6">
      <c r="A297" s="7" t="s">
        <v>618</v>
      </c>
      <c r="B297" s="7" t="s">
        <v>724</v>
      </c>
      <c r="C297" s="7" t="s">
        <v>8</v>
      </c>
      <c r="D297" s="7" t="s">
        <v>9</v>
      </c>
      <c r="E297" s="7">
        <v>1</v>
      </c>
      <c r="F297" s="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Credit vs Rates</vt:lpstr>
      <vt:lpstr>Credit vs FX</vt:lpstr>
      <vt:lpstr>Credit vs EQ</vt:lpstr>
      <vt:lpstr>Rates vs FX</vt:lpstr>
      <vt:lpstr>Rates vs EQ</vt:lpstr>
      <vt:lpstr>FX vs EQ</vt:lpstr>
      <vt:lpstr>creditProd</vt:lpstr>
      <vt:lpstr>RatesProd</vt:lpstr>
      <vt:lpstr>EQProd</vt:lpstr>
      <vt:lpstr>FXProd</vt:lpstr>
    </vt:vector>
  </TitlesOfParts>
  <Company>Barclays Capital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thomscot</dc:creator>
  <cp:lastModifiedBy>thomscot</cp:lastModifiedBy>
  <dcterms:created xsi:type="dcterms:W3CDTF">2014-12-09T21:35:44Z</dcterms:created>
  <dcterms:modified xsi:type="dcterms:W3CDTF">2014-12-11T19:58:09Z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alMaven.PresLink.LastVersion">
    <vt:lpwstr/>
  </property>
</Properties>
</file>