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wamp64\www\Compute\MSc Work\"/>
    </mc:Choice>
  </mc:AlternateContent>
  <bookViews>
    <workbookView xWindow="0" yWindow="0" windowWidth="17280" windowHeight="7410" tabRatio="571" activeTab="1"/>
  </bookViews>
  <sheets>
    <sheet name="Questionnaire Analysis Sheet" sheetId="22" r:id="rId1"/>
    <sheet name="Questionnaire Analysis Report" sheetId="23" r:id="rId2"/>
  </sheets>
  <definedNames>
    <definedName name="_xlnm.Print_Area" localSheetId="1">'Questionnaire Analysis Report'!$A$1:$U$69</definedName>
    <definedName name="_xlnm.Print_Area" localSheetId="0">'Questionnaire Analysis Sheet'!#REF!</definedName>
  </definedNames>
  <calcPr calcId="162913"/>
</workbook>
</file>

<file path=xl/calcChain.xml><?xml version="1.0" encoding="utf-8"?>
<calcChain xmlns="http://schemas.openxmlformats.org/spreadsheetml/2006/main">
  <c r="DI29" i="22" l="1"/>
  <c r="DI30" i="22"/>
  <c r="DI31" i="22"/>
  <c r="DI32" i="22"/>
  <c r="DI33" i="22"/>
  <c r="DH29" i="22"/>
  <c r="DK29" i="22" s="1"/>
  <c r="K27" i="23" s="1"/>
  <c r="DH30" i="22"/>
  <c r="DK30" i="22" s="1"/>
  <c r="K28" i="23" s="1"/>
  <c r="DH31" i="22"/>
  <c r="DH32" i="22"/>
  <c r="DH33" i="22"/>
  <c r="DG29" i="22"/>
  <c r="DG30" i="22"/>
  <c r="DG31" i="22"/>
  <c r="DG32" i="22"/>
  <c r="DG33" i="22"/>
  <c r="DF29" i="22"/>
  <c r="DF30" i="22"/>
  <c r="DF31" i="22"/>
  <c r="DF32" i="22"/>
  <c r="DF33" i="22"/>
  <c r="DE29" i="22"/>
  <c r="DE30" i="22"/>
  <c r="DE31" i="22"/>
  <c r="DE32" i="22"/>
  <c r="DJ32" i="22" s="1"/>
  <c r="J30" i="23" s="1"/>
  <c r="DE33" i="22"/>
  <c r="DC29" i="22"/>
  <c r="DC30" i="22"/>
  <c r="DC31" i="22"/>
  <c r="DC32" i="22"/>
  <c r="DC33" i="22"/>
  <c r="DD30" i="22"/>
  <c r="DD31" i="22"/>
  <c r="DD32" i="22"/>
  <c r="DD29" i="22"/>
  <c r="DC28" i="22"/>
  <c r="DD28" i="22"/>
  <c r="DE28" i="22"/>
  <c r="DF28" i="22"/>
  <c r="DG28" i="22"/>
  <c r="DH28" i="22"/>
  <c r="DI28" i="22"/>
  <c r="DJ30" i="22" l="1"/>
  <c r="J28" i="23" s="1"/>
  <c r="DK31" i="22"/>
  <c r="K29" i="23" s="1"/>
  <c r="DJ31" i="22"/>
  <c r="J29" i="23" s="1"/>
  <c r="DK28" i="22"/>
  <c r="K26" i="23" s="1"/>
  <c r="DK32" i="22"/>
  <c r="K30" i="23" s="1"/>
  <c r="DJ28" i="22"/>
  <c r="J26" i="23" s="1"/>
  <c r="DJ29" i="22"/>
  <c r="J27" i="23" s="1"/>
  <c r="H26" i="23"/>
  <c r="M26" i="23" s="1"/>
  <c r="H27" i="23"/>
  <c r="M27" i="23" s="1"/>
  <c r="H28" i="23"/>
  <c r="M28" i="23" s="1"/>
  <c r="H29" i="23"/>
  <c r="M29" i="23" s="1"/>
  <c r="H30" i="23"/>
  <c r="M30" i="23" s="1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E7" i="23" l="1"/>
  <c r="E6" i="23"/>
  <c r="E5" i="23"/>
  <c r="Q4" i="23" l="1"/>
  <c r="M4" i="23"/>
  <c r="I4" i="23"/>
  <c r="DD15" i="22" l="1"/>
  <c r="DE15" i="22"/>
  <c r="DF15" i="22"/>
  <c r="DG15" i="22"/>
  <c r="DH15" i="22"/>
  <c r="DI15" i="22"/>
  <c r="DD16" i="22"/>
  <c r="DE16" i="22"/>
  <c r="DF16" i="22"/>
  <c r="DG16" i="22"/>
  <c r="DH16" i="22"/>
  <c r="DI16" i="22"/>
  <c r="DD17" i="22"/>
  <c r="DE17" i="22"/>
  <c r="DF17" i="22"/>
  <c r="DG17" i="22"/>
  <c r="DH17" i="22"/>
  <c r="DI17" i="22"/>
  <c r="DD18" i="22"/>
  <c r="DE18" i="22"/>
  <c r="DF18" i="22"/>
  <c r="DG18" i="22"/>
  <c r="DH18" i="22"/>
  <c r="DI18" i="22"/>
  <c r="DD19" i="22"/>
  <c r="DE19" i="22"/>
  <c r="DF19" i="22"/>
  <c r="DG19" i="22"/>
  <c r="DH19" i="22"/>
  <c r="DI19" i="22"/>
  <c r="DD20" i="22"/>
  <c r="DE20" i="22"/>
  <c r="DF20" i="22"/>
  <c r="DG20" i="22"/>
  <c r="DH20" i="22"/>
  <c r="DI20" i="22"/>
  <c r="DD21" i="22"/>
  <c r="DE21" i="22"/>
  <c r="DF21" i="22"/>
  <c r="DG21" i="22"/>
  <c r="DH21" i="22"/>
  <c r="DI21" i="22"/>
  <c r="DD22" i="22"/>
  <c r="DE22" i="22"/>
  <c r="DF22" i="22"/>
  <c r="DG22" i="22"/>
  <c r="DH22" i="22"/>
  <c r="DI22" i="22"/>
  <c r="DD23" i="22"/>
  <c r="DE23" i="22"/>
  <c r="DF23" i="22"/>
  <c r="DG23" i="22"/>
  <c r="DH23" i="22"/>
  <c r="DI23" i="22"/>
  <c r="DD24" i="22"/>
  <c r="DE24" i="22"/>
  <c r="DF24" i="22"/>
  <c r="DG24" i="22"/>
  <c r="DH24" i="22"/>
  <c r="DI24" i="22"/>
  <c r="DD25" i="22"/>
  <c r="DE25" i="22"/>
  <c r="DF25" i="22"/>
  <c r="DG25" i="22"/>
  <c r="DH25" i="22"/>
  <c r="DI25" i="22"/>
  <c r="DD26" i="22"/>
  <c r="DE26" i="22"/>
  <c r="DF26" i="22"/>
  <c r="DG26" i="22"/>
  <c r="DH26" i="22"/>
  <c r="DI26" i="22"/>
  <c r="DD27" i="22"/>
  <c r="DE27" i="22"/>
  <c r="DF27" i="22"/>
  <c r="DG27" i="22"/>
  <c r="DH27" i="22"/>
  <c r="DI27" i="22"/>
  <c r="DD33" i="22"/>
  <c r="G13" i="23"/>
  <c r="DK19" i="22" l="1"/>
  <c r="K17" i="23" s="1"/>
  <c r="DK15" i="22"/>
  <c r="K13" i="23" s="1"/>
  <c r="DJ23" i="22"/>
  <c r="J21" i="23" s="1"/>
  <c r="DK25" i="22"/>
  <c r="K23" i="23" s="1"/>
  <c r="DK21" i="22"/>
  <c r="K19" i="23" s="1"/>
  <c r="DK17" i="22"/>
  <c r="K15" i="23" s="1"/>
  <c r="DK33" i="22"/>
  <c r="K31" i="23" s="1"/>
  <c r="DJ33" i="22"/>
  <c r="J31" i="23" s="1"/>
  <c r="DJ15" i="22"/>
  <c r="J13" i="23" s="1"/>
  <c r="DJ27" i="22"/>
  <c r="J25" i="23" s="1"/>
  <c r="DJ25" i="22"/>
  <c r="J23" i="23" s="1"/>
  <c r="DJ21" i="22"/>
  <c r="J19" i="23" s="1"/>
  <c r="DJ19" i="22"/>
  <c r="J17" i="23" s="1"/>
  <c r="DJ17" i="22"/>
  <c r="J15" i="23" s="1"/>
  <c r="DK27" i="22"/>
  <c r="K25" i="23" s="1"/>
  <c r="DK23" i="22"/>
  <c r="K21" i="23" s="1"/>
  <c r="DK26" i="22"/>
  <c r="K24" i="23" s="1"/>
  <c r="DJ26" i="22"/>
  <c r="J24" i="23" s="1"/>
  <c r="DK24" i="22"/>
  <c r="K22" i="23" s="1"/>
  <c r="DJ24" i="22"/>
  <c r="J22" i="23" s="1"/>
  <c r="DK22" i="22"/>
  <c r="K20" i="23" s="1"/>
  <c r="DJ22" i="22"/>
  <c r="J20" i="23" s="1"/>
  <c r="DK20" i="22"/>
  <c r="K18" i="23" s="1"/>
  <c r="DJ20" i="22"/>
  <c r="J18" i="23" s="1"/>
  <c r="DK18" i="22"/>
  <c r="K16" i="23" s="1"/>
  <c r="DJ18" i="22"/>
  <c r="J16" i="23" s="1"/>
  <c r="DK16" i="22"/>
  <c r="K14" i="23" s="1"/>
  <c r="DJ16" i="22"/>
  <c r="J14" i="23" s="1"/>
  <c r="Q5" i="23"/>
  <c r="R5" i="23" s="1"/>
  <c r="Q6" i="23"/>
  <c r="R6" i="23" s="1"/>
  <c r="Q7" i="23"/>
  <c r="R7" i="23" s="1"/>
  <c r="Q8" i="23"/>
  <c r="R8" i="23" s="1"/>
  <c r="Q9" i="23"/>
  <c r="R9" i="23" s="1"/>
  <c r="L40" i="23"/>
  <c r="M6" i="23" l="1"/>
  <c r="N6" i="23" s="1"/>
  <c r="M7" i="23"/>
  <c r="N7" i="23" s="1"/>
  <c r="M8" i="23"/>
  <c r="N8" i="23" s="1"/>
  <c r="M9" i="23"/>
  <c r="N9" i="23" s="1"/>
  <c r="M5" i="23"/>
  <c r="N5" i="23" s="1"/>
  <c r="I6" i="23"/>
  <c r="J6" i="23" s="1"/>
  <c r="I7" i="23"/>
  <c r="J7" i="23" s="1"/>
  <c r="I8" i="23"/>
  <c r="J8" i="23" s="1"/>
  <c r="I9" i="23"/>
  <c r="J9" i="23" s="1"/>
  <c r="I5" i="23"/>
  <c r="J5" i="23" s="1"/>
  <c r="D7" i="23" l="1"/>
  <c r="D6" i="23"/>
  <c r="D5" i="23"/>
  <c r="DC16" i="22" l="1"/>
  <c r="H14" i="23" s="1"/>
  <c r="M14" i="23" s="1"/>
  <c r="DC17" i="22"/>
  <c r="H15" i="23" s="1"/>
  <c r="M15" i="23" s="1"/>
  <c r="DC18" i="22"/>
  <c r="H16" i="23" s="1"/>
  <c r="M16" i="23" s="1"/>
  <c r="DC19" i="22"/>
  <c r="DC20" i="22"/>
  <c r="DC21" i="22"/>
  <c r="H19" i="23" s="1"/>
  <c r="M19" i="23" s="1"/>
  <c r="DC22" i="22"/>
  <c r="DC23" i="22"/>
  <c r="DC24" i="22"/>
  <c r="H22" i="23" s="1"/>
  <c r="M22" i="23" s="1"/>
  <c r="DC25" i="22"/>
  <c r="DC26" i="22"/>
  <c r="DC27" i="22"/>
  <c r="DC34" i="22"/>
  <c r="DC35" i="22"/>
  <c r="DC36" i="22"/>
  <c r="DC37" i="22"/>
  <c r="H35" i="23" s="1"/>
  <c r="M35" i="23" s="1"/>
  <c r="DC38" i="22"/>
  <c r="DC39" i="22"/>
  <c r="DC40" i="22"/>
  <c r="DC41" i="22"/>
  <c r="DC15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AR42" i="22"/>
  <c r="AS42" i="22"/>
  <c r="AT42" i="22"/>
  <c r="AU42" i="22"/>
  <c r="AV42" i="22"/>
  <c r="AW42" i="22"/>
  <c r="AX42" i="22"/>
  <c r="AY42" i="22"/>
  <c r="AZ42" i="22"/>
  <c r="BA42" i="22"/>
  <c r="BB42" i="22"/>
  <c r="BC42" i="22"/>
  <c r="BD42" i="22"/>
  <c r="BE42" i="22"/>
  <c r="BF42" i="22"/>
  <c r="BG42" i="22"/>
  <c r="BH42" i="22"/>
  <c r="BI42" i="22"/>
  <c r="BJ42" i="22"/>
  <c r="BK42" i="22"/>
  <c r="BL42" i="22"/>
  <c r="BM42" i="22"/>
  <c r="BN42" i="22"/>
  <c r="BO42" i="22"/>
  <c r="BP42" i="22"/>
  <c r="BQ42" i="22"/>
  <c r="BR42" i="22"/>
  <c r="BS42" i="22"/>
  <c r="BT42" i="22"/>
  <c r="BU42" i="22"/>
  <c r="BV42" i="22"/>
  <c r="BW42" i="22"/>
  <c r="BX42" i="22"/>
  <c r="BY42" i="22"/>
  <c r="BZ42" i="22"/>
  <c r="CA42" i="22"/>
  <c r="CB42" i="22"/>
  <c r="CC42" i="22"/>
  <c r="CD42" i="22"/>
  <c r="CE42" i="22"/>
  <c r="CF42" i="22"/>
  <c r="CG42" i="22"/>
  <c r="CH42" i="22"/>
  <c r="CI42" i="22"/>
  <c r="CJ42" i="22"/>
  <c r="CK42" i="22"/>
  <c r="CL42" i="22"/>
  <c r="CM42" i="22"/>
  <c r="CN42" i="22"/>
  <c r="CO42" i="22"/>
  <c r="CP42" i="22"/>
  <c r="CQ42" i="22"/>
  <c r="CR42" i="22"/>
  <c r="CS42" i="22"/>
  <c r="CT42" i="22"/>
  <c r="CU42" i="22"/>
  <c r="CV42" i="22"/>
  <c r="CW42" i="22"/>
  <c r="CX42" i="22"/>
  <c r="CY42" i="22"/>
  <c r="CZ42" i="22"/>
  <c r="DA42" i="22"/>
  <c r="DB42" i="22"/>
  <c r="G42" i="22"/>
  <c r="H17" i="23" l="1"/>
  <c r="M17" i="23" s="1"/>
  <c r="H31" i="23"/>
  <c r="M31" i="23" s="1"/>
  <c r="H39" i="23"/>
  <c r="M39" i="23" s="1"/>
  <c r="H32" i="23"/>
  <c r="M32" i="23" s="1"/>
  <c r="H37" i="23"/>
  <c r="M37" i="23" s="1"/>
  <c r="H33" i="23"/>
  <c r="M33" i="23" s="1"/>
  <c r="H24" i="23"/>
  <c r="M24" i="23" s="1"/>
  <c r="H20" i="23"/>
  <c r="M20" i="23" s="1"/>
  <c r="H36" i="23"/>
  <c r="M36" i="23" s="1"/>
  <c r="H38" i="23"/>
  <c r="M38" i="23" s="1"/>
  <c r="H23" i="23"/>
  <c r="M23" i="23" s="1"/>
  <c r="H34" i="23"/>
  <c r="M34" i="23" s="1"/>
  <c r="H18" i="23"/>
  <c r="M18" i="23" s="1"/>
  <c r="H25" i="23"/>
  <c r="M25" i="23" s="1"/>
  <c r="H21" i="23"/>
  <c r="M21" i="23" s="1"/>
  <c r="DC42" i="22"/>
  <c r="H13" i="23"/>
  <c r="M13" i="23" s="1"/>
  <c r="B13" i="22"/>
  <c r="B12" i="22"/>
  <c r="B11" i="22"/>
  <c r="H40" i="23" l="1"/>
  <c r="M40" i="23" s="1"/>
  <c r="DI38" i="22"/>
  <c r="DI39" i="22"/>
  <c r="DI40" i="22"/>
  <c r="DI41" i="22"/>
  <c r="DH38" i="22"/>
  <c r="DH39" i="22"/>
  <c r="DH40" i="22"/>
  <c r="DH41" i="22"/>
  <c r="DG38" i="22"/>
  <c r="DG39" i="22"/>
  <c r="DG40" i="22"/>
  <c r="DG41" i="22"/>
  <c r="DF38" i="22"/>
  <c r="DF39" i="22"/>
  <c r="DF40" i="22"/>
  <c r="DF41" i="22"/>
  <c r="DE38" i="22"/>
  <c r="DE39" i="22"/>
  <c r="DE40" i="22"/>
  <c r="DE41" i="22"/>
  <c r="DD38" i="22"/>
  <c r="DD39" i="22"/>
  <c r="DD40" i="22"/>
  <c r="DD41" i="22"/>
  <c r="DJ39" i="22" l="1"/>
  <c r="J37" i="23" s="1"/>
  <c r="DJ41" i="22"/>
  <c r="J39" i="23" s="1"/>
  <c r="DK39" i="22"/>
  <c r="K37" i="23" s="1"/>
  <c r="DJ38" i="22"/>
  <c r="J36" i="23" s="1"/>
  <c r="DK38" i="22"/>
  <c r="K36" i="23" s="1"/>
  <c r="DK41" i="22"/>
  <c r="K39" i="23" s="1"/>
  <c r="DJ40" i="22"/>
  <c r="J38" i="23" s="1"/>
  <c r="DK40" i="22"/>
  <c r="K38" i="23" s="1"/>
  <c r="DD34" i="22"/>
  <c r="DD35" i="22"/>
  <c r="DD36" i="22"/>
  <c r="DD37" i="22"/>
  <c r="DI34" i="22"/>
  <c r="DI35" i="22"/>
  <c r="DI36" i="22"/>
  <c r="DI37" i="22"/>
  <c r="DH34" i="22"/>
  <c r="DH35" i="22"/>
  <c r="DH36" i="22"/>
  <c r="DH37" i="22"/>
  <c r="DG34" i="22"/>
  <c r="DG35" i="22"/>
  <c r="DG36" i="22"/>
  <c r="DG37" i="22"/>
  <c r="DF34" i="22"/>
  <c r="DF35" i="22"/>
  <c r="DF36" i="22"/>
  <c r="DF37" i="22"/>
  <c r="DE34" i="22"/>
  <c r="DJ34" i="22" s="1"/>
  <c r="J32" i="23" s="1"/>
  <c r="DE35" i="22"/>
  <c r="DJ35" i="22" s="1"/>
  <c r="J33" i="23" s="1"/>
  <c r="DE36" i="22"/>
  <c r="DE37" i="22"/>
  <c r="DJ37" i="22" s="1"/>
  <c r="J35" i="23" s="1"/>
  <c r="DK37" i="22" l="1"/>
  <c r="K35" i="23" s="1"/>
  <c r="DK36" i="22"/>
  <c r="K34" i="23" s="1"/>
  <c r="DK35" i="22"/>
  <c r="K33" i="23" s="1"/>
  <c r="DK34" i="22"/>
  <c r="K32" i="23" s="1"/>
  <c r="DI42" i="22"/>
  <c r="DF42" i="22"/>
  <c r="DH42" i="22"/>
  <c r="DJ36" i="22"/>
  <c r="J34" i="23" s="1"/>
  <c r="DG42" i="22"/>
  <c r="DE42" i="22"/>
</calcChain>
</file>

<file path=xl/sharedStrings.xml><?xml version="1.0" encoding="utf-8"?>
<sst xmlns="http://schemas.openxmlformats.org/spreadsheetml/2006/main" count="147" uniqueCount="144">
  <si>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</si>
  <si>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</si>
  <si>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</si>
  <si>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</si>
  <si>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</si>
  <si>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</si>
  <si>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</si>
  <si>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</si>
  <si>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</si>
  <si>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</si>
  <si>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</si>
  <si>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</si>
  <si>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</si>
  <si>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</si>
  <si>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</si>
  <si>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</si>
  <si>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</si>
  <si>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</si>
  <si>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</si>
  <si>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</si>
  <si>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</si>
  <si>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</si>
  <si>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</si>
  <si>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</si>
  <si>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</si>
  <si>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</si>
  <si>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</si>
  <si>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</si>
  <si>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</si>
  <si>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</si>
  <si>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</si>
  <si>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</si>
  <si>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</si>
  <si>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</si>
  <si>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</si>
  <si>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</si>
  <si>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</si>
  <si>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</si>
  <si>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</si>
  <si>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</si>
  <si>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</si>
  <si>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</si>
  <si>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</si>
  <si>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Avg.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</si>
  <si>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</si>
  <si>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</si>
  <si>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</si>
  <si>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</si>
  <si>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</si>
  <si>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</si>
  <si>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</si>
  <si>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</si>
  <si>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</si>
  <si>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</si>
  <si>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</si>
  <si>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</si>
  <si>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</si>
  <si>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</si>
  <si>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</si>
  <si>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</si>
  <si>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</si>
  <si>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</si>
  <si>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</si>
  <si>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</si>
  <si>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</si>
  <si>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</si>
  <si>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</si>
  <si>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</si>
  <si>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</si>
  <si>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</si>
  <si>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</si>
  <si>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</si>
  <si>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</si>
  <si>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</si>
  <si>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</si>
  <si>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</si>
  <si>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</si>
  <si>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</si>
  <si>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</si>
  <si>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</si>
  <si>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</si>
  <si>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</si>
  <si>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</si>
  <si>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</si>
  <si>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</si>
  <si>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</si>
  <si>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</si>
  <si>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</si>
  <si>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</si>
  <si>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</si>
  <si>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</si>
  <si>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</si>
  <si>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</si>
  <si>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</si>
  <si>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</si>
  <si>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</si>
  <si>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</si>
  <si>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</si>
  <si>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</si>
  <si>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</si>
  <si>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How do you evaluate the following?</t>
  </si>
  <si>
    <t>Total</t>
  </si>
  <si>
    <t>Trend</t>
  </si>
  <si>
    <t>Questionnaire Analysis Sheet</t>
  </si>
  <si>
    <t>Respondent1</t>
  </si>
  <si>
    <t>Questionnaire Analysis Report</t>
  </si>
  <si>
    <t>Satisfied
(5's &amp; 4's)</t>
  </si>
  <si>
    <t>Dissatisfied
(1's &amp; 2's)</t>
  </si>
  <si>
    <t>Comments/Conclusion:</t>
  </si>
  <si>
    <t>Continuous Improvement Toolkit . www.citoolkit.com</t>
  </si>
  <si>
    <t>5's</t>
  </si>
  <si>
    <t>4's</t>
  </si>
  <si>
    <t>3's</t>
  </si>
  <si>
    <t>2's</t>
  </si>
  <si>
    <t>1's</t>
  </si>
  <si>
    <t>Guide:</t>
  </si>
  <si>
    <r>
      <rPr>
        <b/>
        <sz val="9"/>
        <color theme="1" tint="0.249977111117893"/>
        <rFont val="Calibri"/>
        <family val="2"/>
        <scheme val="minor"/>
      </rPr>
      <t>Note:</t>
    </r>
    <r>
      <rPr>
        <sz val="9"/>
        <color theme="1" tint="0.249977111117893"/>
        <rFont val="Calibri"/>
        <family val="2"/>
        <scheme val="minor"/>
      </rPr>
      <t xml:space="preserve"> You need only to fill the white and blue cells.</t>
    </r>
  </si>
  <si>
    <t>Date:</t>
  </si>
  <si>
    <t>Project/study:</t>
  </si>
  <si>
    <t>Contextual data</t>
  </si>
  <si>
    <r>
      <t xml:space="preserve">Section I </t>
    </r>
    <r>
      <rPr>
        <sz val="10"/>
        <rFont val="Calibri"/>
        <family val="2"/>
        <scheme val="minor"/>
      </rPr>
      <t>- Contextual data</t>
    </r>
  </si>
  <si>
    <t>1. Enter the titles and  categories of the contextual data (e.g. gender:male/female).</t>
  </si>
  <si>
    <r>
      <t xml:space="preserve">Section II </t>
    </r>
    <r>
      <rPr>
        <sz val="10"/>
        <rFont val="Calibri"/>
        <family val="2"/>
        <scheme val="minor"/>
      </rPr>
      <t xml:space="preserve">- How do you evaluate the following? </t>
    </r>
    <r>
      <rPr>
        <sz val="8"/>
        <rFont val="Calibri"/>
        <family val="2"/>
        <scheme val="minor"/>
      </rPr>
      <t>(5-1: 5:Perfect)</t>
    </r>
  </si>
  <si>
    <t>2. Enter the items of the questionnaire (the blue area of Section II).</t>
  </si>
  <si>
    <t>4. Review and print the results report in the 'Questionnaire Analysis Report' worksheet.</t>
  </si>
  <si>
    <t>Count</t>
  </si>
  <si>
    <t>Basic graphical analysis</t>
  </si>
  <si>
    <t>No. of respondents:</t>
  </si>
  <si>
    <t>Advanced graphical and statistical analysis</t>
  </si>
  <si>
    <t>Scores distribution</t>
  </si>
  <si>
    <t>Evaluation rates</t>
  </si>
  <si>
    <t>5's &amp; 4's</t>
  </si>
  <si>
    <t>2's &amp; 1's</t>
  </si>
  <si>
    <t>Old rates</t>
  </si>
  <si>
    <t>3. Enter the answers of each respondent (his contextual data in section I then his answers in section II).</t>
  </si>
  <si>
    <t>How statisfy are you with the security of the proposed software?</t>
  </si>
  <si>
    <t>How statisfy are you with the reliability of the proposed software?</t>
  </si>
  <si>
    <t>How satisfy are you with ability to import data through excell?</t>
  </si>
  <si>
    <t>How satisfy are you with the look and feel of the systen?</t>
  </si>
  <si>
    <t xml:space="preserve">How do you find the level of interaction </t>
  </si>
  <si>
    <t>How satisfy are you with the registration process?</t>
  </si>
  <si>
    <t>How satisfy are you the broadsheet page?</t>
  </si>
  <si>
    <t>How satisfy are you with the analysis page?</t>
  </si>
  <si>
    <t>Online Result Manaagement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</si>
</sst>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sz val="8"/>
      <color rgb="FF0000CC"/>
      <name val="Calibri"/>
      <family val="2"/>
      <scheme val="minor"/>
    </font>
    <font>
      <sz val="1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Wingdings 3"/>
      <family val="1"/>
      <charset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CC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" fillId="0" borderId="0"/>
    <xf numFmtId="0" fontId="3" fillId="0" borderId="0"/>
  </cellStyleXfs>
  <cellXfs count="124">
    <xf numFmtId="0" fontId="0" fillId="0" borderId="0" xfId="0"/>
    <xf numFmtId="2" fontId="1" fillId="2" borderId="0" xfId="0" applyNumberFormat="1" applyFont="1" applyFill="1" applyAlignment="1" applyProtection="1">
      <alignment horizontal="right" vertical="center"/>
    </xf>
    <xf numFmtId="164" fontId="1" fillId="2" borderId="0" xfId="0" applyNumberFormat="1" applyFont="1" applyFill="1" applyAlignment="1" applyProtection="1">
      <alignment horizontal="center" vertical="center"/>
    </xf>
    <xf numFmtId="2" fontId="1" fillId="2" borderId="0" xfId="0" applyNumberFormat="1" applyFont="1" applyFill="1" applyAlignment="1" applyProtection="1">
      <alignment horizontal="center" vertical="center"/>
    </xf>
    <xf numFmtId="0" fontId="9" fillId="2" borderId="2" xfId="0" applyFont="1" applyFill="1" applyBorder="1" applyAlignment="1" applyProtection="1">
      <alignment vertical="center"/>
    </xf>
    <xf numFmtId="0" fontId="16" fillId="2" borderId="6" xfId="0" applyFont="1" applyFill="1" applyBorder="1" applyAlignment="1" applyProtection="1">
      <alignment horizontal="right"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Border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0" fontId="11" fillId="2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8" fillId="2" borderId="0" xfId="0" applyFont="1" applyFill="1" applyAlignment="1" applyProtection="1">
      <alignment vertical="center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2" fontId="19" fillId="2" borderId="1" xfId="0" applyNumberFormat="1" applyFont="1" applyFill="1" applyBorder="1" applyAlignment="1" applyProtection="1">
      <alignment horizontal="center" vertical="center"/>
    </xf>
    <xf numFmtId="1" fontId="19" fillId="2" borderId="1" xfId="0" applyNumberFormat="1" applyFont="1" applyFill="1" applyBorder="1" applyAlignment="1" applyProtection="1">
      <alignment horizontal="center" vertical="center"/>
    </xf>
    <xf numFmtId="0" fontId="19" fillId="2" borderId="8" xfId="0" applyFont="1" applyFill="1" applyBorder="1" applyAlignment="1" applyProtection="1">
      <alignment vertical="center"/>
    </xf>
    <xf numFmtId="0" fontId="9" fillId="2" borderId="12" xfId="0" applyFont="1" applyFill="1" applyBorder="1" applyAlignment="1" applyProtection="1">
      <alignment vertical="center"/>
    </xf>
    <xf numFmtId="0" fontId="15" fillId="2" borderId="8" xfId="0" applyFont="1" applyFill="1" applyBorder="1" applyAlignment="1" applyProtection="1">
      <alignment vertical="center"/>
    </xf>
    <xf numFmtId="0" fontId="10" fillId="2" borderId="10" xfId="0" applyFont="1" applyFill="1" applyBorder="1" applyAlignment="1" applyProtection="1">
      <alignment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vertical="center"/>
    </xf>
    <xf numFmtId="2" fontId="17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vertical="center"/>
    </xf>
    <xf numFmtId="2" fontId="17" fillId="2" borderId="9" xfId="0" applyNumberFormat="1" applyFont="1" applyFill="1" applyBorder="1" applyAlignment="1" applyProtection="1">
      <alignment horizontal="center" vertical="center"/>
    </xf>
    <xf numFmtId="2" fontId="17" fillId="2" borderId="10" xfId="0" applyNumberFormat="1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3" fillId="2" borderId="0" xfId="0" applyFont="1" applyFill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0" borderId="0" xfId="0" applyFont="1" applyFill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164" fontId="13" fillId="0" borderId="0" xfId="0" applyNumberFormat="1" applyFont="1" applyFill="1" applyAlignment="1" applyProtection="1">
      <alignment horizontal="center" vertical="center"/>
    </xf>
    <xf numFmtId="2" fontId="13" fillId="0" borderId="0" xfId="0" applyNumberFormat="1" applyFont="1" applyFill="1" applyAlignment="1" applyProtection="1">
      <alignment horizontal="center" vertical="center"/>
    </xf>
    <xf numFmtId="2" fontId="13" fillId="0" borderId="0" xfId="0" applyNumberFormat="1" applyFont="1" applyFill="1" applyAlignment="1" applyProtection="1">
      <alignment horizontal="right" vertical="center"/>
    </xf>
    <xf numFmtId="0" fontId="8" fillId="0" borderId="0" xfId="0" applyFont="1" applyFill="1" applyAlignment="1" applyProtection="1">
      <alignment vertical="center"/>
    </xf>
    <xf numFmtId="0" fontId="20" fillId="4" borderId="13" xfId="0" applyFont="1" applyFill="1" applyBorder="1" applyAlignment="1" applyProtection="1">
      <alignment horizontal="right" vertical="center"/>
    </xf>
    <xf numFmtId="0" fontId="13" fillId="0" borderId="13" xfId="0" applyFont="1" applyFill="1" applyBorder="1" applyAlignment="1" applyProtection="1">
      <alignment vertical="center"/>
    </xf>
    <xf numFmtId="2" fontId="6" fillId="0" borderId="13" xfId="0" applyNumberFormat="1" applyFont="1" applyFill="1" applyBorder="1" applyAlignment="1" applyProtection="1">
      <alignment horizontal="center" vertical="center"/>
    </xf>
    <xf numFmtId="164" fontId="13" fillId="0" borderId="13" xfId="0" applyNumberFormat="1" applyFont="1" applyFill="1" applyBorder="1" applyAlignment="1" applyProtection="1">
      <alignment horizontal="center" vertical="center"/>
    </xf>
    <xf numFmtId="0" fontId="21" fillId="0" borderId="13" xfId="0" applyFont="1" applyFill="1" applyBorder="1" applyAlignment="1" applyProtection="1">
      <alignment horizontal="center" vertical="center"/>
    </xf>
    <xf numFmtId="0" fontId="13" fillId="0" borderId="14" xfId="0" applyFont="1" applyFill="1" applyBorder="1" applyAlignment="1" applyProtection="1">
      <alignment vertical="center"/>
    </xf>
    <xf numFmtId="0" fontId="13" fillId="0" borderId="16" xfId="0" applyFont="1" applyFill="1" applyBorder="1" applyAlignment="1" applyProtection="1">
      <alignment horizontal="right" vertical="center"/>
    </xf>
    <xf numFmtId="0" fontId="13" fillId="0" borderId="16" xfId="0" applyFont="1" applyFill="1" applyBorder="1" applyAlignment="1" applyProtection="1">
      <alignment vertical="center"/>
    </xf>
    <xf numFmtId="0" fontId="13" fillId="4" borderId="15" xfId="0" applyFont="1" applyFill="1" applyBorder="1" applyAlignment="1" applyProtection="1">
      <alignment vertical="center"/>
    </xf>
    <xf numFmtId="0" fontId="13" fillId="4" borderId="14" xfId="0" applyFont="1" applyFill="1" applyBorder="1" applyAlignment="1" applyProtection="1">
      <alignment vertical="center"/>
    </xf>
    <xf numFmtId="0" fontId="13" fillId="4" borderId="16" xfId="0" applyFont="1" applyFill="1" applyBorder="1" applyAlignment="1" applyProtection="1">
      <alignment horizontal="center" vertical="center"/>
    </xf>
    <xf numFmtId="0" fontId="13" fillId="4" borderId="16" xfId="0" applyFont="1" applyFill="1" applyBorder="1" applyAlignment="1" applyProtection="1">
      <alignment vertical="center"/>
    </xf>
    <xf numFmtId="0" fontId="13" fillId="0" borderId="17" xfId="0" applyFont="1" applyFill="1" applyBorder="1" applyAlignment="1" applyProtection="1">
      <alignment vertical="center"/>
    </xf>
    <xf numFmtId="0" fontId="13" fillId="0" borderId="18" xfId="0" applyFont="1" applyFill="1" applyBorder="1" applyAlignment="1" applyProtection="1">
      <alignment vertical="center"/>
    </xf>
    <xf numFmtId="0" fontId="13" fillId="0" borderId="19" xfId="0" applyFont="1" applyFill="1" applyBorder="1" applyAlignment="1" applyProtection="1">
      <alignment vertical="center"/>
    </xf>
    <xf numFmtId="0" fontId="13" fillId="0" borderId="20" xfId="0" applyFont="1" applyFill="1" applyBorder="1" applyAlignment="1" applyProtection="1">
      <alignment vertical="center"/>
    </xf>
    <xf numFmtId="0" fontId="13" fillId="0" borderId="21" xfId="0" applyFont="1" applyFill="1" applyBorder="1" applyAlignment="1" applyProtection="1">
      <alignment vertical="center"/>
    </xf>
    <xf numFmtId="0" fontId="13" fillId="0" borderId="22" xfId="0" applyFont="1" applyFill="1" applyBorder="1" applyAlignment="1" applyProtection="1">
      <alignment vertical="center"/>
    </xf>
    <xf numFmtId="0" fontId="13" fillId="0" borderId="23" xfId="0" applyFont="1" applyFill="1" applyBorder="1" applyAlignment="1" applyProtection="1">
      <alignment vertical="center"/>
    </xf>
    <xf numFmtId="0" fontId="13" fillId="0" borderId="24" xfId="0" applyFont="1" applyFill="1" applyBorder="1" applyAlignment="1" applyProtection="1">
      <alignment vertical="center"/>
    </xf>
    <xf numFmtId="0" fontId="13" fillId="2" borderId="5" xfId="6" applyFont="1" applyFill="1" applyBorder="1" applyAlignment="1" applyProtection="1">
      <alignment horizontal="right" vertical="center"/>
    </xf>
    <xf numFmtId="0" fontId="9" fillId="4" borderId="13" xfId="0" applyFont="1" applyFill="1" applyBorder="1" applyAlignment="1" applyProtection="1">
      <alignment horizontal="center" vertical="center" wrapText="1"/>
    </xf>
    <xf numFmtId="0" fontId="9" fillId="4" borderId="14" xfId="0" applyFont="1" applyFill="1" applyBorder="1" applyAlignment="1" applyProtection="1">
      <alignment horizontal="left" vertical="center"/>
    </xf>
    <xf numFmtId="0" fontId="9" fillId="4" borderId="14" xfId="0" applyFont="1" applyFill="1" applyBorder="1" applyAlignment="1" applyProtection="1">
      <alignment horizontal="center" vertical="center" wrapText="1"/>
    </xf>
    <xf numFmtId="0" fontId="21" fillId="2" borderId="0" xfId="0" applyFont="1" applyFill="1" applyAlignment="1" applyProtection="1">
      <alignment horizontal="center" vertical="center"/>
    </xf>
    <xf numFmtId="0" fontId="13" fillId="0" borderId="15" xfId="0" applyNumberFormat="1" applyFont="1" applyFill="1" applyBorder="1" applyAlignment="1" applyProtection="1">
      <alignment horizontal="right" vertical="center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0" borderId="21" xfId="0" applyFont="1" applyFill="1" applyBorder="1" applyAlignment="1" applyProtection="1">
      <alignment vertical="center"/>
      <protection locked="0"/>
    </xf>
    <xf numFmtId="0" fontId="22" fillId="0" borderId="22" xfId="0" applyFont="1" applyFill="1" applyBorder="1" applyAlignment="1" applyProtection="1">
      <alignment vertical="center"/>
      <protection locked="0"/>
    </xf>
    <xf numFmtId="0" fontId="22" fillId="0" borderId="23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2" fillId="0" borderId="24" xfId="0" applyFont="1" applyFill="1" applyBorder="1" applyAlignment="1" applyProtection="1">
      <alignment vertical="center"/>
      <protection locked="0"/>
    </xf>
    <xf numFmtId="0" fontId="22" fillId="0" borderId="17" xfId="0" applyFont="1" applyFill="1" applyBorder="1" applyAlignment="1" applyProtection="1">
      <alignment vertical="center"/>
      <protection locked="0"/>
    </xf>
    <xf numFmtId="0" fontId="22" fillId="0" borderId="18" xfId="0" applyFont="1" applyFill="1" applyBorder="1" applyAlignment="1" applyProtection="1">
      <alignment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2" fontId="24" fillId="2" borderId="3" xfId="0" applyNumberFormat="1" applyFont="1" applyFill="1" applyBorder="1" applyAlignment="1" applyProtection="1">
      <alignment horizontal="center" vertical="center"/>
    </xf>
    <xf numFmtId="1" fontId="24" fillId="2" borderId="3" xfId="0" applyNumberFormat="1" applyFont="1" applyFill="1" applyBorder="1" applyAlignment="1" applyProtection="1">
      <alignment horizontal="center" vertical="center"/>
    </xf>
    <xf numFmtId="1" fontId="24" fillId="2" borderId="1" xfId="0" applyNumberFormat="1" applyFont="1" applyFill="1" applyBorder="1" applyAlignment="1" applyProtection="1">
      <alignment horizontal="center" vertical="center"/>
    </xf>
    <xf numFmtId="0" fontId="26" fillId="2" borderId="0" xfId="0" quotePrefix="1" applyFont="1" applyFill="1" applyAlignment="1" applyProtection="1">
      <alignment horizontal="left" vertical="center"/>
    </xf>
    <xf numFmtId="0" fontId="13" fillId="3" borderId="5" xfId="6" applyFont="1" applyFill="1" applyBorder="1" applyAlignment="1" applyProtection="1">
      <alignment horizontal="left" vertical="center"/>
      <protection locked="0"/>
    </xf>
    <xf numFmtId="0" fontId="13" fillId="3" borderId="3" xfId="6" applyFont="1" applyFill="1" applyBorder="1" applyAlignment="1" applyProtection="1">
      <alignment horizontal="left" vertical="center"/>
      <protection locked="0"/>
    </xf>
    <xf numFmtId="0" fontId="13" fillId="2" borderId="3" xfId="6" applyFont="1" applyFill="1" applyBorder="1" applyAlignment="1" applyProtection="1">
      <alignment vertical="center"/>
    </xf>
    <xf numFmtId="0" fontId="1" fillId="2" borderId="0" xfId="6" applyFont="1" applyFill="1" applyBorder="1" applyAlignment="1" applyProtection="1">
      <alignment horizontal="center" vertical="center"/>
    </xf>
    <xf numFmtId="2" fontId="24" fillId="2" borderId="1" xfId="0" applyNumberFormat="1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vertical="center"/>
    </xf>
    <xf numFmtId="0" fontId="25" fillId="2" borderId="0" xfId="0" applyFont="1" applyFill="1" applyBorder="1" applyAlignment="1" applyProtection="1">
      <alignment horizontal="left"/>
    </xf>
    <xf numFmtId="0" fontId="26" fillId="2" borderId="0" xfId="0" applyFont="1" applyFill="1" applyBorder="1" applyAlignment="1" applyProtection="1">
      <alignment horizontal="left" vertical="center"/>
    </xf>
    <xf numFmtId="0" fontId="18" fillId="4" borderId="0" xfId="0" applyFont="1" applyFill="1" applyAlignment="1" applyProtection="1">
      <alignment vertical="center"/>
    </xf>
    <xf numFmtId="0" fontId="18" fillId="4" borderId="0" xfId="0" applyFont="1" applyFill="1" applyProtection="1"/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3" fillId="5" borderId="9" xfId="0" applyFont="1" applyFill="1" applyBorder="1" applyAlignment="1" applyProtection="1">
      <alignment vertical="center"/>
      <protection locked="0"/>
    </xf>
    <xf numFmtId="0" fontId="13" fillId="5" borderId="10" xfId="0" applyFont="1" applyFill="1" applyBorder="1" applyAlignment="1" applyProtection="1">
      <alignment vertical="center"/>
      <protection locked="0"/>
    </xf>
    <xf numFmtId="0" fontId="13" fillId="2" borderId="3" xfId="6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vertical="center"/>
    </xf>
    <xf numFmtId="0" fontId="23" fillId="2" borderId="0" xfId="0" applyFont="1" applyFill="1" applyProtection="1"/>
    <xf numFmtId="0" fontId="18" fillId="2" borderId="0" xfId="0" applyFont="1" applyFill="1" applyProtection="1"/>
    <xf numFmtId="0" fontId="13" fillId="3" borderId="15" xfId="6" applyFont="1" applyFill="1" applyBorder="1" applyAlignment="1" applyProtection="1">
      <alignment horizontal="right" vertical="center"/>
    </xf>
    <xf numFmtId="0" fontId="13" fillId="3" borderId="14" xfId="6" applyFont="1" applyFill="1" applyBorder="1" applyAlignment="1" applyProtection="1">
      <alignment vertical="center"/>
    </xf>
    <xf numFmtId="0" fontId="13" fillId="3" borderId="15" xfId="6" applyFont="1" applyFill="1" applyBorder="1" applyAlignment="1" applyProtection="1">
      <alignment horizontal="left" vertical="center"/>
    </xf>
    <xf numFmtId="0" fontId="13" fillId="3" borderId="14" xfId="6" applyFont="1" applyFill="1" applyBorder="1" applyAlignment="1" applyProtection="1">
      <alignment horizontal="left" vertical="center"/>
    </xf>
    <xf numFmtId="0" fontId="20" fillId="4" borderId="15" xfId="0" applyFont="1" applyFill="1" applyBorder="1" applyAlignment="1" applyProtection="1">
      <alignment horizontal="right" vertical="center"/>
    </xf>
    <xf numFmtId="0" fontId="20" fillId="4" borderId="14" xfId="0" applyFont="1" applyFill="1" applyBorder="1" applyAlignment="1" applyProtection="1">
      <alignment vertical="center"/>
    </xf>
    <xf numFmtId="0" fontId="20" fillId="4" borderId="16" xfId="0" applyFont="1" applyFill="1" applyBorder="1" applyAlignment="1" applyProtection="1">
      <alignment vertical="center"/>
    </xf>
    <xf numFmtId="0" fontId="20" fillId="4" borderId="15" xfId="0" applyFont="1" applyFill="1" applyBorder="1" applyAlignment="1" applyProtection="1">
      <alignment vertical="center"/>
    </xf>
    <xf numFmtId="2" fontId="19" fillId="2" borderId="0" xfId="0" applyNumberFormat="1" applyFont="1" applyFill="1" applyAlignment="1" applyProtection="1">
      <alignment horizontal="center" vertical="center"/>
    </xf>
    <xf numFmtId="0" fontId="19" fillId="2" borderId="0" xfId="0" applyFont="1" applyFill="1" applyAlignment="1" applyProtection="1">
      <alignment vertical="center"/>
    </xf>
    <xf numFmtId="164" fontId="19" fillId="2" borderId="0" xfId="0" applyNumberFormat="1" applyFont="1" applyFill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  <protection locked="0"/>
    </xf>
    <xf numFmtId="0" fontId="17" fillId="2" borderId="1" xfId="0" applyFont="1" applyFill="1" applyBorder="1" applyAlignment="1" applyProtection="1">
      <alignment vertical="center"/>
      <protection locked="0"/>
    </xf>
    <xf numFmtId="0" fontId="9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vertical="center"/>
    </xf>
    <xf numFmtId="164" fontId="19" fillId="2" borderId="1" xfId="0" applyNumberFormat="1" applyFont="1" applyFill="1" applyBorder="1" applyAlignment="1" applyProtection="1">
      <alignment horizontal="center" vertical="center"/>
    </xf>
    <xf numFmtId="2" fontId="13" fillId="5" borderId="13" xfId="0" applyNumberFormat="1" applyFont="1" applyFill="1" applyBorder="1" applyAlignment="1" applyProtection="1">
      <alignment horizontal="center" vertical="center"/>
      <protection locked="0"/>
    </xf>
    <xf numFmtId="0" fontId="13" fillId="5" borderId="11" xfId="0" applyFont="1" applyFill="1" applyBorder="1" applyAlignment="1" applyProtection="1">
      <alignment horizontal="right" vertical="center"/>
      <protection locked="0"/>
    </xf>
    <xf numFmtId="0" fontId="9" fillId="2" borderId="10" xfId="0" applyFont="1" applyFill="1" applyBorder="1" applyAlignment="1" applyProtection="1">
      <alignment horizontal="center" vertical="center"/>
    </xf>
    <xf numFmtId="0" fontId="27" fillId="2" borderId="24" xfId="0" applyFont="1" applyFill="1" applyBorder="1" applyAlignment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13" fillId="2" borderId="0" xfId="0" applyFont="1" applyFill="1" applyAlignment="1" applyProtection="1">
      <alignment horizontal="center"/>
    </xf>
    <xf numFmtId="0" fontId="13" fillId="2" borderId="3" xfId="0" applyFont="1" applyFill="1" applyBorder="1" applyAlignment="1" applyProtection="1">
      <alignment horizontal="right" vertical="center"/>
    </xf>
    <xf numFmtId="0" fontId="13" fillId="2" borderId="4" xfId="0" applyFont="1" applyFill="1" applyBorder="1" applyAlignment="1" applyProtection="1">
      <alignment horizontal="right" vertical="center"/>
    </xf>
    <xf numFmtId="0" fontId="13" fillId="2" borderId="5" xfId="0" applyFont="1" applyFill="1" applyBorder="1" applyAlignment="1" applyProtection="1">
      <alignment horizontal="right" vertical="center"/>
    </xf>
    <xf numFmtId="0" fontId="15" fillId="2" borderId="3" xfId="0" applyFont="1" applyFill="1" applyBorder="1" applyAlignment="1" applyProtection="1">
      <alignment horizontal="right" vertical="center"/>
    </xf>
    <xf numFmtId="0" fontId="15" fillId="2" borderId="4" xfId="0" applyFont="1" applyFill="1" applyBorder="1" applyAlignment="1" applyProtection="1">
      <alignment horizontal="right" vertical="center"/>
    </xf>
    <xf numFmtId="0" fontId="15" fillId="2" borderId="5" xfId="0" applyFont="1" applyFill="1" applyBorder="1" applyAlignment="1" applyProtection="1">
      <alignment horizontal="right" vertical="center"/>
    </xf>
    <xf numFmtId="0" fontId="18" fillId="4" borderId="0" xfId="0" applyFont="1" applyFill="1" applyAlignment="1" applyProtection="1">
      <alignment horizontal="center" vertical="center"/>
    </xf>
    <xf numFmtId="14" fontId="13" fillId="3" borderId="3" xfId="6" quotePrefix="1" applyNumberFormat="1" applyFont="1" applyFill="1" applyBorder="1" applyAlignment="1" applyProtection="1">
      <alignment horizontal="left" vertical="center"/>
      <protection locked="0"/>
    </xf>
  </cellXfs>
  <cellStyles count="10">
    <cellStyle name="Normal" xfId="0" builtinId="0"/>
    <cellStyle name="Normal 2" xfId="2"/>
    <cellStyle name="Normal 2 2" xfId="9"/>
    <cellStyle name="Normal 3" xfId="1"/>
    <cellStyle name="Normal 3 2" xfId="3"/>
    <cellStyle name="Normal 4" xfId="4"/>
    <cellStyle name="Normal 5" xfId="5"/>
    <cellStyle name="Normal 5 2" xfId="6"/>
    <cellStyle name="Normal 6" xfId="7"/>
    <cellStyle name="Normal 7" xfId="8"/>
  </cellStyles>
  <dxfs count="11">
    <dxf>
      <fill>
        <patternFill>
          <bgColor rgb="FFFFCCCC"/>
        </patternFill>
      </fill>
    </dxf>
    <dxf>
      <fill>
        <patternFill>
          <bgColor rgb="FFFFCCFF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theme="0" tint="-4.9989318521683403E-2"/>
      </font>
    </dxf>
    <dxf>
      <font>
        <color rgb="FF00B050"/>
      </font>
    </dxf>
    <dxf>
      <font>
        <color rgb="FFFF0000"/>
      </font>
    </dxf>
    <dxf>
      <fill>
        <patternFill>
          <bgColor rgb="FFFFCCCC"/>
        </patternFill>
      </fill>
    </dxf>
    <dxf>
      <fill>
        <patternFill>
          <bgColor rgb="FFFFCCFF"/>
        </patternFill>
      </fill>
    </dxf>
  </dxfs>
  <tableStyles count="1" defaultTableStyle="TableStyleMedium9" defaultPivotStyle="PivotStyleLight16">
    <tableStyle name="MySqlDefault" pivot="0" table="0" count="0"/>
  </tableStyles>
  <colors>
    <mruColors>
      <color rgb="FFCCFFFF"/>
      <color rgb="FF33CCCC"/>
      <color rgb="FF0000CC"/>
      <color rgb="FFCCFF99"/>
      <color rgb="FF99CCFF"/>
      <color rgb="FF9999FF"/>
      <color rgb="FF99CC00"/>
      <color rgb="FFFF99FF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Report'!$G$13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Sheet'!$DE$15:$DI$15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D66-457E-97B5-61032445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11986160"/>
        <c:axId val="111988336"/>
      </c:barChart>
      <c:catAx>
        <c:axId val="11198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1988336"/>
        <c:crosses val="autoZero"/>
        <c:auto val="1"/>
        <c:lblAlgn val="ctr"/>
        <c:lblOffset val="100"/>
        <c:noMultiLvlLbl val="0"/>
      </c:catAx>
      <c:valAx>
        <c:axId val="111988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119861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Report'!$G$26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Sheet'!$DE$28:$DI$28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69-4427-809C-EB8844CD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6608"/>
        <c:axId val="174535184"/>
      </c:barChart>
      <c:catAx>
        <c:axId val="17454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35184"/>
        <c:crosses val="autoZero"/>
        <c:auto val="1"/>
        <c:lblAlgn val="ctr"/>
        <c:lblOffset val="100"/>
        <c:noMultiLvlLbl val="0"/>
      </c:catAx>
      <c:valAx>
        <c:axId val="17453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660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Report'!$G$27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Sheet'!$DE$29:$DI$29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950-4551-8B46-A9CDA1DA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1712"/>
        <c:axId val="174539536"/>
      </c:barChart>
      <c:catAx>
        <c:axId val="17454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39536"/>
        <c:crosses val="autoZero"/>
        <c:auto val="1"/>
        <c:lblAlgn val="ctr"/>
        <c:lblOffset val="100"/>
        <c:noMultiLvlLbl val="0"/>
      </c:catAx>
      <c:valAx>
        <c:axId val="174539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171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Report'!$G$29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Sheet'!$DE$31:$DI$31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782-4BD3-B926-E1BE259A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0080"/>
        <c:axId val="174542800"/>
      </c:barChart>
      <c:catAx>
        <c:axId val="17454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42800"/>
        <c:crosses val="autoZero"/>
        <c:auto val="1"/>
        <c:lblAlgn val="ctr"/>
        <c:lblOffset val="100"/>
        <c:noMultiLvlLbl val="0"/>
      </c:catAx>
      <c:valAx>
        <c:axId val="174542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008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Report'!$G$30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Sheet'!$DE$32:$DI$32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43E-4DB3-9DFB-154BB81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79824"/>
        <c:axId val="174871120"/>
      </c:barChart>
      <c:catAx>
        <c:axId val="17487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71120"/>
        <c:crosses val="autoZero"/>
        <c:auto val="1"/>
        <c:lblAlgn val="ctr"/>
        <c:lblOffset val="100"/>
        <c:noMultiLvlLbl val="0"/>
      </c:catAx>
      <c:valAx>
        <c:axId val="174871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7982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Report'!$G$31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Sheet'!$DE$33:$DI$33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0A1-449E-A464-F1AB11FE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82000"/>
        <c:axId val="174869488"/>
      </c:barChart>
      <c:catAx>
        <c:axId val="17488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69488"/>
        <c:crosses val="autoZero"/>
        <c:auto val="1"/>
        <c:lblAlgn val="ctr"/>
        <c:lblOffset val="100"/>
        <c:noMultiLvlLbl val="0"/>
      </c:catAx>
      <c:valAx>
        <c:axId val="174869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8200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Report'!$G$32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Sheet'!$DE$34:$DI$34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97F-4400-B569-E5A003D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70032"/>
        <c:axId val="174880368"/>
      </c:barChart>
      <c:catAx>
        <c:axId val="1748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80368"/>
        <c:crosses val="autoZero"/>
        <c:auto val="1"/>
        <c:lblAlgn val="ctr"/>
        <c:lblOffset val="100"/>
        <c:noMultiLvlLbl val="0"/>
      </c:catAx>
      <c:valAx>
        <c:axId val="174880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700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75000"/>
      </a:schemeClr>
    </a:solidFill>
    <a:ln>
      <a:solidFill>
        <a:schemeClr val="bg1">
          <a:lumMod val="75000"/>
        </a:schemeClr>
      </a:solidFill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Report'!$G$33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Sheet'!$DE$35:$DI$35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54F-4715-BDE3-A3057636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75472"/>
        <c:axId val="174872208"/>
      </c:barChart>
      <c:catAx>
        <c:axId val="17487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72208"/>
        <c:crosses val="autoZero"/>
        <c:auto val="1"/>
        <c:lblAlgn val="ctr"/>
        <c:lblOffset val="100"/>
        <c:noMultiLvlLbl val="0"/>
      </c:catAx>
      <c:valAx>
        <c:axId val="174872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7547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Report'!$G$19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Sheet'!$DE$21:$DI$21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4CA-48DD-A98A-C7CDB576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73840"/>
        <c:axId val="174878736"/>
      </c:barChart>
      <c:catAx>
        <c:axId val="17487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78736"/>
        <c:crosses val="autoZero"/>
        <c:auto val="1"/>
        <c:lblAlgn val="ctr"/>
        <c:lblOffset val="100"/>
        <c:noMultiLvlLbl val="0"/>
      </c:catAx>
      <c:valAx>
        <c:axId val="174878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7384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Report'!$G$36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Sheet'!$DE$38:$DI$38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ACA-4379-85E3-A1ECA7D4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83088"/>
        <c:axId val="174872752"/>
      </c:barChart>
      <c:catAx>
        <c:axId val="17488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72752"/>
        <c:crosses val="autoZero"/>
        <c:auto val="1"/>
        <c:lblAlgn val="ctr"/>
        <c:lblOffset val="100"/>
        <c:noMultiLvlLbl val="0"/>
      </c:catAx>
      <c:valAx>
        <c:axId val="17487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8308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Report'!$G$37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Sheet'!$DE$39:$DI$39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5E-4089-9DE8-995473D7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78192"/>
        <c:axId val="174867856"/>
      </c:barChart>
      <c:catAx>
        <c:axId val="17487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67856"/>
        <c:crosses val="autoZero"/>
        <c:auto val="1"/>
        <c:lblAlgn val="ctr"/>
        <c:lblOffset val="100"/>
        <c:noMultiLvlLbl val="0"/>
      </c:catAx>
      <c:valAx>
        <c:axId val="174867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7819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Report'!$G$14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Sheet'!$DE$16:$DI$16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57-4B1B-8AF0-6149F520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7532608"/>
        <c:axId val="77533152"/>
      </c:barChart>
      <c:catAx>
        <c:axId val="775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7533152"/>
        <c:crosses val="autoZero"/>
        <c:auto val="1"/>
        <c:lblAlgn val="ctr"/>
        <c:lblOffset val="100"/>
        <c:noMultiLvlLbl val="0"/>
      </c:catAx>
      <c:valAx>
        <c:axId val="77533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7753260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Report'!$G$38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Sheet'!$DE$40:$DI$40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7A7-4A90-ACBF-847E06B3F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474192"/>
        <c:axId val="175477456"/>
      </c:barChart>
      <c:catAx>
        <c:axId val="17547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77456"/>
        <c:crosses val="autoZero"/>
        <c:auto val="1"/>
        <c:lblAlgn val="ctr"/>
        <c:lblOffset val="100"/>
        <c:noMultiLvlLbl val="0"/>
      </c:catAx>
      <c:valAx>
        <c:axId val="175477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547419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Report'!$G$39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Sheet'!$DE$41:$DI$41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6A3-4010-BF63-D5525504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472560"/>
        <c:axId val="175473648"/>
      </c:barChart>
      <c:catAx>
        <c:axId val="1754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73648"/>
        <c:crosses val="autoZero"/>
        <c:auto val="1"/>
        <c:lblAlgn val="ctr"/>
        <c:lblOffset val="100"/>
        <c:noMultiLvlLbl val="0"/>
      </c:catAx>
      <c:valAx>
        <c:axId val="175473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54725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Report'!$N$12</c:f>
              <c:strCache>
                <c:ptCount val="1"/>
                <c:pt idx="0">
                  <c:v>Basic graphical analysis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'Questionnaire Analysis Sheet'!$DE$42:$DI$42</c:f>
              <c:numCache>
                <c:formatCode>0</c:formatCode>
                <c:ptCount val="5"/>
                <c:pt idx="0">
                  <c:v>10</c:v>
                </c:pt>
                <c:pt idx="1">
                  <c:v>28</c:v>
                </c:pt>
                <c:pt idx="2">
                  <c:v>42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506-4AC7-9F2E-B0BE23C87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75473104"/>
        <c:axId val="175474736"/>
      </c:barChart>
      <c:catAx>
        <c:axId val="17547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74736"/>
        <c:crosses val="autoZero"/>
        <c:auto val="1"/>
        <c:lblAlgn val="ctr"/>
        <c:lblOffset val="100"/>
        <c:noMultiLvlLbl val="0"/>
      </c:catAx>
      <c:valAx>
        <c:axId val="17547473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one"/>
        <c:crossAx val="175473104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41051812967801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635802469135804"/>
          <c:y val="4.8309178743961352E-2"/>
          <c:w val="0.29243827160493829"/>
          <c:h val="0.91545893719806759"/>
        </c:manualLayout>
      </c:layout>
      <c:doughnutChart>
        <c:varyColors val="1"/>
        <c:ser>
          <c:idx val="0"/>
          <c:order val="0"/>
          <c:tx>
            <c:strRef>
              <c:f>'Questionnaire Analysis Report'!$I$4</c:f>
              <c:strCache>
                <c:ptCount val="1"/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D6-4D7D-8E6D-09136D0828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D6-4D7D-8E6D-09136D0828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D6-4D7D-8E6D-09136D0828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D6-4D7D-8E6D-09136D0828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1D6-4D7D-8E6D-09136D0828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'Questionnaire Analysis Report'!$I$5:$I$9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'Questionnaire Analysis Report'!$J$5:$J$9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D6-4D7D-8E6D-09136D08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9840575485"/>
          <c:y val="0"/>
          <c:w val="0.30689280159424515"/>
          <c:h val="0.87922705314009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41051812967801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635802469135804"/>
          <c:y val="4.8309178743961352E-2"/>
          <c:w val="0.29243827160493829"/>
          <c:h val="0.91545893719806759"/>
        </c:manualLayout>
      </c:layout>
      <c:doughnutChart>
        <c:varyColors val="1"/>
        <c:ser>
          <c:idx val="0"/>
          <c:order val="0"/>
          <c:tx>
            <c:strRef>
              <c:f>'Questionnaire Analysis Report'!$M$4</c:f>
              <c:strCache>
                <c:ptCount val="1"/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C3-4E49-81F1-0F4395DC6A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C3-4E49-81F1-0F4395DC6A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C3-4E49-81F1-0F4395DC6A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C3-4E49-81F1-0F4395DC6A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C3-4E49-81F1-0F4395DC6A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'Questionnaire Analysis Report'!$M$5:$M$9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'Questionnaire Analysis Report'!$N$5:$N$9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C3-4E49-81F1-0F4395DC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9840575485"/>
          <c:y val="0"/>
          <c:w val="0.30689280159424515"/>
          <c:h val="0.87922705314009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2.141051812967801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635802469135804"/>
          <c:y val="4.8309178743961352E-2"/>
          <c:w val="0.29243827160493829"/>
          <c:h val="0.91545893719806759"/>
        </c:manualLayout>
      </c:layout>
      <c:doughnutChart>
        <c:varyColors val="1"/>
        <c:ser>
          <c:idx val="0"/>
          <c:order val="0"/>
          <c:tx>
            <c:strRef>
              <c:f>'Questionnaire Analysis Report'!$Q$4</c:f>
              <c:strCache>
                <c:ptCount val="1"/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E2-493C-87F5-23D30F8F297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E2-493C-87F5-23D30F8F2973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E2-493C-87F5-23D30F8F2973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E2-493C-87F5-23D30F8F2973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E2-493C-87F5-23D30F8F29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'Questionnaire Analysis Report'!$Q$5:$Q$9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'Questionnaire Analysis Report'!$R$5:$R$9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E2-493C-87F5-23D30F8F2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9840575485"/>
          <c:y val="0"/>
          <c:w val="0.30689280159424515"/>
          <c:h val="0.86714975845410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Report'!$G$14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Sheet'!$DE$17:$DI$17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F81-4AFC-B1A8-484C3172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468752"/>
        <c:axId val="175480176"/>
      </c:barChart>
      <c:catAx>
        <c:axId val="17546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80176"/>
        <c:crosses val="autoZero"/>
        <c:auto val="1"/>
        <c:lblAlgn val="ctr"/>
        <c:lblOffset val="100"/>
        <c:noMultiLvlLbl val="0"/>
      </c:catAx>
      <c:valAx>
        <c:axId val="175480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546875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Report'!$G$14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Sheet'!$DE$18:$DI$18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DF-47B6-8F25-C59757BFA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469296"/>
        <c:axId val="175469840"/>
      </c:barChart>
      <c:catAx>
        <c:axId val="17546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69840"/>
        <c:crosses val="autoZero"/>
        <c:auto val="1"/>
        <c:lblAlgn val="ctr"/>
        <c:lblOffset val="100"/>
        <c:noMultiLvlLbl val="0"/>
      </c:catAx>
      <c:valAx>
        <c:axId val="1754698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54692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Report'!$G$22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Sheet'!$DE$25:$DI$25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0AC-4453-B0D9-336750DE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472016"/>
        <c:axId val="175476912"/>
      </c:barChart>
      <c:catAx>
        <c:axId val="17547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76912"/>
        <c:crosses val="autoZero"/>
        <c:auto val="1"/>
        <c:lblAlgn val="ctr"/>
        <c:lblOffset val="100"/>
        <c:noMultiLvlLbl val="0"/>
      </c:catAx>
      <c:valAx>
        <c:axId val="1754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547201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Report'!$G$27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Sheet'!$DE$30:$DI$30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B6E-4CAB-88B0-20EAAB0A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6581440"/>
        <c:axId val="176580896"/>
      </c:barChart>
      <c:catAx>
        <c:axId val="17658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6580896"/>
        <c:crosses val="autoZero"/>
        <c:auto val="1"/>
        <c:lblAlgn val="ctr"/>
        <c:lblOffset val="100"/>
        <c:noMultiLvlLbl val="0"/>
      </c:catAx>
      <c:valAx>
        <c:axId val="176580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658144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Report'!$G$17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Sheet'!$DE$19:$DI$19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19E-4A19-9E8C-3F5890F6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7541856"/>
        <c:axId val="77535872"/>
      </c:barChart>
      <c:catAx>
        <c:axId val="7754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7535872"/>
        <c:crosses val="autoZero"/>
        <c:auto val="1"/>
        <c:lblAlgn val="ctr"/>
        <c:lblOffset val="100"/>
        <c:noMultiLvlLbl val="0"/>
      </c:catAx>
      <c:valAx>
        <c:axId val="77535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7754185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Report'!$G$33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Sheet'!$DE$36:$DI$36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6B0-4A27-87CC-96DE01D5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6584160"/>
        <c:axId val="176590688"/>
      </c:barChart>
      <c:catAx>
        <c:axId val="17658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6590688"/>
        <c:crosses val="autoZero"/>
        <c:auto val="1"/>
        <c:lblAlgn val="ctr"/>
        <c:lblOffset val="100"/>
        <c:noMultiLvlLbl val="0"/>
      </c:catAx>
      <c:valAx>
        <c:axId val="176590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65841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Report'!$G$33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Sheet'!$DE$37:$DI$37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AD2-46AB-84D3-57FE9122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6586880"/>
        <c:axId val="176583616"/>
      </c:barChart>
      <c:catAx>
        <c:axId val="17658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6583616"/>
        <c:crosses val="autoZero"/>
        <c:auto val="1"/>
        <c:lblAlgn val="ctr"/>
        <c:lblOffset val="100"/>
        <c:noMultiLvlLbl val="0"/>
      </c:catAx>
      <c:valAx>
        <c:axId val="176583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658688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Report'!$G$18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Sheet'!$DE$20:$DI$20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A4E-42DE-A203-4529635E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7536960"/>
        <c:axId val="77545664"/>
      </c:barChart>
      <c:catAx>
        <c:axId val="7753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7545664"/>
        <c:crosses val="autoZero"/>
        <c:auto val="1"/>
        <c:lblAlgn val="ctr"/>
        <c:lblOffset val="100"/>
        <c:noMultiLvlLbl val="0"/>
      </c:catAx>
      <c:valAx>
        <c:axId val="77545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775369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Report'!$G$20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Sheet'!$DE$22:$DI$22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9B6-4812-BE98-390050C5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016018416"/>
        <c:axId val="2016018960"/>
      </c:barChart>
      <c:catAx>
        <c:axId val="201601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16018960"/>
        <c:crosses val="autoZero"/>
        <c:auto val="1"/>
        <c:lblAlgn val="ctr"/>
        <c:lblOffset val="100"/>
        <c:noMultiLvlLbl val="0"/>
      </c:catAx>
      <c:valAx>
        <c:axId val="2016018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01601841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Report'!$G$21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Sheet'!$DE$23:$DI$23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8-45D7-B61D-595572B67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3344"/>
        <c:axId val="174543888"/>
      </c:barChart>
      <c:catAx>
        <c:axId val="17454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43888"/>
        <c:crosses val="autoZero"/>
        <c:auto val="1"/>
        <c:lblAlgn val="ctr"/>
        <c:lblOffset val="100"/>
        <c:noMultiLvlLbl val="0"/>
      </c:catAx>
      <c:valAx>
        <c:axId val="174543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334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Report'!$G$22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Sheet'!$DE$24:$DI$24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592-4A5E-A863-9DD2D41E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6064"/>
        <c:axId val="174536272"/>
      </c:barChart>
      <c:catAx>
        <c:axId val="17454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36272"/>
        <c:crosses val="autoZero"/>
        <c:auto val="1"/>
        <c:lblAlgn val="ctr"/>
        <c:lblOffset val="100"/>
        <c:noMultiLvlLbl val="0"/>
      </c:catAx>
      <c:valAx>
        <c:axId val="174536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606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Report'!$G$24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Sheet'!$DE$26:$DI$26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19-4CF3-B56A-33C6C8A4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5520"/>
        <c:axId val="174540624"/>
      </c:barChart>
      <c:catAx>
        <c:axId val="17454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40624"/>
        <c:crosses val="autoZero"/>
        <c:auto val="1"/>
        <c:lblAlgn val="ctr"/>
        <c:lblOffset val="100"/>
        <c:noMultiLvlLbl val="0"/>
      </c:catAx>
      <c:valAx>
        <c:axId val="174540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552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Report'!$G$25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Sheet'!$DE$27:$DI$27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B36-4EA2-B85C-3634B455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37904"/>
        <c:axId val="174544432"/>
      </c:barChart>
      <c:catAx>
        <c:axId val="17453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44432"/>
        <c:crosses val="autoZero"/>
        <c:auto val="1"/>
        <c:lblAlgn val="ctr"/>
        <c:lblOffset val="100"/>
        <c:noMultiLvlLbl val="0"/>
      </c:catAx>
      <c:valAx>
        <c:axId val="17454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3790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9</xdr:col>
      <xdr:colOff>0</xdr:colOff>
      <xdr:row>24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9</xdr:col>
      <xdr:colOff>0</xdr:colOff>
      <xdr:row>33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9</xdr:col>
      <xdr:colOff>0</xdr:colOff>
      <xdr:row>36</xdr:row>
      <xdr:rowOff>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9</xdr:col>
      <xdr:colOff>0</xdr:colOff>
      <xdr:row>37</xdr:row>
      <xdr:rowOff>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9</xdr:col>
      <xdr:colOff>0</xdr:colOff>
      <xdr:row>38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9</xdr:col>
      <xdr:colOff>0</xdr:colOff>
      <xdr:row>39</xdr:row>
      <xdr:rowOff>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19</xdr:col>
      <xdr:colOff>0</xdr:colOff>
      <xdr:row>18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19</xdr:col>
      <xdr:colOff>0</xdr:colOff>
      <xdr:row>32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19</xdr:col>
      <xdr:colOff>0</xdr:colOff>
      <xdr:row>39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9</xdr:col>
      <xdr:colOff>0</xdr:colOff>
      <xdr:row>15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9</xdr:col>
      <xdr:colOff>0</xdr:colOff>
      <xdr:row>28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9</xdr:col>
      <xdr:colOff>0</xdr:colOff>
      <xdr:row>35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15"/>
  <sheetViews>
    <sheetView showGridLines="0" topLeftCell="A2" zoomScaleNormal="100" workbookViewId="0">
      <pane xSplit="6" topLeftCell="G1" activePane="topRight" state="frozen"/>
      <selection pane="topRight" activeCell="E44" sqref="E44"/>
    </sheetView>
  </sheetViews>
  <sheetFormatPr defaultColWidth="8.85546875" defaultRowHeight="15" x14ac:dyDescent="0.25"/>
  <cols>
    <col min="1" max="1" width="2.7109375" style="6" customWidth="1"/>
    <col min="2" max="6" width="9.7109375" style="6" customWidth="1"/>
    <col min="7" max="17" width="8.7109375" style="6" customWidth="1"/>
    <col min="18" max="115" width="8.5703125" style="6" customWidth="1"/>
    <col min="116" max="116" width="2.7109375" style="6" customWidth="1"/>
    <col min="117" max="16384" width="8.85546875" style="6"/>
  </cols>
  <sheetData>
    <row r="2" spans="1:115" ht="26.25" x14ac:dyDescent="0.2">
      <c r="B2" s="81" t="s">
        <v>103</v>
      </c>
      <c r="H2" s="115" t="s">
        <v>119</v>
      </c>
      <c r="I2" s="115"/>
      <c r="J2" s="115"/>
    </row>
    <row r="3" spans="1:115" x14ac:dyDescent="0.25">
      <c r="D3" s="7"/>
      <c r="H3" s="86"/>
      <c r="I3" s="86"/>
      <c r="J3" s="86"/>
      <c r="L3" s="75" t="s">
        <v>116</v>
      </c>
    </row>
    <row r="4" spans="1:115" ht="12" customHeight="1" x14ac:dyDescent="0.2">
      <c r="B4" s="78"/>
      <c r="C4" s="57" t="s">
        <v>118</v>
      </c>
      <c r="D4" s="77" t="s">
        <v>143</v>
      </c>
      <c r="E4" s="76"/>
      <c r="G4" s="8"/>
      <c r="H4" s="87"/>
      <c r="I4" s="87"/>
      <c r="J4" s="87"/>
      <c r="K4" s="8"/>
      <c r="L4" s="82" t="s">
        <v>115</v>
      </c>
      <c r="M4" s="8"/>
      <c r="N4" s="8"/>
      <c r="O4" s="8"/>
      <c r="P4" s="8"/>
      <c r="Q4" s="8"/>
      <c r="R4" s="8"/>
      <c r="S4" s="8"/>
    </row>
    <row r="5" spans="1:115" ht="12" customHeight="1" x14ac:dyDescent="0.25">
      <c r="B5" s="78"/>
      <c r="C5" s="57" t="s">
        <v>117</v>
      </c>
      <c r="D5" s="123">
        <v>43667</v>
      </c>
      <c r="E5" s="76"/>
      <c r="G5" s="8"/>
      <c r="H5" s="87"/>
      <c r="I5" s="87"/>
      <c r="J5" s="87"/>
      <c r="K5" s="8"/>
      <c r="L5" s="83" t="s">
        <v>121</v>
      </c>
      <c r="M5" s="8"/>
      <c r="N5" s="8"/>
      <c r="O5" s="8"/>
      <c r="P5" s="8"/>
      <c r="Q5" s="8"/>
      <c r="R5" s="8"/>
      <c r="S5" s="8"/>
    </row>
    <row r="6" spans="1:115" ht="12" customHeight="1" x14ac:dyDescent="0.25">
      <c r="B6" s="78"/>
      <c r="C6" s="57" t="s">
        <v>127</v>
      </c>
      <c r="D6" s="77">
        <v>11</v>
      </c>
      <c r="E6" s="76"/>
      <c r="G6" s="8"/>
      <c r="H6" s="87"/>
      <c r="I6" s="87"/>
      <c r="J6" s="87"/>
      <c r="K6" s="8"/>
      <c r="L6" s="83" t="s">
        <v>123</v>
      </c>
      <c r="M6" s="8"/>
      <c r="N6" s="8"/>
      <c r="O6" s="8"/>
      <c r="P6" s="8"/>
      <c r="Q6" s="8"/>
      <c r="R6" s="8"/>
      <c r="S6" s="8"/>
    </row>
    <row r="7" spans="1:115" ht="12" customHeight="1" x14ac:dyDescent="0.25">
      <c r="B7" s="78"/>
      <c r="C7" s="57"/>
      <c r="D7" s="90"/>
      <c r="E7" s="57"/>
      <c r="F7" s="8"/>
      <c r="G7" s="8"/>
      <c r="H7" s="87"/>
      <c r="I7" s="87"/>
      <c r="J7" s="87"/>
      <c r="K7" s="8"/>
      <c r="L7" s="83" t="s">
        <v>134</v>
      </c>
      <c r="M7" s="8"/>
      <c r="N7" s="8"/>
      <c r="O7" s="8"/>
      <c r="P7" s="8"/>
      <c r="Q7" s="8"/>
      <c r="R7" s="8"/>
      <c r="S7" s="8"/>
    </row>
    <row r="8" spans="1:115" ht="12" customHeight="1" x14ac:dyDescent="0.25">
      <c r="B8" s="78"/>
      <c r="C8" s="57"/>
      <c r="D8" s="90"/>
      <c r="E8" s="57"/>
      <c r="F8" s="8"/>
      <c r="G8" s="8"/>
      <c r="H8" s="87"/>
      <c r="I8" s="87"/>
      <c r="J8" s="87"/>
      <c r="K8" s="8"/>
      <c r="L8" s="83" t="s">
        <v>124</v>
      </c>
      <c r="M8" s="8"/>
      <c r="N8" s="8"/>
      <c r="O8" s="8"/>
      <c r="P8" s="8"/>
      <c r="Q8" s="8"/>
      <c r="R8" s="8"/>
      <c r="S8" s="8"/>
    </row>
    <row r="9" spans="1:115" ht="14.45" customHeight="1" x14ac:dyDescent="0.25">
      <c r="A9" s="7"/>
      <c r="B9" s="79"/>
      <c r="C9" s="7"/>
      <c r="D9" s="7"/>
      <c r="E9" s="7"/>
      <c r="F9" s="19"/>
      <c r="G9" s="9"/>
      <c r="H9" s="8"/>
      <c r="I9" s="10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15" ht="12" customHeight="1" x14ac:dyDescent="0.25">
      <c r="A10" s="18"/>
      <c r="B10" s="119" t="s">
        <v>120</v>
      </c>
      <c r="C10" s="120"/>
      <c r="D10" s="120"/>
      <c r="E10" s="120"/>
      <c r="F10" s="121"/>
      <c r="G10" s="20" t="s">
        <v>104</v>
      </c>
      <c r="H10" s="20" t="s">
        <v>0</v>
      </c>
      <c r="I10" s="20" t="s">
        <v>1</v>
      </c>
      <c r="J10" s="20" t="s">
        <v>2</v>
      </c>
      <c r="K10" s="20" t="s">
        <v>3</v>
      </c>
      <c r="L10" s="20" t="s">
        <v>4</v>
      </c>
      <c r="M10" s="20" t="s">
        <v>5</v>
      </c>
      <c r="N10" s="20" t="s">
        <v>6</v>
      </c>
      <c r="O10" s="20" t="s">
        <v>7</v>
      </c>
      <c r="P10" s="20" t="s">
        <v>8</v>
      </c>
      <c r="Q10" s="20" t="s">
        <v>9</v>
      </c>
      <c r="R10" s="20" t="s">
        <v>10</v>
      </c>
      <c r="S10" s="20" t="s">
        <v>11</v>
      </c>
      <c r="T10" s="20" t="s">
        <v>12</v>
      </c>
      <c r="U10" s="20" t="s">
        <v>13</v>
      </c>
      <c r="V10" s="20" t="s">
        <v>14</v>
      </c>
      <c r="W10" s="20" t="s">
        <v>15</v>
      </c>
      <c r="X10" s="20" t="s">
        <v>16</v>
      </c>
      <c r="Y10" s="20" t="s">
        <v>17</v>
      </c>
      <c r="Z10" s="20" t="s">
        <v>18</v>
      </c>
      <c r="AA10" s="20" t="s">
        <v>19</v>
      </c>
      <c r="AB10" s="20" t="s">
        <v>20</v>
      </c>
      <c r="AC10" s="20" t="s">
        <v>21</v>
      </c>
      <c r="AD10" s="20" t="s">
        <v>22</v>
      </c>
      <c r="AE10" s="20" t="s">
        <v>23</v>
      </c>
      <c r="AF10" s="20" t="s">
        <v>24</v>
      </c>
      <c r="AG10" s="20" t="s">
        <v>25</v>
      </c>
      <c r="AH10" s="20" t="s">
        <v>26</v>
      </c>
      <c r="AI10" s="20" t="s">
        <v>27</v>
      </c>
      <c r="AJ10" s="20" t="s">
        <v>28</v>
      </c>
      <c r="AK10" s="20" t="s">
        <v>29</v>
      </c>
      <c r="AL10" s="20" t="s">
        <v>30</v>
      </c>
      <c r="AM10" s="20" t="s">
        <v>31</v>
      </c>
      <c r="AN10" s="20" t="s">
        <v>32</v>
      </c>
      <c r="AO10" s="20" t="s">
        <v>33</v>
      </c>
      <c r="AP10" s="20" t="s">
        <v>34</v>
      </c>
      <c r="AQ10" s="20" t="s">
        <v>35</v>
      </c>
      <c r="AR10" s="20" t="s">
        <v>36</v>
      </c>
      <c r="AS10" s="20" t="s">
        <v>37</v>
      </c>
      <c r="AT10" s="20" t="s">
        <v>38</v>
      </c>
      <c r="AU10" s="20" t="s">
        <v>39</v>
      </c>
      <c r="AV10" s="20" t="s">
        <v>40</v>
      </c>
      <c r="AW10" s="20" t="s">
        <v>41</v>
      </c>
      <c r="AX10" s="20" t="s">
        <v>42</v>
      </c>
      <c r="AY10" s="20" t="s">
        <v>44</v>
      </c>
      <c r="AZ10" s="20" t="s">
        <v>45</v>
      </c>
      <c r="BA10" s="20" t="s">
        <v>46</v>
      </c>
      <c r="BB10" s="20" t="s">
        <v>47</v>
      </c>
      <c r="BC10" s="20" t="s">
        <v>48</v>
      </c>
      <c r="BD10" s="20" t="s">
        <v>49</v>
      </c>
      <c r="BE10" s="20" t="s">
        <v>50</v>
      </c>
      <c r="BF10" s="20" t="s">
        <v>51</v>
      </c>
      <c r="BG10" s="20" t="s">
        <v>52</v>
      </c>
      <c r="BH10" s="20" t="s">
        <v>53</v>
      </c>
      <c r="BI10" s="20" t="s">
        <v>54</v>
      </c>
      <c r="BJ10" s="20" t="s">
        <v>55</v>
      </c>
      <c r="BK10" s="20" t="s">
        <v>56</v>
      </c>
      <c r="BL10" s="20" t="s">
        <v>57</v>
      </c>
      <c r="BM10" s="20" t="s">
        <v>58</v>
      </c>
      <c r="BN10" s="20" t="s">
        <v>59</v>
      </c>
      <c r="BO10" s="20" t="s">
        <v>60</v>
      </c>
      <c r="BP10" s="20" t="s">
        <v>61</v>
      </c>
      <c r="BQ10" s="20" t="s">
        <v>62</v>
      </c>
      <c r="BR10" s="20" t="s">
        <v>63</v>
      </c>
      <c r="BS10" s="20" t="s">
        <v>64</v>
      </c>
      <c r="BT10" s="20" t="s">
        <v>65</v>
      </c>
      <c r="BU10" s="20" t="s">
        <v>66</v>
      </c>
      <c r="BV10" s="20" t="s">
        <v>67</v>
      </c>
      <c r="BW10" s="20" t="s">
        <v>68</v>
      </c>
      <c r="BX10" s="20" t="s">
        <v>69</v>
      </c>
      <c r="BY10" s="20" t="s">
        <v>70</v>
      </c>
      <c r="BZ10" s="20" t="s">
        <v>71</v>
      </c>
      <c r="CA10" s="20" t="s">
        <v>72</v>
      </c>
      <c r="CB10" s="20" t="s">
        <v>73</v>
      </c>
      <c r="CC10" s="20" t="s">
        <v>74</v>
      </c>
      <c r="CD10" s="20" t="s">
        <v>75</v>
      </c>
      <c r="CE10" s="20" t="s">
        <v>76</v>
      </c>
      <c r="CF10" s="20" t="s">
        <v>77</v>
      </c>
      <c r="CG10" s="20" t="s">
        <v>78</v>
      </c>
      <c r="CH10" s="20" t="s">
        <v>79</v>
      </c>
      <c r="CI10" s="20" t="s">
        <v>80</v>
      </c>
      <c r="CJ10" s="20" t="s">
        <v>81</v>
      </c>
      <c r="CK10" s="20" t="s">
        <v>82</v>
      </c>
      <c r="CL10" s="20" t="s">
        <v>83</v>
      </c>
      <c r="CM10" s="20" t="s">
        <v>84</v>
      </c>
      <c r="CN10" s="20" t="s">
        <v>85</v>
      </c>
      <c r="CO10" s="20" t="s">
        <v>86</v>
      </c>
      <c r="CP10" s="20" t="s">
        <v>87</v>
      </c>
      <c r="CQ10" s="20" t="s">
        <v>88</v>
      </c>
      <c r="CR10" s="20" t="s">
        <v>89</v>
      </c>
      <c r="CS10" s="20" t="s">
        <v>90</v>
      </c>
      <c r="CT10" s="20" t="s">
        <v>91</v>
      </c>
      <c r="CU10" s="20" t="s">
        <v>92</v>
      </c>
      <c r="CV10" s="20" t="s">
        <v>93</v>
      </c>
      <c r="CW10" s="20" t="s">
        <v>94</v>
      </c>
      <c r="CX10" s="20" t="s">
        <v>95</v>
      </c>
      <c r="CY10" s="20" t="s">
        <v>96</v>
      </c>
      <c r="CZ10" s="20" t="s">
        <v>97</v>
      </c>
      <c r="DA10" s="20" t="s">
        <v>98</v>
      </c>
      <c r="DB10" s="20" t="s">
        <v>99</v>
      </c>
      <c r="DC10" s="22"/>
      <c r="DD10" s="22"/>
      <c r="DE10" s="23"/>
      <c r="DF10" s="23"/>
      <c r="DG10" s="23"/>
      <c r="DH10" s="23"/>
      <c r="DI10" s="23"/>
    </row>
    <row r="11" spans="1:115" ht="12" customHeight="1" x14ac:dyDescent="0.25">
      <c r="A11" s="16">
        <v>1</v>
      </c>
      <c r="B11" s="116">
        <f>H3</f>
        <v>0</v>
      </c>
      <c r="C11" s="117"/>
      <c r="D11" s="117"/>
      <c r="E11" s="117"/>
      <c r="F11" s="118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24"/>
      <c r="DD11" s="24"/>
      <c r="DE11" s="25"/>
      <c r="DF11" s="25"/>
      <c r="DG11" s="25"/>
      <c r="DH11" s="25"/>
      <c r="DI11" s="25"/>
    </row>
    <row r="12" spans="1:115" ht="12" customHeight="1" x14ac:dyDescent="0.25">
      <c r="A12" s="16">
        <v>2</v>
      </c>
      <c r="B12" s="116">
        <f>I3</f>
        <v>0</v>
      </c>
      <c r="C12" s="117"/>
      <c r="D12" s="117"/>
      <c r="E12" s="117"/>
      <c r="F12" s="118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24"/>
      <c r="DD12" s="24"/>
      <c r="DE12" s="25"/>
      <c r="DF12" s="25"/>
      <c r="DG12" s="25"/>
      <c r="DH12" s="25"/>
      <c r="DI12" s="25"/>
    </row>
    <row r="13" spans="1:115" ht="12" customHeight="1" x14ac:dyDescent="0.25">
      <c r="A13" s="16">
        <v>3</v>
      </c>
      <c r="B13" s="116">
        <f>J3</f>
        <v>0</v>
      </c>
      <c r="C13" s="117"/>
      <c r="D13" s="117"/>
      <c r="E13" s="117"/>
      <c r="F13" s="11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26"/>
      <c r="DD13" s="27"/>
      <c r="DE13" s="112">
        <v>5</v>
      </c>
      <c r="DF13" s="112">
        <v>4</v>
      </c>
      <c r="DG13" s="112">
        <v>3</v>
      </c>
      <c r="DH13" s="112">
        <v>2</v>
      </c>
      <c r="DI13" s="112">
        <v>1</v>
      </c>
    </row>
    <row r="14" spans="1:115" ht="12" customHeight="1" x14ac:dyDescent="0.25">
      <c r="A14" s="18"/>
      <c r="B14" s="119" t="s">
        <v>122</v>
      </c>
      <c r="C14" s="120"/>
      <c r="D14" s="120"/>
      <c r="E14" s="120"/>
      <c r="F14" s="121"/>
      <c r="G14" s="105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  <c r="CO14" s="106"/>
      <c r="CP14" s="106"/>
      <c r="CQ14" s="106"/>
      <c r="CR14" s="106"/>
      <c r="CS14" s="106"/>
      <c r="CT14" s="106"/>
      <c r="CU14" s="106"/>
      <c r="CV14" s="106"/>
      <c r="CW14" s="106"/>
      <c r="CX14" s="106"/>
      <c r="CY14" s="106"/>
      <c r="CZ14" s="106"/>
      <c r="DA14" s="106"/>
      <c r="DB14" s="106"/>
      <c r="DC14" s="21" t="s">
        <v>43</v>
      </c>
      <c r="DD14" s="21" t="s">
        <v>101</v>
      </c>
      <c r="DE14" s="21" t="s">
        <v>110</v>
      </c>
      <c r="DF14" s="21" t="s">
        <v>111</v>
      </c>
      <c r="DG14" s="21" t="s">
        <v>112</v>
      </c>
      <c r="DH14" s="21" t="s">
        <v>113</v>
      </c>
      <c r="DI14" s="21" t="s">
        <v>114</v>
      </c>
      <c r="DJ14" s="107" t="s">
        <v>131</v>
      </c>
      <c r="DK14" s="107" t="s">
        <v>132</v>
      </c>
    </row>
    <row r="15" spans="1:115" ht="12" customHeight="1" x14ac:dyDescent="0.25">
      <c r="A15" s="16">
        <v>1</v>
      </c>
      <c r="B15" s="88" t="s">
        <v>136</v>
      </c>
      <c r="C15" s="89"/>
      <c r="D15" s="89"/>
      <c r="E15" s="89"/>
      <c r="F15" s="111"/>
      <c r="G15" s="13">
        <v>4</v>
      </c>
      <c r="H15" s="13">
        <v>3</v>
      </c>
      <c r="I15" s="13">
        <v>4</v>
      </c>
      <c r="J15" s="13">
        <v>5</v>
      </c>
      <c r="K15" s="13">
        <v>4</v>
      </c>
      <c r="L15" s="13">
        <v>3</v>
      </c>
      <c r="M15" s="13">
        <v>3</v>
      </c>
      <c r="N15" s="13">
        <v>3</v>
      </c>
      <c r="O15" s="13">
        <v>3</v>
      </c>
      <c r="P15" s="13">
        <v>3</v>
      </c>
      <c r="Q15" s="13">
        <v>3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4">
        <f>IF(ISERROR(AVERAGE(G15:DB15)),"",AVERAGE(G15:DB15))</f>
        <v>3.4545454545454546</v>
      </c>
      <c r="DD15" s="15">
        <f t="shared" ref="DD15:DD41" si="0">COUNT(G15:DB15)</f>
        <v>11</v>
      </c>
      <c r="DE15" s="28">
        <f t="shared" ref="DE15:DE41" si="1">COUNTIF(G15:DB15,5)</f>
        <v>1</v>
      </c>
      <c r="DF15" s="28">
        <f t="shared" ref="DF15:DF41" si="2">COUNTIF(G15:DB15,4)</f>
        <v>3</v>
      </c>
      <c r="DG15" s="28">
        <f t="shared" ref="DG15:DG41" si="3">COUNTIF(G15:DB15,3)</f>
        <v>7</v>
      </c>
      <c r="DH15" s="28">
        <f t="shared" ref="DH15:DH41" si="4">COUNTIF(G15:DB15,2)</f>
        <v>0</v>
      </c>
      <c r="DI15" s="28">
        <f t="shared" ref="DI15:DI41" si="5">COUNTIF(G15:DB15,1)</f>
        <v>0</v>
      </c>
      <c r="DJ15" s="109">
        <f>IF(ISERROR(('Questionnaire Analysis Sheet'!DE15+'Questionnaire Analysis Sheet'!DF15)/'Questionnaire Analysis Sheet'!DD15),"",('Questionnaire Analysis Sheet'!DE15+'Questionnaire Analysis Sheet'!DF15)/'Questionnaire Analysis Sheet'!DD15)</f>
        <v>0.36363636363636365</v>
      </c>
      <c r="DK15" s="109">
        <f>IF(ISERROR(('Questionnaire Analysis Sheet'!DH15+'Questionnaire Analysis Sheet'!DI15)/'Questionnaire Analysis Sheet'!DD15),"",('Questionnaire Analysis Sheet'!DH15+'Questionnaire Analysis Sheet'!DI15)/'Questionnaire Analysis Sheet'!DD15)</f>
        <v>0</v>
      </c>
    </row>
    <row r="16" spans="1:115" ht="12" customHeight="1" x14ac:dyDescent="0.25">
      <c r="A16" s="16">
        <v>2</v>
      </c>
      <c r="B16" s="88" t="s">
        <v>135</v>
      </c>
      <c r="C16" s="89"/>
      <c r="D16" s="89"/>
      <c r="E16" s="89"/>
      <c r="F16" s="111"/>
      <c r="G16" s="13">
        <v>3</v>
      </c>
      <c r="H16" s="13">
        <v>5</v>
      </c>
      <c r="I16" s="13">
        <v>4</v>
      </c>
      <c r="J16" s="13">
        <v>3</v>
      </c>
      <c r="K16" s="13">
        <v>2</v>
      </c>
      <c r="L16" s="13">
        <v>2</v>
      </c>
      <c r="M16" s="13">
        <v>3</v>
      </c>
      <c r="N16" s="13">
        <v>3</v>
      </c>
      <c r="O16" s="13">
        <v>4</v>
      </c>
      <c r="P16" s="13">
        <v>5</v>
      </c>
      <c r="Q16" s="13">
        <v>4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4">
        <f t="shared" ref="DC16:DC41" si="6">IF(ISERROR(AVERAGE(G16:DB16)),"",AVERAGE(G16:DB16))</f>
        <v>3.4545454545454546</v>
      </c>
      <c r="DD16" s="15">
        <f t="shared" si="0"/>
        <v>11</v>
      </c>
      <c r="DE16" s="28">
        <f t="shared" si="1"/>
        <v>2</v>
      </c>
      <c r="DF16" s="28">
        <f t="shared" si="2"/>
        <v>3</v>
      </c>
      <c r="DG16" s="28">
        <f t="shared" si="3"/>
        <v>4</v>
      </c>
      <c r="DH16" s="28">
        <f t="shared" si="4"/>
        <v>2</v>
      </c>
      <c r="DI16" s="28">
        <f t="shared" si="5"/>
        <v>0</v>
      </c>
      <c r="DJ16" s="109">
        <f>IF(ISERROR(('Questionnaire Analysis Sheet'!DE16+'Questionnaire Analysis Sheet'!DF16)/'Questionnaire Analysis Sheet'!DD16),"",('Questionnaire Analysis Sheet'!DE16+'Questionnaire Analysis Sheet'!DF16)/'Questionnaire Analysis Sheet'!DD16)</f>
        <v>0.45454545454545453</v>
      </c>
      <c r="DK16" s="109">
        <f>IF(ISERROR(('Questionnaire Analysis Sheet'!DH16+'Questionnaire Analysis Sheet'!DI16)/'Questionnaire Analysis Sheet'!DD16),"",('Questionnaire Analysis Sheet'!DH16+'Questionnaire Analysis Sheet'!DI16)/'Questionnaire Analysis Sheet'!DD16)</f>
        <v>0.18181818181818182</v>
      </c>
    </row>
    <row r="17" spans="1:115" ht="12" customHeight="1" x14ac:dyDescent="0.25">
      <c r="A17" s="16">
        <v>3</v>
      </c>
      <c r="B17" s="88" t="s">
        <v>137</v>
      </c>
      <c r="C17" s="89"/>
      <c r="D17" s="89"/>
      <c r="E17" s="89"/>
      <c r="F17" s="111"/>
      <c r="G17" s="13">
        <v>3</v>
      </c>
      <c r="H17" s="13">
        <v>3</v>
      </c>
      <c r="I17" s="13">
        <v>4</v>
      </c>
      <c r="J17" s="13">
        <v>4</v>
      </c>
      <c r="K17" s="13">
        <v>2</v>
      </c>
      <c r="L17" s="13">
        <v>3</v>
      </c>
      <c r="M17" s="13">
        <v>3</v>
      </c>
      <c r="N17" s="13">
        <v>4</v>
      </c>
      <c r="O17" s="13">
        <v>5</v>
      </c>
      <c r="P17" s="13">
        <v>3</v>
      </c>
      <c r="Q17" s="13">
        <v>3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4">
        <f t="shared" si="6"/>
        <v>3.3636363636363638</v>
      </c>
      <c r="DD17" s="15">
        <f t="shared" si="0"/>
        <v>11</v>
      </c>
      <c r="DE17" s="28">
        <f t="shared" si="1"/>
        <v>1</v>
      </c>
      <c r="DF17" s="28">
        <f t="shared" si="2"/>
        <v>3</v>
      </c>
      <c r="DG17" s="28">
        <f t="shared" si="3"/>
        <v>6</v>
      </c>
      <c r="DH17" s="28">
        <f t="shared" si="4"/>
        <v>1</v>
      </c>
      <c r="DI17" s="28">
        <f t="shared" si="5"/>
        <v>0</v>
      </c>
      <c r="DJ17" s="109">
        <f>IF(ISERROR(('Questionnaire Analysis Sheet'!DE17+'Questionnaire Analysis Sheet'!DF17)/'Questionnaire Analysis Sheet'!DD17),"",('Questionnaire Analysis Sheet'!DE17+'Questionnaire Analysis Sheet'!DF17)/'Questionnaire Analysis Sheet'!DD17)</f>
        <v>0.36363636363636365</v>
      </c>
      <c r="DK17" s="109">
        <f>IF(ISERROR(('Questionnaire Analysis Sheet'!DH17+'Questionnaire Analysis Sheet'!DI17)/'Questionnaire Analysis Sheet'!DD17),"",('Questionnaire Analysis Sheet'!DH17+'Questionnaire Analysis Sheet'!DI17)/'Questionnaire Analysis Sheet'!DD17)</f>
        <v>9.0909090909090912E-2</v>
      </c>
    </row>
    <row r="18" spans="1:115" ht="12" customHeight="1" x14ac:dyDescent="0.25">
      <c r="A18" s="16">
        <v>4</v>
      </c>
      <c r="B18" s="88" t="s">
        <v>138</v>
      </c>
      <c r="C18" s="89"/>
      <c r="D18" s="89"/>
      <c r="E18" s="89"/>
      <c r="F18" s="111"/>
      <c r="G18" s="13">
        <v>3</v>
      </c>
      <c r="H18" s="13">
        <v>3</v>
      </c>
      <c r="I18" s="13">
        <v>2</v>
      </c>
      <c r="J18" s="13">
        <v>4</v>
      </c>
      <c r="K18" s="13">
        <v>4</v>
      </c>
      <c r="L18" s="13">
        <v>4</v>
      </c>
      <c r="M18" s="13">
        <v>3</v>
      </c>
      <c r="N18" s="13">
        <v>3</v>
      </c>
      <c r="O18" s="13">
        <v>4</v>
      </c>
      <c r="P18" s="13">
        <v>5</v>
      </c>
      <c r="Q18" s="13">
        <v>4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4">
        <f t="shared" si="6"/>
        <v>3.5454545454545454</v>
      </c>
      <c r="DD18" s="15">
        <f t="shared" si="0"/>
        <v>11</v>
      </c>
      <c r="DE18" s="28">
        <f t="shared" si="1"/>
        <v>1</v>
      </c>
      <c r="DF18" s="28">
        <f t="shared" si="2"/>
        <v>5</v>
      </c>
      <c r="DG18" s="28">
        <f t="shared" si="3"/>
        <v>4</v>
      </c>
      <c r="DH18" s="28">
        <f t="shared" si="4"/>
        <v>1</v>
      </c>
      <c r="DI18" s="28">
        <f t="shared" si="5"/>
        <v>0</v>
      </c>
      <c r="DJ18" s="109">
        <f>IF(ISERROR(('Questionnaire Analysis Sheet'!DE18+'Questionnaire Analysis Sheet'!DF18)/'Questionnaire Analysis Sheet'!DD18),"",('Questionnaire Analysis Sheet'!DE18+'Questionnaire Analysis Sheet'!DF18)/'Questionnaire Analysis Sheet'!DD18)</f>
        <v>0.54545454545454541</v>
      </c>
      <c r="DK18" s="109">
        <f>IF(ISERROR(('Questionnaire Analysis Sheet'!DH18+'Questionnaire Analysis Sheet'!DI18)/'Questionnaire Analysis Sheet'!DD18),"",('Questionnaire Analysis Sheet'!DH18+'Questionnaire Analysis Sheet'!DI18)/'Questionnaire Analysis Sheet'!DD18)</f>
        <v>9.0909090909090912E-2</v>
      </c>
    </row>
    <row r="19" spans="1:115" ht="12" customHeight="1" x14ac:dyDescent="0.25">
      <c r="A19" s="16">
        <v>5</v>
      </c>
      <c r="B19" s="88" t="s">
        <v>139</v>
      </c>
      <c r="C19" s="89"/>
      <c r="D19" s="89"/>
      <c r="E19" s="89"/>
      <c r="F19" s="111"/>
      <c r="G19" s="13">
        <v>4</v>
      </c>
      <c r="H19" s="13">
        <v>3</v>
      </c>
      <c r="I19" s="13">
        <v>4</v>
      </c>
      <c r="J19" s="13">
        <v>5</v>
      </c>
      <c r="K19" s="13">
        <v>4</v>
      </c>
      <c r="L19" s="13">
        <v>3</v>
      </c>
      <c r="M19" s="13">
        <v>3</v>
      </c>
      <c r="N19" s="13">
        <v>3</v>
      </c>
      <c r="O19" s="13">
        <v>3</v>
      </c>
      <c r="P19" s="13">
        <v>3</v>
      </c>
      <c r="Q19" s="13">
        <v>3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4">
        <f t="shared" si="6"/>
        <v>3.4545454545454546</v>
      </c>
      <c r="DD19" s="15">
        <f t="shared" si="0"/>
        <v>11</v>
      </c>
      <c r="DE19" s="28">
        <f t="shared" si="1"/>
        <v>1</v>
      </c>
      <c r="DF19" s="28">
        <f t="shared" si="2"/>
        <v>3</v>
      </c>
      <c r="DG19" s="28">
        <f t="shared" si="3"/>
        <v>7</v>
      </c>
      <c r="DH19" s="28">
        <f t="shared" si="4"/>
        <v>0</v>
      </c>
      <c r="DI19" s="28">
        <f t="shared" si="5"/>
        <v>0</v>
      </c>
      <c r="DJ19" s="109">
        <f>IF(ISERROR(('Questionnaire Analysis Sheet'!DE19+'Questionnaire Analysis Sheet'!DF19)/'Questionnaire Analysis Sheet'!DD19),"",('Questionnaire Analysis Sheet'!DE19+'Questionnaire Analysis Sheet'!DF19)/'Questionnaire Analysis Sheet'!DD19)</f>
        <v>0.36363636363636365</v>
      </c>
      <c r="DK19" s="109">
        <f>IF(ISERROR(('Questionnaire Analysis Sheet'!DH19+'Questionnaire Analysis Sheet'!DI19)/'Questionnaire Analysis Sheet'!DD19),"",('Questionnaire Analysis Sheet'!DH19+'Questionnaire Analysis Sheet'!DI19)/'Questionnaire Analysis Sheet'!DD19)</f>
        <v>0</v>
      </c>
    </row>
    <row r="20" spans="1:115" ht="12" customHeight="1" x14ac:dyDescent="0.25">
      <c r="A20" s="16">
        <v>6</v>
      </c>
      <c r="B20" s="88" t="s">
        <v>140</v>
      </c>
      <c r="C20" s="89"/>
      <c r="D20" s="89"/>
      <c r="E20" s="89"/>
      <c r="F20" s="111"/>
      <c r="G20" s="13">
        <v>3</v>
      </c>
      <c r="H20" s="13">
        <v>5</v>
      </c>
      <c r="I20" s="13">
        <v>4</v>
      </c>
      <c r="J20" s="13">
        <v>3</v>
      </c>
      <c r="K20" s="13">
        <v>2</v>
      </c>
      <c r="L20" s="13">
        <v>2</v>
      </c>
      <c r="M20" s="13">
        <v>3</v>
      </c>
      <c r="N20" s="13">
        <v>3</v>
      </c>
      <c r="O20" s="13">
        <v>4</v>
      </c>
      <c r="P20" s="13">
        <v>5</v>
      </c>
      <c r="Q20" s="13">
        <v>4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4">
        <f t="shared" si="6"/>
        <v>3.4545454545454546</v>
      </c>
      <c r="DD20" s="15">
        <f t="shared" si="0"/>
        <v>11</v>
      </c>
      <c r="DE20" s="28">
        <f t="shared" si="1"/>
        <v>2</v>
      </c>
      <c r="DF20" s="28">
        <f t="shared" si="2"/>
        <v>3</v>
      </c>
      <c r="DG20" s="28">
        <f t="shared" si="3"/>
        <v>4</v>
      </c>
      <c r="DH20" s="28">
        <f t="shared" si="4"/>
        <v>2</v>
      </c>
      <c r="DI20" s="28">
        <f t="shared" si="5"/>
        <v>0</v>
      </c>
      <c r="DJ20" s="109">
        <f>IF(ISERROR(('Questionnaire Analysis Sheet'!DE20+'Questionnaire Analysis Sheet'!DF20)/'Questionnaire Analysis Sheet'!DD20),"",('Questionnaire Analysis Sheet'!DE20+'Questionnaire Analysis Sheet'!DF20)/'Questionnaire Analysis Sheet'!DD20)</f>
        <v>0.45454545454545453</v>
      </c>
      <c r="DK20" s="109">
        <f>IF(ISERROR(('Questionnaire Analysis Sheet'!DH20+'Questionnaire Analysis Sheet'!DI20)/'Questionnaire Analysis Sheet'!DD20),"",('Questionnaire Analysis Sheet'!DH20+'Questionnaire Analysis Sheet'!DI20)/'Questionnaire Analysis Sheet'!DD20)</f>
        <v>0.18181818181818182</v>
      </c>
    </row>
    <row r="21" spans="1:115" ht="12" customHeight="1" x14ac:dyDescent="0.25">
      <c r="A21" s="16">
        <v>7</v>
      </c>
      <c r="B21" s="88" t="s">
        <v>141</v>
      </c>
      <c r="C21" s="89"/>
      <c r="D21" s="89"/>
      <c r="E21" s="89"/>
      <c r="F21" s="111"/>
      <c r="G21" s="13">
        <v>3</v>
      </c>
      <c r="H21" s="13">
        <v>3</v>
      </c>
      <c r="I21" s="13">
        <v>4</v>
      </c>
      <c r="J21" s="13">
        <v>4</v>
      </c>
      <c r="K21" s="13">
        <v>2</v>
      </c>
      <c r="L21" s="13">
        <v>3</v>
      </c>
      <c r="M21" s="13">
        <v>3</v>
      </c>
      <c r="N21" s="13">
        <v>4</v>
      </c>
      <c r="O21" s="13">
        <v>5</v>
      </c>
      <c r="P21" s="13">
        <v>3</v>
      </c>
      <c r="Q21" s="13">
        <v>3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4">
        <f t="shared" si="6"/>
        <v>3.3636363636363638</v>
      </c>
      <c r="DD21" s="15">
        <f t="shared" si="0"/>
        <v>11</v>
      </c>
      <c r="DE21" s="28">
        <f t="shared" si="1"/>
        <v>1</v>
      </c>
      <c r="DF21" s="28">
        <f t="shared" si="2"/>
        <v>3</v>
      </c>
      <c r="DG21" s="28">
        <f t="shared" si="3"/>
        <v>6</v>
      </c>
      <c r="DH21" s="28">
        <f t="shared" si="4"/>
        <v>1</v>
      </c>
      <c r="DI21" s="28">
        <f t="shared" si="5"/>
        <v>0</v>
      </c>
      <c r="DJ21" s="109">
        <f>IF(ISERROR(('Questionnaire Analysis Sheet'!DE21+'Questionnaire Analysis Sheet'!DF21)/'Questionnaire Analysis Sheet'!DD21),"",('Questionnaire Analysis Sheet'!DE21+'Questionnaire Analysis Sheet'!DF21)/'Questionnaire Analysis Sheet'!DD21)</f>
        <v>0.36363636363636365</v>
      </c>
      <c r="DK21" s="109">
        <f>IF(ISERROR(('Questionnaire Analysis Sheet'!DH21+'Questionnaire Analysis Sheet'!DI21)/'Questionnaire Analysis Sheet'!DD21),"",('Questionnaire Analysis Sheet'!DH21+'Questionnaire Analysis Sheet'!DI21)/'Questionnaire Analysis Sheet'!DD21)</f>
        <v>9.0909090909090912E-2</v>
      </c>
    </row>
    <row r="22" spans="1:115" ht="12" customHeight="1" x14ac:dyDescent="0.25">
      <c r="A22" s="16">
        <v>8</v>
      </c>
      <c r="B22" s="88" t="s">
        <v>142</v>
      </c>
      <c r="C22" s="89"/>
      <c r="D22" s="89"/>
      <c r="E22" s="89"/>
      <c r="F22" s="111"/>
      <c r="G22" s="13">
        <v>3</v>
      </c>
      <c r="H22" s="13">
        <v>3</v>
      </c>
      <c r="I22" s="13">
        <v>2</v>
      </c>
      <c r="J22" s="13">
        <v>4</v>
      </c>
      <c r="K22" s="13">
        <v>4</v>
      </c>
      <c r="L22" s="13">
        <v>4</v>
      </c>
      <c r="M22" s="13">
        <v>3</v>
      </c>
      <c r="N22" s="13">
        <v>3</v>
      </c>
      <c r="O22" s="13">
        <v>4</v>
      </c>
      <c r="P22" s="13">
        <v>5</v>
      </c>
      <c r="Q22" s="13">
        <v>4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4">
        <f t="shared" si="6"/>
        <v>3.5454545454545454</v>
      </c>
      <c r="DD22" s="15">
        <f t="shared" si="0"/>
        <v>11</v>
      </c>
      <c r="DE22" s="28">
        <f t="shared" si="1"/>
        <v>1</v>
      </c>
      <c r="DF22" s="28">
        <f t="shared" si="2"/>
        <v>5</v>
      </c>
      <c r="DG22" s="28">
        <f t="shared" si="3"/>
        <v>4</v>
      </c>
      <c r="DH22" s="28">
        <f t="shared" si="4"/>
        <v>1</v>
      </c>
      <c r="DI22" s="28">
        <f t="shared" si="5"/>
        <v>0</v>
      </c>
      <c r="DJ22" s="109">
        <f>IF(ISERROR(('Questionnaire Analysis Sheet'!DE22+'Questionnaire Analysis Sheet'!DF22)/'Questionnaire Analysis Sheet'!DD22),"",('Questionnaire Analysis Sheet'!DE22+'Questionnaire Analysis Sheet'!DF22)/'Questionnaire Analysis Sheet'!DD22)</f>
        <v>0.54545454545454541</v>
      </c>
      <c r="DK22" s="109">
        <f>IF(ISERROR(('Questionnaire Analysis Sheet'!DH22+'Questionnaire Analysis Sheet'!DI22)/'Questionnaire Analysis Sheet'!DD22),"",('Questionnaire Analysis Sheet'!DH22+'Questionnaire Analysis Sheet'!DI22)/'Questionnaire Analysis Sheet'!DD22)</f>
        <v>9.0909090909090912E-2</v>
      </c>
    </row>
    <row r="23" spans="1:115" ht="12" customHeight="1" x14ac:dyDescent="0.25">
      <c r="A23" s="16">
        <v>9</v>
      </c>
      <c r="B23" s="88"/>
      <c r="C23" s="89"/>
      <c r="D23" s="89"/>
      <c r="E23" s="89"/>
      <c r="F23" s="111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4" t="str">
        <f t="shared" si="6"/>
        <v/>
      </c>
      <c r="DD23" s="15">
        <f t="shared" si="0"/>
        <v>0</v>
      </c>
      <c r="DE23" s="28">
        <f t="shared" si="1"/>
        <v>0</v>
      </c>
      <c r="DF23" s="28">
        <f t="shared" si="2"/>
        <v>0</v>
      </c>
      <c r="DG23" s="28">
        <f t="shared" si="3"/>
        <v>0</v>
      </c>
      <c r="DH23" s="28">
        <f t="shared" si="4"/>
        <v>0</v>
      </c>
      <c r="DI23" s="28">
        <f t="shared" si="5"/>
        <v>0</v>
      </c>
      <c r="DJ23" s="109" t="str">
        <f>IF(ISERROR(('Questionnaire Analysis Sheet'!DE23+'Questionnaire Analysis Sheet'!DF23)/'Questionnaire Analysis Sheet'!DD23),"",('Questionnaire Analysis Sheet'!DE23+'Questionnaire Analysis Sheet'!DF23)/'Questionnaire Analysis Sheet'!DD23)</f>
        <v/>
      </c>
      <c r="DK23" s="109" t="str">
        <f>IF(ISERROR(('Questionnaire Analysis Sheet'!DH23+'Questionnaire Analysis Sheet'!DI23)/'Questionnaire Analysis Sheet'!DD23),"",('Questionnaire Analysis Sheet'!DH23+'Questionnaire Analysis Sheet'!DI23)/'Questionnaire Analysis Sheet'!DD23)</f>
        <v/>
      </c>
    </row>
    <row r="24" spans="1:115" ht="12" customHeight="1" x14ac:dyDescent="0.25">
      <c r="A24" s="16">
        <v>10</v>
      </c>
      <c r="B24" s="88"/>
      <c r="C24" s="89"/>
      <c r="D24" s="89"/>
      <c r="E24" s="89"/>
      <c r="F24" s="111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4" t="str">
        <f t="shared" si="6"/>
        <v/>
      </c>
      <c r="DD24" s="15">
        <f t="shared" si="0"/>
        <v>0</v>
      </c>
      <c r="DE24" s="28">
        <f t="shared" si="1"/>
        <v>0</v>
      </c>
      <c r="DF24" s="28">
        <f t="shared" si="2"/>
        <v>0</v>
      </c>
      <c r="DG24" s="28">
        <f t="shared" si="3"/>
        <v>0</v>
      </c>
      <c r="DH24" s="28">
        <f t="shared" si="4"/>
        <v>0</v>
      </c>
      <c r="DI24" s="28">
        <f t="shared" si="5"/>
        <v>0</v>
      </c>
      <c r="DJ24" s="109" t="str">
        <f>IF(ISERROR(('Questionnaire Analysis Sheet'!DE24+'Questionnaire Analysis Sheet'!DF24)/'Questionnaire Analysis Sheet'!DD24),"",('Questionnaire Analysis Sheet'!DE24+'Questionnaire Analysis Sheet'!DF24)/'Questionnaire Analysis Sheet'!DD24)</f>
        <v/>
      </c>
      <c r="DK24" s="109" t="str">
        <f>IF(ISERROR(('Questionnaire Analysis Sheet'!DH24+'Questionnaire Analysis Sheet'!DI24)/'Questionnaire Analysis Sheet'!DD24),"",('Questionnaire Analysis Sheet'!DH24+'Questionnaire Analysis Sheet'!DI24)/'Questionnaire Analysis Sheet'!DD24)</f>
        <v/>
      </c>
    </row>
    <row r="25" spans="1:115" ht="12" customHeight="1" x14ac:dyDescent="0.25">
      <c r="A25" s="16">
        <v>11</v>
      </c>
      <c r="B25" s="88"/>
      <c r="C25" s="89"/>
      <c r="D25" s="89"/>
      <c r="E25" s="89"/>
      <c r="F25" s="111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4" t="str">
        <f t="shared" si="6"/>
        <v/>
      </c>
      <c r="DD25" s="15">
        <f t="shared" si="0"/>
        <v>0</v>
      </c>
      <c r="DE25" s="28">
        <f t="shared" si="1"/>
        <v>0</v>
      </c>
      <c r="DF25" s="28">
        <f t="shared" si="2"/>
        <v>0</v>
      </c>
      <c r="DG25" s="28">
        <f t="shared" si="3"/>
        <v>0</v>
      </c>
      <c r="DH25" s="28">
        <f t="shared" si="4"/>
        <v>0</v>
      </c>
      <c r="DI25" s="28">
        <f t="shared" si="5"/>
        <v>0</v>
      </c>
      <c r="DJ25" s="109" t="str">
        <f>IF(ISERROR(('Questionnaire Analysis Sheet'!DE25+'Questionnaire Analysis Sheet'!DF25)/'Questionnaire Analysis Sheet'!DD25),"",('Questionnaire Analysis Sheet'!DE25+'Questionnaire Analysis Sheet'!DF25)/'Questionnaire Analysis Sheet'!DD25)</f>
        <v/>
      </c>
      <c r="DK25" s="109" t="str">
        <f>IF(ISERROR(('Questionnaire Analysis Sheet'!DH25+'Questionnaire Analysis Sheet'!DI25)/'Questionnaire Analysis Sheet'!DD25),"",('Questionnaire Analysis Sheet'!DH25+'Questionnaire Analysis Sheet'!DI25)/'Questionnaire Analysis Sheet'!DD25)</f>
        <v/>
      </c>
    </row>
    <row r="26" spans="1:115" ht="12" customHeight="1" x14ac:dyDescent="0.25">
      <c r="A26" s="16">
        <v>12</v>
      </c>
      <c r="B26" s="88"/>
      <c r="C26" s="89"/>
      <c r="D26" s="89"/>
      <c r="E26" s="89"/>
      <c r="F26" s="111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4" t="str">
        <f t="shared" si="6"/>
        <v/>
      </c>
      <c r="DD26" s="15">
        <f t="shared" si="0"/>
        <v>0</v>
      </c>
      <c r="DE26" s="28">
        <f t="shared" si="1"/>
        <v>0</v>
      </c>
      <c r="DF26" s="28">
        <f t="shared" si="2"/>
        <v>0</v>
      </c>
      <c r="DG26" s="28">
        <f t="shared" si="3"/>
        <v>0</v>
      </c>
      <c r="DH26" s="28">
        <f t="shared" si="4"/>
        <v>0</v>
      </c>
      <c r="DI26" s="28">
        <f t="shared" si="5"/>
        <v>0</v>
      </c>
      <c r="DJ26" s="109" t="str">
        <f>IF(ISERROR(('Questionnaire Analysis Sheet'!DE26+'Questionnaire Analysis Sheet'!DF26)/'Questionnaire Analysis Sheet'!DD26),"",('Questionnaire Analysis Sheet'!DE26+'Questionnaire Analysis Sheet'!DF26)/'Questionnaire Analysis Sheet'!DD26)</f>
        <v/>
      </c>
      <c r="DK26" s="109" t="str">
        <f>IF(ISERROR(('Questionnaire Analysis Sheet'!DH26+'Questionnaire Analysis Sheet'!DI26)/'Questionnaire Analysis Sheet'!DD26),"",('Questionnaire Analysis Sheet'!DH26+'Questionnaire Analysis Sheet'!DI26)/'Questionnaire Analysis Sheet'!DD26)</f>
        <v/>
      </c>
    </row>
    <row r="27" spans="1:115" ht="12" customHeight="1" x14ac:dyDescent="0.25">
      <c r="A27" s="16">
        <v>13</v>
      </c>
      <c r="B27" s="88"/>
      <c r="C27" s="89"/>
      <c r="D27" s="89"/>
      <c r="E27" s="89"/>
      <c r="F27" s="111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4" t="str">
        <f t="shared" si="6"/>
        <v/>
      </c>
      <c r="DD27" s="15">
        <f t="shared" si="0"/>
        <v>0</v>
      </c>
      <c r="DE27" s="28">
        <f t="shared" si="1"/>
        <v>0</v>
      </c>
      <c r="DF27" s="28">
        <f t="shared" si="2"/>
        <v>0</v>
      </c>
      <c r="DG27" s="28">
        <f t="shared" si="3"/>
        <v>0</v>
      </c>
      <c r="DH27" s="28">
        <f t="shared" si="4"/>
        <v>0</v>
      </c>
      <c r="DI27" s="28">
        <f t="shared" si="5"/>
        <v>0</v>
      </c>
      <c r="DJ27" s="109" t="str">
        <f>IF(ISERROR(('Questionnaire Analysis Sheet'!DE27+'Questionnaire Analysis Sheet'!DF27)/'Questionnaire Analysis Sheet'!DD27),"",('Questionnaire Analysis Sheet'!DE27+'Questionnaire Analysis Sheet'!DF27)/'Questionnaire Analysis Sheet'!DD27)</f>
        <v/>
      </c>
      <c r="DK27" s="109" t="str">
        <f>IF(ISERROR(('Questionnaire Analysis Sheet'!DH27+'Questionnaire Analysis Sheet'!DI27)/'Questionnaire Analysis Sheet'!DD27),"",('Questionnaire Analysis Sheet'!DH27+'Questionnaire Analysis Sheet'!DI27)/'Questionnaire Analysis Sheet'!DD27)</f>
        <v/>
      </c>
    </row>
    <row r="28" spans="1:115" ht="12" customHeight="1" x14ac:dyDescent="0.25">
      <c r="A28" s="16">
        <v>14</v>
      </c>
      <c r="B28" s="88"/>
      <c r="C28" s="89"/>
      <c r="D28" s="89"/>
      <c r="E28" s="89"/>
      <c r="F28" s="111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4" t="str">
        <f t="shared" si="6"/>
        <v/>
      </c>
      <c r="DD28" s="15">
        <f t="shared" si="0"/>
        <v>0</v>
      </c>
      <c r="DE28" s="28">
        <f t="shared" si="1"/>
        <v>0</v>
      </c>
      <c r="DF28" s="28">
        <f t="shared" si="2"/>
        <v>0</v>
      </c>
      <c r="DG28" s="28">
        <f t="shared" si="3"/>
        <v>0</v>
      </c>
      <c r="DH28" s="28">
        <f t="shared" si="4"/>
        <v>0</v>
      </c>
      <c r="DI28" s="28">
        <f t="shared" si="5"/>
        <v>0</v>
      </c>
      <c r="DJ28" s="109" t="str">
        <f>IF(ISERROR(('Questionnaire Analysis Sheet'!DE28+'Questionnaire Analysis Sheet'!DF28)/'Questionnaire Analysis Sheet'!DD28),"",('Questionnaire Analysis Sheet'!DE28+'Questionnaire Analysis Sheet'!DF28)/'Questionnaire Analysis Sheet'!DD28)</f>
        <v/>
      </c>
      <c r="DK28" s="109" t="str">
        <f>IF(ISERROR(('Questionnaire Analysis Sheet'!DH28+'Questionnaire Analysis Sheet'!DI28)/'Questionnaire Analysis Sheet'!DD28),"",('Questionnaire Analysis Sheet'!DH28+'Questionnaire Analysis Sheet'!DI28)/'Questionnaire Analysis Sheet'!DD28)</f>
        <v/>
      </c>
    </row>
    <row r="29" spans="1:115" ht="12" customHeight="1" x14ac:dyDescent="0.25">
      <c r="A29" s="16">
        <v>15</v>
      </c>
      <c r="B29" s="88"/>
      <c r="C29" s="89"/>
      <c r="D29" s="89"/>
      <c r="E29" s="89"/>
      <c r="F29" s="111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4" t="str">
        <f t="shared" si="6"/>
        <v/>
      </c>
      <c r="DD29" s="15">
        <f t="shared" si="0"/>
        <v>0</v>
      </c>
      <c r="DE29" s="28">
        <f t="shared" si="1"/>
        <v>0</v>
      </c>
      <c r="DF29" s="28">
        <f t="shared" si="2"/>
        <v>0</v>
      </c>
      <c r="DG29" s="28">
        <f t="shared" si="3"/>
        <v>0</v>
      </c>
      <c r="DH29" s="28">
        <f t="shared" si="4"/>
        <v>0</v>
      </c>
      <c r="DI29" s="28">
        <f t="shared" si="5"/>
        <v>0</v>
      </c>
      <c r="DJ29" s="109" t="str">
        <f>IF(ISERROR(('Questionnaire Analysis Sheet'!DE29+'Questionnaire Analysis Sheet'!DF29)/'Questionnaire Analysis Sheet'!DD29),"",('Questionnaire Analysis Sheet'!DE29+'Questionnaire Analysis Sheet'!DF29)/'Questionnaire Analysis Sheet'!DD29)</f>
        <v/>
      </c>
      <c r="DK29" s="109" t="str">
        <f>IF(ISERROR(('Questionnaire Analysis Sheet'!DH29+'Questionnaire Analysis Sheet'!DI29)/'Questionnaire Analysis Sheet'!DD29),"",('Questionnaire Analysis Sheet'!DH29+'Questionnaire Analysis Sheet'!DI29)/'Questionnaire Analysis Sheet'!DD29)</f>
        <v/>
      </c>
    </row>
    <row r="30" spans="1:115" ht="12" customHeight="1" x14ac:dyDescent="0.25">
      <c r="A30" s="16">
        <v>16</v>
      </c>
      <c r="B30" s="88"/>
      <c r="C30" s="89"/>
      <c r="D30" s="89"/>
      <c r="E30" s="89"/>
      <c r="F30" s="11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4" t="str">
        <f t="shared" si="6"/>
        <v/>
      </c>
      <c r="DD30" s="15">
        <f t="shared" si="0"/>
        <v>0</v>
      </c>
      <c r="DE30" s="28">
        <f t="shared" si="1"/>
        <v>0</v>
      </c>
      <c r="DF30" s="28">
        <f t="shared" si="2"/>
        <v>0</v>
      </c>
      <c r="DG30" s="28">
        <f t="shared" si="3"/>
        <v>0</v>
      </c>
      <c r="DH30" s="28">
        <f t="shared" si="4"/>
        <v>0</v>
      </c>
      <c r="DI30" s="28">
        <f t="shared" si="5"/>
        <v>0</v>
      </c>
      <c r="DJ30" s="109" t="str">
        <f>IF(ISERROR(('Questionnaire Analysis Sheet'!DE30+'Questionnaire Analysis Sheet'!DF30)/'Questionnaire Analysis Sheet'!DD30),"",('Questionnaire Analysis Sheet'!DE30+'Questionnaire Analysis Sheet'!DF30)/'Questionnaire Analysis Sheet'!DD30)</f>
        <v/>
      </c>
      <c r="DK30" s="109" t="str">
        <f>IF(ISERROR(('Questionnaire Analysis Sheet'!DH30+'Questionnaire Analysis Sheet'!DI30)/'Questionnaire Analysis Sheet'!DD30),"",('Questionnaire Analysis Sheet'!DH30+'Questionnaire Analysis Sheet'!DI30)/'Questionnaire Analysis Sheet'!DD30)</f>
        <v/>
      </c>
    </row>
    <row r="31" spans="1:115" ht="12" customHeight="1" x14ac:dyDescent="0.25">
      <c r="A31" s="16">
        <v>17</v>
      </c>
      <c r="B31" s="88"/>
      <c r="C31" s="89"/>
      <c r="D31" s="89"/>
      <c r="E31" s="89"/>
      <c r="F31" s="111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4" t="str">
        <f t="shared" si="6"/>
        <v/>
      </c>
      <c r="DD31" s="15">
        <f t="shared" si="0"/>
        <v>0</v>
      </c>
      <c r="DE31" s="28">
        <f t="shared" si="1"/>
        <v>0</v>
      </c>
      <c r="DF31" s="28">
        <f t="shared" si="2"/>
        <v>0</v>
      </c>
      <c r="DG31" s="28">
        <f t="shared" si="3"/>
        <v>0</v>
      </c>
      <c r="DH31" s="28">
        <f t="shared" si="4"/>
        <v>0</v>
      </c>
      <c r="DI31" s="28">
        <f t="shared" si="5"/>
        <v>0</v>
      </c>
      <c r="DJ31" s="109" t="str">
        <f>IF(ISERROR(('Questionnaire Analysis Sheet'!DE31+'Questionnaire Analysis Sheet'!DF31)/'Questionnaire Analysis Sheet'!DD31),"",('Questionnaire Analysis Sheet'!DE31+'Questionnaire Analysis Sheet'!DF31)/'Questionnaire Analysis Sheet'!DD31)</f>
        <v/>
      </c>
      <c r="DK31" s="109" t="str">
        <f>IF(ISERROR(('Questionnaire Analysis Sheet'!DH31+'Questionnaire Analysis Sheet'!DI31)/'Questionnaire Analysis Sheet'!DD31),"",('Questionnaire Analysis Sheet'!DH31+'Questionnaire Analysis Sheet'!DI31)/'Questionnaire Analysis Sheet'!DD31)</f>
        <v/>
      </c>
    </row>
    <row r="32" spans="1:115" ht="12" customHeight="1" x14ac:dyDescent="0.25">
      <c r="A32" s="16">
        <v>18</v>
      </c>
      <c r="B32" s="88"/>
      <c r="C32" s="89"/>
      <c r="D32" s="89"/>
      <c r="E32" s="89"/>
      <c r="F32" s="111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4" t="str">
        <f t="shared" si="6"/>
        <v/>
      </c>
      <c r="DD32" s="15">
        <f t="shared" si="0"/>
        <v>0</v>
      </c>
      <c r="DE32" s="28">
        <f t="shared" si="1"/>
        <v>0</v>
      </c>
      <c r="DF32" s="28">
        <f t="shared" si="2"/>
        <v>0</v>
      </c>
      <c r="DG32" s="28">
        <f t="shared" si="3"/>
        <v>0</v>
      </c>
      <c r="DH32" s="28">
        <f t="shared" si="4"/>
        <v>0</v>
      </c>
      <c r="DI32" s="28">
        <f t="shared" si="5"/>
        <v>0</v>
      </c>
      <c r="DJ32" s="109" t="str">
        <f>IF(ISERROR(('Questionnaire Analysis Sheet'!DE32+'Questionnaire Analysis Sheet'!DF32)/'Questionnaire Analysis Sheet'!DD32),"",('Questionnaire Analysis Sheet'!DE32+'Questionnaire Analysis Sheet'!DF32)/'Questionnaire Analysis Sheet'!DD32)</f>
        <v/>
      </c>
      <c r="DK32" s="109" t="str">
        <f>IF(ISERROR(('Questionnaire Analysis Sheet'!DH32+'Questionnaire Analysis Sheet'!DI32)/'Questionnaire Analysis Sheet'!DD32),"",('Questionnaire Analysis Sheet'!DH32+'Questionnaire Analysis Sheet'!DI32)/'Questionnaire Analysis Sheet'!DD32)</f>
        <v/>
      </c>
    </row>
    <row r="33" spans="1:115" ht="12" customHeight="1" x14ac:dyDescent="0.25">
      <c r="A33" s="16">
        <v>19</v>
      </c>
      <c r="B33" s="88"/>
      <c r="C33" s="89"/>
      <c r="D33" s="89"/>
      <c r="E33" s="89"/>
      <c r="F33" s="111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4" t="str">
        <f t="shared" si="6"/>
        <v/>
      </c>
      <c r="DD33" s="15">
        <f t="shared" si="0"/>
        <v>0</v>
      </c>
      <c r="DE33" s="28">
        <f t="shared" si="1"/>
        <v>0</v>
      </c>
      <c r="DF33" s="28">
        <f t="shared" si="2"/>
        <v>0</v>
      </c>
      <c r="DG33" s="28">
        <f t="shared" si="3"/>
        <v>0</v>
      </c>
      <c r="DH33" s="28">
        <f t="shared" si="4"/>
        <v>0</v>
      </c>
      <c r="DI33" s="28">
        <f t="shared" si="5"/>
        <v>0</v>
      </c>
      <c r="DJ33" s="109" t="str">
        <f>IF(ISERROR(('Questionnaire Analysis Sheet'!DE33+'Questionnaire Analysis Sheet'!DF33)/'Questionnaire Analysis Sheet'!DD33),"",('Questionnaire Analysis Sheet'!DE33+'Questionnaire Analysis Sheet'!DF33)/'Questionnaire Analysis Sheet'!DD33)</f>
        <v/>
      </c>
      <c r="DK33" s="109" t="str">
        <f>IF(ISERROR(('Questionnaire Analysis Sheet'!DH33+'Questionnaire Analysis Sheet'!DI33)/'Questionnaire Analysis Sheet'!DD33),"",('Questionnaire Analysis Sheet'!DH33+'Questionnaire Analysis Sheet'!DI33)/'Questionnaire Analysis Sheet'!DD33)</f>
        <v/>
      </c>
    </row>
    <row r="34" spans="1:115" ht="12" customHeight="1" x14ac:dyDescent="0.25">
      <c r="A34" s="16">
        <v>20</v>
      </c>
      <c r="B34" s="88"/>
      <c r="C34" s="89"/>
      <c r="D34" s="89"/>
      <c r="E34" s="89"/>
      <c r="F34" s="111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4" t="str">
        <f t="shared" si="6"/>
        <v/>
      </c>
      <c r="DD34" s="15">
        <f t="shared" si="0"/>
        <v>0</v>
      </c>
      <c r="DE34" s="28">
        <f t="shared" si="1"/>
        <v>0</v>
      </c>
      <c r="DF34" s="28">
        <f t="shared" si="2"/>
        <v>0</v>
      </c>
      <c r="DG34" s="28">
        <f t="shared" si="3"/>
        <v>0</v>
      </c>
      <c r="DH34" s="28">
        <f t="shared" si="4"/>
        <v>0</v>
      </c>
      <c r="DI34" s="28">
        <f t="shared" si="5"/>
        <v>0</v>
      </c>
      <c r="DJ34" s="109" t="str">
        <f>IF(ISERROR(('Questionnaire Analysis Sheet'!DE34+'Questionnaire Analysis Sheet'!DF34)/'Questionnaire Analysis Sheet'!DD34),"",('Questionnaire Analysis Sheet'!DE34+'Questionnaire Analysis Sheet'!DF34)/'Questionnaire Analysis Sheet'!DD34)</f>
        <v/>
      </c>
      <c r="DK34" s="109" t="str">
        <f>IF(ISERROR(('Questionnaire Analysis Sheet'!DH34+'Questionnaire Analysis Sheet'!DI34)/'Questionnaire Analysis Sheet'!DD34),"",('Questionnaire Analysis Sheet'!DH34+'Questionnaire Analysis Sheet'!DI34)/'Questionnaire Analysis Sheet'!DD34)</f>
        <v/>
      </c>
    </row>
    <row r="35" spans="1:115" ht="12" customHeight="1" x14ac:dyDescent="0.25">
      <c r="A35" s="16">
        <v>21</v>
      </c>
      <c r="B35" s="88"/>
      <c r="C35" s="89"/>
      <c r="D35" s="89"/>
      <c r="E35" s="89"/>
      <c r="F35" s="111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4" t="str">
        <f t="shared" si="6"/>
        <v/>
      </c>
      <c r="DD35" s="15">
        <f t="shared" si="0"/>
        <v>0</v>
      </c>
      <c r="DE35" s="28">
        <f t="shared" si="1"/>
        <v>0</v>
      </c>
      <c r="DF35" s="28">
        <f t="shared" si="2"/>
        <v>0</v>
      </c>
      <c r="DG35" s="28">
        <f t="shared" si="3"/>
        <v>0</v>
      </c>
      <c r="DH35" s="28">
        <f t="shared" si="4"/>
        <v>0</v>
      </c>
      <c r="DI35" s="28">
        <f t="shared" si="5"/>
        <v>0</v>
      </c>
      <c r="DJ35" s="109" t="str">
        <f>IF(ISERROR(('Questionnaire Analysis Sheet'!DE35+'Questionnaire Analysis Sheet'!DF35)/'Questionnaire Analysis Sheet'!DD35),"",('Questionnaire Analysis Sheet'!DE35+'Questionnaire Analysis Sheet'!DF35)/'Questionnaire Analysis Sheet'!DD35)</f>
        <v/>
      </c>
      <c r="DK35" s="109" t="str">
        <f>IF(ISERROR(('Questionnaire Analysis Sheet'!DH35+'Questionnaire Analysis Sheet'!DI35)/'Questionnaire Analysis Sheet'!DD35),"",('Questionnaire Analysis Sheet'!DH35+'Questionnaire Analysis Sheet'!DI35)/'Questionnaire Analysis Sheet'!DD35)</f>
        <v/>
      </c>
    </row>
    <row r="36" spans="1:115" ht="12" customHeight="1" x14ac:dyDescent="0.25">
      <c r="A36" s="16">
        <v>22</v>
      </c>
      <c r="B36" s="88"/>
      <c r="C36" s="89"/>
      <c r="D36" s="89"/>
      <c r="E36" s="89"/>
      <c r="F36" s="111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4" t="str">
        <f t="shared" si="6"/>
        <v/>
      </c>
      <c r="DD36" s="15">
        <f t="shared" si="0"/>
        <v>0</v>
      </c>
      <c r="DE36" s="28">
        <f t="shared" si="1"/>
        <v>0</v>
      </c>
      <c r="DF36" s="28">
        <f t="shared" si="2"/>
        <v>0</v>
      </c>
      <c r="DG36" s="28">
        <f t="shared" si="3"/>
        <v>0</v>
      </c>
      <c r="DH36" s="28">
        <f t="shared" si="4"/>
        <v>0</v>
      </c>
      <c r="DI36" s="28">
        <f t="shared" si="5"/>
        <v>0</v>
      </c>
      <c r="DJ36" s="109" t="str">
        <f>IF(ISERROR(('Questionnaire Analysis Sheet'!DE36+'Questionnaire Analysis Sheet'!DF36)/'Questionnaire Analysis Sheet'!DD36),"",('Questionnaire Analysis Sheet'!DE36+'Questionnaire Analysis Sheet'!DF36)/'Questionnaire Analysis Sheet'!DD36)</f>
        <v/>
      </c>
      <c r="DK36" s="109" t="str">
        <f>IF(ISERROR(('Questionnaire Analysis Sheet'!DH36+'Questionnaire Analysis Sheet'!DI36)/'Questionnaire Analysis Sheet'!DD36),"",('Questionnaire Analysis Sheet'!DH36+'Questionnaire Analysis Sheet'!DI36)/'Questionnaire Analysis Sheet'!DD36)</f>
        <v/>
      </c>
    </row>
    <row r="37" spans="1:115" ht="12" customHeight="1" x14ac:dyDescent="0.25">
      <c r="A37" s="16">
        <v>23</v>
      </c>
      <c r="B37" s="88"/>
      <c r="C37" s="89"/>
      <c r="D37" s="89"/>
      <c r="E37" s="89"/>
      <c r="F37" s="11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4" t="str">
        <f t="shared" si="6"/>
        <v/>
      </c>
      <c r="DD37" s="15">
        <f t="shared" si="0"/>
        <v>0</v>
      </c>
      <c r="DE37" s="28">
        <f t="shared" si="1"/>
        <v>0</v>
      </c>
      <c r="DF37" s="28">
        <f t="shared" si="2"/>
        <v>0</v>
      </c>
      <c r="DG37" s="28">
        <f t="shared" si="3"/>
        <v>0</v>
      </c>
      <c r="DH37" s="28">
        <f t="shared" si="4"/>
        <v>0</v>
      </c>
      <c r="DI37" s="28">
        <f t="shared" si="5"/>
        <v>0</v>
      </c>
      <c r="DJ37" s="109" t="str">
        <f>IF(ISERROR(('Questionnaire Analysis Sheet'!DE37+'Questionnaire Analysis Sheet'!DF37)/'Questionnaire Analysis Sheet'!DD37),"",('Questionnaire Analysis Sheet'!DE37+'Questionnaire Analysis Sheet'!DF37)/'Questionnaire Analysis Sheet'!DD37)</f>
        <v/>
      </c>
      <c r="DK37" s="109" t="str">
        <f>IF(ISERROR(('Questionnaire Analysis Sheet'!DH37+'Questionnaire Analysis Sheet'!DI37)/'Questionnaire Analysis Sheet'!DD37),"",('Questionnaire Analysis Sheet'!DH37+'Questionnaire Analysis Sheet'!DI37)/'Questionnaire Analysis Sheet'!DD37)</f>
        <v/>
      </c>
    </row>
    <row r="38" spans="1:115" ht="12" customHeight="1" x14ac:dyDescent="0.25">
      <c r="A38" s="16">
        <v>24</v>
      </c>
      <c r="B38" s="88"/>
      <c r="C38" s="89"/>
      <c r="D38" s="89"/>
      <c r="E38" s="89"/>
      <c r="F38" s="111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4" t="str">
        <f t="shared" si="6"/>
        <v/>
      </c>
      <c r="DD38" s="15">
        <f t="shared" si="0"/>
        <v>0</v>
      </c>
      <c r="DE38" s="28">
        <f t="shared" si="1"/>
        <v>0</v>
      </c>
      <c r="DF38" s="28">
        <f t="shared" si="2"/>
        <v>0</v>
      </c>
      <c r="DG38" s="28">
        <f t="shared" si="3"/>
        <v>0</v>
      </c>
      <c r="DH38" s="28">
        <f t="shared" si="4"/>
        <v>0</v>
      </c>
      <c r="DI38" s="28">
        <f t="shared" si="5"/>
        <v>0</v>
      </c>
      <c r="DJ38" s="109" t="str">
        <f>IF(ISERROR(('Questionnaire Analysis Sheet'!DE38+'Questionnaire Analysis Sheet'!DF38)/'Questionnaire Analysis Sheet'!DD38),"",('Questionnaire Analysis Sheet'!DE38+'Questionnaire Analysis Sheet'!DF38)/'Questionnaire Analysis Sheet'!DD38)</f>
        <v/>
      </c>
      <c r="DK38" s="109" t="str">
        <f>IF(ISERROR(('Questionnaire Analysis Sheet'!DH38+'Questionnaire Analysis Sheet'!DI38)/'Questionnaire Analysis Sheet'!DD38),"",('Questionnaire Analysis Sheet'!DH38+'Questionnaire Analysis Sheet'!DI38)/'Questionnaire Analysis Sheet'!DD38)</f>
        <v/>
      </c>
    </row>
    <row r="39" spans="1:115" ht="12" customHeight="1" x14ac:dyDescent="0.25">
      <c r="A39" s="16">
        <v>25</v>
      </c>
      <c r="B39" s="88"/>
      <c r="C39" s="89"/>
      <c r="D39" s="89"/>
      <c r="E39" s="89"/>
      <c r="F39" s="111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4" t="str">
        <f t="shared" si="6"/>
        <v/>
      </c>
      <c r="DD39" s="15">
        <f t="shared" si="0"/>
        <v>0</v>
      </c>
      <c r="DE39" s="28">
        <f t="shared" si="1"/>
        <v>0</v>
      </c>
      <c r="DF39" s="28">
        <f t="shared" si="2"/>
        <v>0</v>
      </c>
      <c r="DG39" s="28">
        <f t="shared" si="3"/>
        <v>0</v>
      </c>
      <c r="DH39" s="28">
        <f t="shared" si="4"/>
        <v>0</v>
      </c>
      <c r="DI39" s="28">
        <f t="shared" si="5"/>
        <v>0</v>
      </c>
      <c r="DJ39" s="109" t="str">
        <f>IF(ISERROR(('Questionnaire Analysis Sheet'!DE39+'Questionnaire Analysis Sheet'!DF39)/'Questionnaire Analysis Sheet'!DD39),"",('Questionnaire Analysis Sheet'!DE39+'Questionnaire Analysis Sheet'!DF39)/'Questionnaire Analysis Sheet'!DD39)</f>
        <v/>
      </c>
      <c r="DK39" s="109" t="str">
        <f>IF(ISERROR(('Questionnaire Analysis Sheet'!DH39+'Questionnaire Analysis Sheet'!DI39)/'Questionnaire Analysis Sheet'!DD39),"",('Questionnaire Analysis Sheet'!DH39+'Questionnaire Analysis Sheet'!DI39)/'Questionnaire Analysis Sheet'!DD39)</f>
        <v/>
      </c>
    </row>
    <row r="40" spans="1:115" ht="12" customHeight="1" x14ac:dyDescent="0.25">
      <c r="A40" s="16">
        <v>26</v>
      </c>
      <c r="B40" s="88"/>
      <c r="C40" s="89"/>
      <c r="D40" s="89"/>
      <c r="E40" s="89"/>
      <c r="F40" s="111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4" t="str">
        <f t="shared" si="6"/>
        <v/>
      </c>
      <c r="DD40" s="15">
        <f t="shared" si="0"/>
        <v>0</v>
      </c>
      <c r="DE40" s="28">
        <f t="shared" si="1"/>
        <v>0</v>
      </c>
      <c r="DF40" s="28">
        <f t="shared" si="2"/>
        <v>0</v>
      </c>
      <c r="DG40" s="28">
        <f t="shared" si="3"/>
        <v>0</v>
      </c>
      <c r="DH40" s="28">
        <f t="shared" si="4"/>
        <v>0</v>
      </c>
      <c r="DI40" s="28">
        <f t="shared" si="5"/>
        <v>0</v>
      </c>
      <c r="DJ40" s="109" t="str">
        <f>IF(ISERROR(('Questionnaire Analysis Sheet'!DE40+'Questionnaire Analysis Sheet'!DF40)/'Questionnaire Analysis Sheet'!DD40),"",('Questionnaire Analysis Sheet'!DE40+'Questionnaire Analysis Sheet'!DF40)/'Questionnaire Analysis Sheet'!DD40)</f>
        <v/>
      </c>
      <c r="DK40" s="109" t="str">
        <f>IF(ISERROR(('Questionnaire Analysis Sheet'!DH40+'Questionnaire Analysis Sheet'!DI40)/'Questionnaire Analysis Sheet'!DD40),"",('Questionnaire Analysis Sheet'!DH40+'Questionnaire Analysis Sheet'!DI40)/'Questionnaire Analysis Sheet'!DD40)</f>
        <v/>
      </c>
    </row>
    <row r="41" spans="1:115" ht="12" customHeight="1" x14ac:dyDescent="0.25">
      <c r="A41" s="16">
        <v>27</v>
      </c>
      <c r="B41" s="88"/>
      <c r="C41" s="89"/>
      <c r="D41" s="89"/>
      <c r="E41" s="89"/>
      <c r="F41" s="111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4" t="str">
        <f t="shared" si="6"/>
        <v/>
      </c>
      <c r="DD41" s="15">
        <f t="shared" si="0"/>
        <v>0</v>
      </c>
      <c r="DE41" s="28">
        <f t="shared" si="1"/>
        <v>0</v>
      </c>
      <c r="DF41" s="28">
        <f t="shared" si="2"/>
        <v>0</v>
      </c>
      <c r="DG41" s="28">
        <f t="shared" si="3"/>
        <v>0</v>
      </c>
      <c r="DH41" s="28">
        <f t="shared" si="4"/>
        <v>0</v>
      </c>
      <c r="DI41" s="28">
        <f t="shared" si="5"/>
        <v>0</v>
      </c>
      <c r="DJ41" s="109" t="str">
        <f>IF(ISERROR(('Questionnaire Analysis Sheet'!DE41+'Questionnaire Analysis Sheet'!DF41)/'Questionnaire Analysis Sheet'!DD41),"",('Questionnaire Analysis Sheet'!DE41+'Questionnaire Analysis Sheet'!DF41)/'Questionnaire Analysis Sheet'!DD41)</f>
        <v/>
      </c>
      <c r="DK41" s="109" t="str">
        <f>IF(ISERROR(('Questionnaire Analysis Sheet'!DH41+'Questionnaire Analysis Sheet'!DI41)/'Questionnaire Analysis Sheet'!DD41),"",('Questionnaire Analysis Sheet'!DH41+'Questionnaire Analysis Sheet'!DI41)/'Questionnaire Analysis Sheet'!DD41)</f>
        <v/>
      </c>
    </row>
    <row r="42" spans="1:115" ht="12" customHeight="1" x14ac:dyDescent="0.25">
      <c r="A42" s="17"/>
      <c r="B42" s="4"/>
      <c r="C42" s="4"/>
      <c r="D42" s="4"/>
      <c r="E42" s="4"/>
      <c r="F42" s="5"/>
      <c r="G42" s="14">
        <f>IF(ISERROR(AVERAGE(G15:G41)),"",AVERAGE(G15:G41))</f>
        <v>3.25</v>
      </c>
      <c r="H42" s="14">
        <f t="shared" ref="H42:BS42" si="7">IF(ISERROR(AVERAGE(H15:H41)),"",AVERAGE(H15:H41))</f>
        <v>3.5</v>
      </c>
      <c r="I42" s="14">
        <f t="shared" si="7"/>
        <v>3.5</v>
      </c>
      <c r="J42" s="14">
        <f t="shared" si="7"/>
        <v>4</v>
      </c>
      <c r="K42" s="14">
        <f t="shared" si="7"/>
        <v>3</v>
      </c>
      <c r="L42" s="14">
        <f t="shared" si="7"/>
        <v>3</v>
      </c>
      <c r="M42" s="14">
        <f t="shared" si="7"/>
        <v>3</v>
      </c>
      <c r="N42" s="14">
        <f t="shared" si="7"/>
        <v>3.25</v>
      </c>
      <c r="O42" s="14">
        <f t="shared" si="7"/>
        <v>4</v>
      </c>
      <c r="P42" s="14">
        <f t="shared" si="7"/>
        <v>4</v>
      </c>
      <c r="Q42" s="14">
        <f t="shared" si="7"/>
        <v>3.5</v>
      </c>
      <c r="R42" s="14" t="str">
        <f t="shared" si="7"/>
        <v/>
      </c>
      <c r="S42" s="14" t="str">
        <f t="shared" si="7"/>
        <v/>
      </c>
      <c r="T42" s="14" t="str">
        <f t="shared" si="7"/>
        <v/>
      </c>
      <c r="U42" s="14" t="str">
        <f t="shared" si="7"/>
        <v/>
      </c>
      <c r="V42" s="14" t="str">
        <f t="shared" si="7"/>
        <v/>
      </c>
      <c r="W42" s="14" t="str">
        <f t="shared" si="7"/>
        <v/>
      </c>
      <c r="X42" s="14" t="str">
        <f t="shared" si="7"/>
        <v/>
      </c>
      <c r="Y42" s="14" t="str">
        <f t="shared" si="7"/>
        <v/>
      </c>
      <c r="Z42" s="14" t="str">
        <f t="shared" si="7"/>
        <v/>
      </c>
      <c r="AA42" s="14" t="str">
        <f t="shared" si="7"/>
        <v/>
      </c>
      <c r="AB42" s="14" t="str">
        <f t="shared" si="7"/>
        <v/>
      </c>
      <c r="AC42" s="14" t="str">
        <f t="shared" si="7"/>
        <v/>
      </c>
      <c r="AD42" s="14" t="str">
        <f t="shared" si="7"/>
        <v/>
      </c>
      <c r="AE42" s="14" t="str">
        <f t="shared" si="7"/>
        <v/>
      </c>
      <c r="AF42" s="14" t="str">
        <f t="shared" si="7"/>
        <v/>
      </c>
      <c r="AG42" s="14" t="str">
        <f t="shared" si="7"/>
        <v/>
      </c>
      <c r="AH42" s="14" t="str">
        <f t="shared" si="7"/>
        <v/>
      </c>
      <c r="AI42" s="14" t="str">
        <f t="shared" si="7"/>
        <v/>
      </c>
      <c r="AJ42" s="14" t="str">
        <f t="shared" si="7"/>
        <v/>
      </c>
      <c r="AK42" s="14" t="str">
        <f t="shared" si="7"/>
        <v/>
      </c>
      <c r="AL42" s="14" t="str">
        <f t="shared" si="7"/>
        <v/>
      </c>
      <c r="AM42" s="14" t="str">
        <f t="shared" si="7"/>
        <v/>
      </c>
      <c r="AN42" s="14" t="str">
        <f t="shared" si="7"/>
        <v/>
      </c>
      <c r="AO42" s="14" t="str">
        <f t="shared" si="7"/>
        <v/>
      </c>
      <c r="AP42" s="14" t="str">
        <f t="shared" si="7"/>
        <v/>
      </c>
      <c r="AQ42" s="14" t="str">
        <f t="shared" si="7"/>
        <v/>
      </c>
      <c r="AR42" s="14" t="str">
        <f t="shared" si="7"/>
        <v/>
      </c>
      <c r="AS42" s="14" t="str">
        <f t="shared" si="7"/>
        <v/>
      </c>
      <c r="AT42" s="14" t="str">
        <f t="shared" si="7"/>
        <v/>
      </c>
      <c r="AU42" s="14" t="str">
        <f t="shared" si="7"/>
        <v/>
      </c>
      <c r="AV42" s="14" t="str">
        <f t="shared" si="7"/>
        <v/>
      </c>
      <c r="AW42" s="14" t="str">
        <f t="shared" si="7"/>
        <v/>
      </c>
      <c r="AX42" s="14" t="str">
        <f t="shared" si="7"/>
        <v/>
      </c>
      <c r="AY42" s="14" t="str">
        <f t="shared" si="7"/>
        <v/>
      </c>
      <c r="AZ42" s="14" t="str">
        <f t="shared" si="7"/>
        <v/>
      </c>
      <c r="BA42" s="14" t="str">
        <f t="shared" si="7"/>
        <v/>
      </c>
      <c r="BB42" s="14" t="str">
        <f t="shared" si="7"/>
        <v/>
      </c>
      <c r="BC42" s="14" t="str">
        <f t="shared" si="7"/>
        <v/>
      </c>
      <c r="BD42" s="14" t="str">
        <f t="shared" si="7"/>
        <v/>
      </c>
      <c r="BE42" s="14" t="str">
        <f t="shared" si="7"/>
        <v/>
      </c>
      <c r="BF42" s="14" t="str">
        <f t="shared" si="7"/>
        <v/>
      </c>
      <c r="BG42" s="14" t="str">
        <f t="shared" si="7"/>
        <v/>
      </c>
      <c r="BH42" s="14" t="str">
        <f t="shared" si="7"/>
        <v/>
      </c>
      <c r="BI42" s="14" t="str">
        <f t="shared" si="7"/>
        <v/>
      </c>
      <c r="BJ42" s="14" t="str">
        <f t="shared" si="7"/>
        <v/>
      </c>
      <c r="BK42" s="14" t="str">
        <f t="shared" si="7"/>
        <v/>
      </c>
      <c r="BL42" s="14" t="str">
        <f t="shared" si="7"/>
        <v/>
      </c>
      <c r="BM42" s="14" t="str">
        <f t="shared" si="7"/>
        <v/>
      </c>
      <c r="BN42" s="14" t="str">
        <f t="shared" si="7"/>
        <v/>
      </c>
      <c r="BO42" s="14" t="str">
        <f t="shared" si="7"/>
        <v/>
      </c>
      <c r="BP42" s="14" t="str">
        <f t="shared" si="7"/>
        <v/>
      </c>
      <c r="BQ42" s="14" t="str">
        <f t="shared" si="7"/>
        <v/>
      </c>
      <c r="BR42" s="14" t="str">
        <f t="shared" si="7"/>
        <v/>
      </c>
      <c r="BS42" s="14" t="str">
        <f t="shared" si="7"/>
        <v/>
      </c>
      <c r="BT42" s="14" t="str">
        <f t="shared" ref="BT42:DC42" si="8">IF(ISERROR(AVERAGE(BT15:BT41)),"",AVERAGE(BT15:BT41))</f>
        <v/>
      </c>
      <c r="BU42" s="14" t="str">
        <f t="shared" si="8"/>
        <v/>
      </c>
      <c r="BV42" s="14" t="str">
        <f t="shared" si="8"/>
        <v/>
      </c>
      <c r="BW42" s="14" t="str">
        <f t="shared" si="8"/>
        <v/>
      </c>
      <c r="BX42" s="14" t="str">
        <f t="shared" si="8"/>
        <v/>
      </c>
      <c r="BY42" s="14" t="str">
        <f t="shared" si="8"/>
        <v/>
      </c>
      <c r="BZ42" s="14" t="str">
        <f t="shared" si="8"/>
        <v/>
      </c>
      <c r="CA42" s="14" t="str">
        <f t="shared" si="8"/>
        <v/>
      </c>
      <c r="CB42" s="14" t="str">
        <f t="shared" si="8"/>
        <v/>
      </c>
      <c r="CC42" s="14" t="str">
        <f t="shared" si="8"/>
        <v/>
      </c>
      <c r="CD42" s="14" t="str">
        <f t="shared" si="8"/>
        <v/>
      </c>
      <c r="CE42" s="14" t="str">
        <f t="shared" si="8"/>
        <v/>
      </c>
      <c r="CF42" s="14" t="str">
        <f t="shared" si="8"/>
        <v/>
      </c>
      <c r="CG42" s="14" t="str">
        <f t="shared" si="8"/>
        <v/>
      </c>
      <c r="CH42" s="14" t="str">
        <f t="shared" si="8"/>
        <v/>
      </c>
      <c r="CI42" s="14" t="str">
        <f t="shared" si="8"/>
        <v/>
      </c>
      <c r="CJ42" s="14" t="str">
        <f t="shared" si="8"/>
        <v/>
      </c>
      <c r="CK42" s="14" t="str">
        <f t="shared" si="8"/>
        <v/>
      </c>
      <c r="CL42" s="14" t="str">
        <f t="shared" si="8"/>
        <v/>
      </c>
      <c r="CM42" s="14" t="str">
        <f t="shared" si="8"/>
        <v/>
      </c>
      <c r="CN42" s="14" t="str">
        <f t="shared" si="8"/>
        <v/>
      </c>
      <c r="CO42" s="14" t="str">
        <f t="shared" si="8"/>
        <v/>
      </c>
      <c r="CP42" s="14" t="str">
        <f t="shared" si="8"/>
        <v/>
      </c>
      <c r="CQ42" s="14" t="str">
        <f t="shared" si="8"/>
        <v/>
      </c>
      <c r="CR42" s="14" t="str">
        <f t="shared" si="8"/>
        <v/>
      </c>
      <c r="CS42" s="14" t="str">
        <f t="shared" si="8"/>
        <v/>
      </c>
      <c r="CT42" s="14" t="str">
        <f t="shared" si="8"/>
        <v/>
      </c>
      <c r="CU42" s="14" t="str">
        <f t="shared" si="8"/>
        <v/>
      </c>
      <c r="CV42" s="14" t="str">
        <f t="shared" si="8"/>
        <v/>
      </c>
      <c r="CW42" s="14" t="str">
        <f t="shared" si="8"/>
        <v/>
      </c>
      <c r="CX42" s="14" t="str">
        <f t="shared" si="8"/>
        <v/>
      </c>
      <c r="CY42" s="14" t="str">
        <f t="shared" si="8"/>
        <v/>
      </c>
      <c r="CZ42" s="14" t="str">
        <f t="shared" si="8"/>
        <v/>
      </c>
      <c r="DA42" s="14" t="str">
        <f t="shared" si="8"/>
        <v/>
      </c>
      <c r="DB42" s="14" t="str">
        <f t="shared" si="8"/>
        <v/>
      </c>
      <c r="DC42" s="80">
        <f t="shared" si="8"/>
        <v>3.4545454545454546</v>
      </c>
      <c r="DD42" s="72"/>
      <c r="DE42" s="73">
        <f>SUM(DE15:DE41)</f>
        <v>10</v>
      </c>
      <c r="DF42" s="73">
        <f t="shared" ref="DF42:DI42" si="9">SUM(DF15:DF41)</f>
        <v>28</v>
      </c>
      <c r="DG42" s="73">
        <f t="shared" si="9"/>
        <v>42</v>
      </c>
      <c r="DH42" s="73">
        <f t="shared" si="9"/>
        <v>8</v>
      </c>
      <c r="DI42" s="74">
        <f t="shared" si="9"/>
        <v>0</v>
      </c>
      <c r="DJ42" s="108"/>
      <c r="DK42" s="108"/>
    </row>
    <row r="43" spans="1:115" ht="14.45" customHeight="1" x14ac:dyDescent="0.25">
      <c r="B43" s="11"/>
      <c r="DD43" s="7"/>
      <c r="DE43" s="7"/>
      <c r="DF43" s="7"/>
      <c r="DG43" s="7"/>
      <c r="DH43" s="7"/>
      <c r="DI43" s="7"/>
    </row>
    <row r="44" spans="1:115" ht="14.45" customHeight="1" x14ac:dyDescent="0.2">
      <c r="B44" s="84" t="s">
        <v>109</v>
      </c>
      <c r="C44" s="84"/>
      <c r="D44" s="84"/>
      <c r="E44" s="85"/>
      <c r="F44" s="85"/>
      <c r="G44" s="3"/>
      <c r="J44" s="2"/>
      <c r="K44" s="2"/>
    </row>
    <row r="45" spans="1:115" ht="14.45" customHeight="1" x14ac:dyDescent="0.25">
      <c r="F45" s="1"/>
      <c r="G45" s="3"/>
      <c r="J45" s="2"/>
      <c r="K45" s="2"/>
    </row>
    <row r="46" spans="1:115" ht="14.45" customHeight="1" x14ac:dyDescent="0.25">
      <c r="F46" s="1"/>
      <c r="G46" s="3"/>
      <c r="J46" s="2"/>
      <c r="K46" s="2"/>
    </row>
    <row r="47" spans="1:115" ht="14.45" customHeight="1" x14ac:dyDescent="0.25">
      <c r="F47" s="1"/>
      <c r="G47" s="3"/>
      <c r="J47" s="2"/>
      <c r="K47" s="2"/>
    </row>
    <row r="48" spans="1:115" ht="14.45" customHeight="1" x14ac:dyDescent="0.25">
      <c r="F48" s="1"/>
      <c r="G48" s="3"/>
      <c r="J48" s="2"/>
      <c r="K48" s="2"/>
    </row>
    <row r="49" spans="6:11" ht="14.45" customHeight="1" x14ac:dyDescent="0.25">
      <c r="F49" s="1"/>
      <c r="G49" s="3"/>
      <c r="J49" s="2"/>
      <c r="K49" s="2"/>
    </row>
    <row r="50" spans="6:11" ht="14.45" customHeight="1" x14ac:dyDescent="0.25">
      <c r="F50" s="1"/>
      <c r="G50" s="3"/>
      <c r="J50" s="2"/>
      <c r="K50" s="2"/>
    </row>
    <row r="51" spans="6:11" ht="14.45" customHeight="1" x14ac:dyDescent="0.25">
      <c r="F51" s="1"/>
      <c r="G51" s="3"/>
      <c r="J51" s="2"/>
      <c r="K51" s="2"/>
    </row>
    <row r="52" spans="6:11" ht="14.45" customHeight="1" x14ac:dyDescent="0.25">
      <c r="F52" s="1"/>
      <c r="G52" s="3"/>
      <c r="J52" s="2"/>
      <c r="K52" s="2"/>
    </row>
    <row r="53" spans="6:11" ht="14.45" customHeight="1" x14ac:dyDescent="0.25">
      <c r="F53" s="1"/>
      <c r="G53" s="3"/>
      <c r="J53" s="2"/>
      <c r="K53" s="2"/>
    </row>
    <row r="54" spans="6:11" ht="14.45" customHeight="1" x14ac:dyDescent="0.25">
      <c r="F54" s="1"/>
      <c r="G54" s="3"/>
      <c r="J54" s="2"/>
      <c r="K54" s="2"/>
    </row>
    <row r="55" spans="6:11" ht="14.45" customHeight="1" x14ac:dyDescent="0.25">
      <c r="F55" s="1"/>
      <c r="G55" s="3"/>
      <c r="J55" s="2"/>
      <c r="K55" s="2"/>
    </row>
    <row r="56" spans="6:11" ht="14.45" customHeight="1" x14ac:dyDescent="0.25">
      <c r="F56" s="1"/>
      <c r="G56" s="3"/>
      <c r="J56" s="2"/>
      <c r="K56" s="2"/>
    </row>
    <row r="57" spans="6:11" ht="14.45" customHeight="1" x14ac:dyDescent="0.25">
      <c r="F57" s="1"/>
      <c r="G57" s="3"/>
      <c r="J57" s="2"/>
      <c r="K57" s="2"/>
    </row>
    <row r="58" spans="6:11" ht="14.45" customHeight="1" x14ac:dyDescent="0.25">
      <c r="F58" s="1"/>
      <c r="G58" s="3"/>
      <c r="J58" s="2"/>
      <c r="K58" s="2"/>
    </row>
    <row r="59" spans="6:11" ht="14.45" customHeight="1" x14ac:dyDescent="0.25">
      <c r="F59" s="1"/>
      <c r="G59" s="3"/>
      <c r="J59" s="2"/>
      <c r="K59" s="2"/>
    </row>
    <row r="60" spans="6:11" ht="14.45" customHeight="1" x14ac:dyDescent="0.25">
      <c r="F60" s="1"/>
      <c r="G60" s="3"/>
      <c r="J60" s="2"/>
      <c r="K60" s="2"/>
    </row>
    <row r="61" spans="6:11" ht="14.45" customHeight="1" x14ac:dyDescent="0.25">
      <c r="F61" s="1"/>
      <c r="G61" s="3"/>
      <c r="J61" s="2"/>
      <c r="K61" s="2"/>
    </row>
    <row r="62" spans="6:11" ht="14.45" customHeight="1" x14ac:dyDescent="0.25">
      <c r="F62" s="1"/>
      <c r="G62" s="3"/>
      <c r="J62" s="2"/>
      <c r="K62" s="2"/>
    </row>
    <row r="63" spans="6:11" ht="14.45" customHeight="1" x14ac:dyDescent="0.25">
      <c r="F63" s="1"/>
      <c r="G63" s="3"/>
      <c r="J63" s="2"/>
      <c r="K63" s="2"/>
    </row>
    <row r="64" spans="6:11" ht="14.45" customHeight="1" x14ac:dyDescent="0.25">
      <c r="F64" s="1"/>
      <c r="G64" s="3"/>
      <c r="J64" s="2"/>
      <c r="K64" s="2"/>
    </row>
    <row r="65" spans="6:11" ht="14.45" customHeight="1" x14ac:dyDescent="0.25">
      <c r="F65" s="1"/>
      <c r="G65" s="3"/>
      <c r="J65" s="2"/>
      <c r="K65" s="2"/>
    </row>
    <row r="66" spans="6:11" ht="14.45" customHeight="1" x14ac:dyDescent="0.25">
      <c r="F66" s="1"/>
      <c r="G66" s="3"/>
      <c r="J66" s="2"/>
      <c r="K66" s="2"/>
    </row>
    <row r="67" spans="6:11" ht="14.45" customHeight="1" x14ac:dyDescent="0.25">
      <c r="F67" s="1"/>
      <c r="G67" s="3"/>
      <c r="J67" s="2"/>
      <c r="K67" s="2"/>
    </row>
    <row r="68" spans="6:11" ht="14.45" customHeight="1" x14ac:dyDescent="0.25">
      <c r="F68" s="1"/>
      <c r="G68" s="3"/>
      <c r="J68" s="2"/>
      <c r="K68" s="2"/>
    </row>
    <row r="69" spans="6:11" ht="14.45" customHeight="1" x14ac:dyDescent="0.25">
      <c r="F69" s="1"/>
      <c r="G69" s="3"/>
      <c r="J69" s="2"/>
      <c r="K69" s="2"/>
    </row>
    <row r="70" spans="6:11" ht="14.45" customHeight="1" x14ac:dyDescent="0.25">
      <c r="F70" s="1"/>
      <c r="G70" s="3"/>
      <c r="J70" s="2"/>
      <c r="K70" s="2"/>
    </row>
    <row r="71" spans="6:11" ht="14.45" customHeight="1" x14ac:dyDescent="0.25">
      <c r="F71" s="1"/>
      <c r="G71" s="3"/>
      <c r="J71" s="2"/>
      <c r="K71" s="2"/>
    </row>
    <row r="75" spans="6:11" x14ac:dyDescent="0.25">
      <c r="H75" s="3"/>
      <c r="I75" s="3"/>
      <c r="J75" s="3"/>
    </row>
    <row r="76" spans="6:11" x14ac:dyDescent="0.25">
      <c r="H76" s="3"/>
      <c r="I76" s="3"/>
      <c r="J76" s="3"/>
    </row>
    <row r="77" spans="6:11" x14ac:dyDescent="0.25">
      <c r="H77" s="3"/>
      <c r="I77" s="3"/>
      <c r="J77" s="3"/>
    </row>
    <row r="78" spans="6:11" x14ac:dyDescent="0.25">
      <c r="H78" s="3"/>
      <c r="I78" s="3"/>
      <c r="J78" s="3"/>
    </row>
    <row r="79" spans="6:11" x14ac:dyDescent="0.25">
      <c r="H79" s="3"/>
      <c r="I79" s="3"/>
      <c r="J79" s="3"/>
    </row>
    <row r="80" spans="6:11" x14ac:dyDescent="0.25">
      <c r="H80" s="3"/>
      <c r="I80" s="3"/>
      <c r="J80" s="3"/>
    </row>
    <row r="81" spans="8:10" x14ac:dyDescent="0.25">
      <c r="H81" s="3"/>
      <c r="I81" s="3"/>
      <c r="J81" s="3"/>
    </row>
    <row r="82" spans="8:10" x14ac:dyDescent="0.25">
      <c r="H82" s="3"/>
      <c r="I82" s="3"/>
      <c r="J82" s="3"/>
    </row>
    <row r="83" spans="8:10" x14ac:dyDescent="0.25">
      <c r="H83" s="3"/>
      <c r="I83" s="3"/>
      <c r="J83" s="3"/>
    </row>
    <row r="84" spans="8:10" x14ac:dyDescent="0.25">
      <c r="H84" s="3"/>
      <c r="I84" s="3"/>
      <c r="J84" s="3"/>
    </row>
    <row r="85" spans="8:10" x14ac:dyDescent="0.25">
      <c r="H85" s="3"/>
      <c r="I85" s="3"/>
      <c r="J85" s="3"/>
    </row>
    <row r="86" spans="8:10" x14ac:dyDescent="0.25">
      <c r="H86" s="3"/>
      <c r="I86" s="3"/>
      <c r="J86" s="3"/>
    </row>
    <row r="87" spans="8:10" x14ac:dyDescent="0.25">
      <c r="H87" s="3"/>
      <c r="I87" s="3"/>
      <c r="J87" s="3"/>
    </row>
    <row r="88" spans="8:10" x14ac:dyDescent="0.25">
      <c r="H88" s="3"/>
      <c r="I88" s="3"/>
      <c r="J88" s="3"/>
    </row>
    <row r="89" spans="8:10" x14ac:dyDescent="0.25">
      <c r="H89" s="3"/>
      <c r="I89" s="3"/>
      <c r="J89" s="3"/>
    </row>
    <row r="90" spans="8:10" x14ac:dyDescent="0.25">
      <c r="H90" s="3"/>
      <c r="I90" s="3"/>
      <c r="J90" s="3"/>
    </row>
    <row r="91" spans="8:10" x14ac:dyDescent="0.25">
      <c r="H91" s="3"/>
      <c r="I91" s="3"/>
      <c r="J91" s="3"/>
    </row>
    <row r="92" spans="8:10" x14ac:dyDescent="0.25">
      <c r="H92" s="3"/>
      <c r="I92" s="3"/>
      <c r="J92" s="3"/>
    </row>
    <row r="93" spans="8:10" x14ac:dyDescent="0.25">
      <c r="H93" s="3"/>
    </row>
    <row r="94" spans="8:10" x14ac:dyDescent="0.25">
      <c r="H94" s="3"/>
    </row>
    <row r="98" spans="2:2" x14ac:dyDescent="0.25">
      <c r="B98" s="12"/>
    </row>
    <row r="115" spans="2:2" x14ac:dyDescent="0.25">
      <c r="B115" s="12"/>
    </row>
  </sheetData>
  <sheetProtection sheet="1" objects="1" scenarios="1"/>
  <mergeCells count="6">
    <mergeCell ref="H2:J2"/>
    <mergeCell ref="B11:F11"/>
    <mergeCell ref="B12:F12"/>
    <mergeCell ref="B13:F13"/>
    <mergeCell ref="B14:F14"/>
    <mergeCell ref="B10:F10"/>
  </mergeCells>
  <conditionalFormatting sqref="H11:DB13 G11:G14 G23:DB41 R15:DB22">
    <cfRule type="cellIs" dxfId="10" priority="302" operator="equal">
      <formula>2</formula>
    </cfRule>
    <cfRule type="cellIs" dxfId="9" priority="303" operator="equal">
      <formula>1</formula>
    </cfRule>
  </conditionalFormatting>
  <conditionalFormatting sqref="H75:I9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71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Q18">
    <cfRule type="cellIs" dxfId="5" priority="3" operator="equal">
      <formula>2</formula>
    </cfRule>
    <cfRule type="cellIs" dxfId="4" priority="4" operator="equal">
      <formula>1</formula>
    </cfRule>
  </conditionalFormatting>
  <conditionalFormatting sqref="G19:Q22">
    <cfRule type="cellIs" dxfId="1" priority="1" operator="equal">
      <formula>2</formula>
    </cfRule>
    <cfRule type="cellIs" dxfId="0" priority="2" operator="equal">
      <formula>1</formula>
    </cfRule>
  </conditionalFormatting>
  <dataValidations disablePrompts="1" count="3">
    <dataValidation type="list" allowBlank="1" showInputMessage="1" showErrorMessage="1" sqref="G11:DB11">
      <formula1>$H$4:$H$8</formula1>
    </dataValidation>
    <dataValidation type="list" allowBlank="1" showInputMessage="1" showErrorMessage="1" sqref="G12:DB12">
      <formula1>$I$4:$I$8</formula1>
    </dataValidation>
    <dataValidation type="list" allowBlank="1" showInputMessage="1" showErrorMessage="1" sqref="G13:DB13">
      <formula1>$J$4:$J$8</formula1>
    </dataValidation>
  </dataValidations>
  <printOptions horizontalCentered="1" verticalCentered="1"/>
  <pageMargins left="0.1" right="0.1" top="0.1" bottom="0.1" header="0.1" footer="0.1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133"/>
  <sheetViews>
    <sheetView showGridLines="0" tabSelected="1" zoomScale="106" zoomScaleNormal="106" workbookViewId="0">
      <selection activeCell="K4" sqref="K4"/>
    </sheetView>
  </sheetViews>
  <sheetFormatPr defaultColWidth="8.85546875" defaultRowHeight="12" x14ac:dyDescent="0.25"/>
  <cols>
    <col min="1" max="2" width="2.7109375" style="31" customWidth="1"/>
    <col min="3" max="8" width="7.7109375" style="31" customWidth="1"/>
    <col min="9" max="19" width="8" style="31" customWidth="1"/>
    <col min="20" max="21" width="2.7109375" style="31" customWidth="1"/>
    <col min="22" max="99" width="8.7109375" style="31" customWidth="1"/>
    <col min="100" max="101" width="10.7109375" style="31" customWidth="1"/>
    <col min="102" max="106" width="8.7109375" style="31" customWidth="1"/>
    <col min="107" max="16384" width="8.85546875" style="31"/>
  </cols>
  <sheetData>
    <row r="2" spans="2:20" ht="26.25" x14ac:dyDescent="0.25">
      <c r="B2" s="91" t="s">
        <v>105</v>
      </c>
    </row>
    <row r="3" spans="2:20" x14ac:dyDescent="0.25">
      <c r="E3" s="32"/>
      <c r="G3" s="32"/>
    </row>
    <row r="4" spans="2:20" x14ac:dyDescent="0.25">
      <c r="E4" s="32"/>
      <c r="G4" s="32"/>
      <c r="H4" s="99"/>
      <c r="I4" s="98" t="str">
        <f>IF('Questionnaire Analysis Sheet'!H3=0,"",'Questionnaire Analysis Sheet'!H3)</f>
        <v/>
      </c>
      <c r="J4" s="100" t="s">
        <v>125</v>
      </c>
      <c r="K4" s="101"/>
      <c r="L4" s="100"/>
      <c r="M4" s="98" t="str">
        <f>IF('Questionnaire Analysis Sheet'!I3=0,"",'Questionnaire Analysis Sheet'!I3)</f>
        <v/>
      </c>
      <c r="N4" s="100" t="s">
        <v>125</v>
      </c>
      <c r="O4" s="101"/>
      <c r="P4" s="100"/>
      <c r="Q4" s="98" t="str">
        <f>IF('Questionnaire Analysis Sheet'!J3=0,"",'Questionnaire Analysis Sheet'!J3)</f>
        <v/>
      </c>
      <c r="R4" s="100" t="s">
        <v>125</v>
      </c>
      <c r="S4" s="101"/>
    </row>
    <row r="5" spans="2:20" x14ac:dyDescent="0.25">
      <c r="C5" s="95"/>
      <c r="D5" s="94" t="str">
        <f>'Questionnaire Analysis Sheet'!C4</f>
        <v>Project/study:</v>
      </c>
      <c r="E5" s="97" t="str">
        <f>IF('Questionnaire Analysis Sheet'!D4=0,"",'Questionnaire Analysis Sheet'!D4)</f>
        <v>Online Result Manaagement System</v>
      </c>
      <c r="F5" s="96"/>
      <c r="G5" s="32"/>
      <c r="H5" s="95"/>
      <c r="I5" s="94">
        <f>'Questionnaire Analysis Sheet'!H4</f>
        <v>0</v>
      </c>
      <c r="J5" s="97" t="str">
        <f>IF(COUNTIF('Questionnaire Analysis Sheet'!G11:DB11,I5)=0,"",COUNTIF('Questionnaire Analysis Sheet'!G11:DB11,I5))</f>
        <v/>
      </c>
      <c r="K5" s="96"/>
      <c r="L5" s="95"/>
      <c r="M5" s="94">
        <f>'Questionnaire Analysis Sheet'!I4</f>
        <v>0</v>
      </c>
      <c r="N5" s="97" t="str">
        <f>IF(COUNTIF('Questionnaire Analysis Sheet'!G12:DB12,M5)=0,"",COUNTIF('Questionnaire Analysis Sheet'!G12:DB12,M5))</f>
        <v/>
      </c>
      <c r="O5" s="96"/>
      <c r="P5" s="95"/>
      <c r="Q5" s="94">
        <f>'Questionnaire Analysis Sheet'!J4</f>
        <v>0</v>
      </c>
      <c r="R5" s="97" t="str">
        <f>IF(COUNTIF('Questionnaire Analysis Sheet'!G13:DB13,Q5)=0,"",COUNTIF('Questionnaire Analysis Sheet'!G13:DB13,Q5))</f>
        <v/>
      </c>
      <c r="S5" s="96"/>
      <c r="T5" s="32"/>
    </row>
    <row r="6" spans="2:20" x14ac:dyDescent="0.25">
      <c r="C6" s="95"/>
      <c r="D6" s="94" t="str">
        <f>'Questionnaire Analysis Sheet'!C5</f>
        <v>Date:</v>
      </c>
      <c r="E6" s="97">
        <f>IF('Questionnaire Analysis Sheet'!D5=0,"",'Questionnaire Analysis Sheet'!D5)</f>
        <v>43667</v>
      </c>
      <c r="F6" s="96"/>
      <c r="G6" s="32"/>
      <c r="H6" s="95"/>
      <c r="I6" s="94">
        <f>'Questionnaire Analysis Sheet'!H5</f>
        <v>0</v>
      </c>
      <c r="J6" s="97" t="str">
        <f>IF(COUNTIF('Questionnaire Analysis Sheet'!G11:DB11,I6)=0,"",COUNTIF('Questionnaire Analysis Sheet'!G11:DB11,I6))</f>
        <v/>
      </c>
      <c r="K6" s="96"/>
      <c r="L6" s="95"/>
      <c r="M6" s="94">
        <f>'Questionnaire Analysis Sheet'!I5</f>
        <v>0</v>
      </c>
      <c r="N6" s="97" t="str">
        <f>IF(COUNTIF('Questionnaire Analysis Sheet'!G12:DB12,M6)=0,"",COUNTIF('Questionnaire Analysis Sheet'!G12:DB12,M6))</f>
        <v/>
      </c>
      <c r="O6" s="96"/>
      <c r="P6" s="95"/>
      <c r="Q6" s="94">
        <f>'Questionnaire Analysis Sheet'!J5</f>
        <v>0</v>
      </c>
      <c r="R6" s="97" t="str">
        <f>IF(COUNTIF('Questionnaire Analysis Sheet'!G13:DB13,Q6)=0,"",COUNTIF('Questionnaire Analysis Sheet'!G13:DB13,Q6))</f>
        <v/>
      </c>
      <c r="S6" s="96"/>
      <c r="T6" s="32"/>
    </row>
    <row r="7" spans="2:20" x14ac:dyDescent="0.25">
      <c r="C7" s="95"/>
      <c r="D7" s="94" t="str">
        <f>'Questionnaire Analysis Sheet'!C6</f>
        <v>No. of respondents:</v>
      </c>
      <c r="E7" s="97">
        <f>IF('Questionnaire Analysis Sheet'!D6=0,"",'Questionnaire Analysis Sheet'!D6)</f>
        <v>11</v>
      </c>
      <c r="F7" s="96"/>
      <c r="G7" s="32"/>
      <c r="H7" s="95"/>
      <c r="I7" s="94">
        <f>'Questionnaire Analysis Sheet'!H6</f>
        <v>0</v>
      </c>
      <c r="J7" s="97" t="str">
        <f>IF(COUNTIF('Questionnaire Analysis Sheet'!G11:DB11,I7)=0,"",COUNTIF('Questionnaire Analysis Sheet'!G11:DB11,I7))</f>
        <v/>
      </c>
      <c r="K7" s="96"/>
      <c r="L7" s="95"/>
      <c r="M7" s="94">
        <f>'Questionnaire Analysis Sheet'!I6</f>
        <v>0</v>
      </c>
      <c r="N7" s="97" t="str">
        <f>IF(COUNTIF('Questionnaire Analysis Sheet'!G12:DB12,M7)=0,"",COUNTIF('Questionnaire Analysis Sheet'!G12:DB12,M7))</f>
        <v/>
      </c>
      <c r="O7" s="96"/>
      <c r="P7" s="95"/>
      <c r="Q7" s="94">
        <f>'Questionnaire Analysis Sheet'!J6</f>
        <v>0</v>
      </c>
      <c r="R7" s="97" t="str">
        <f>IF(COUNTIF('Questionnaire Analysis Sheet'!G13:DB13,Q7)=0,"",COUNTIF('Questionnaire Analysis Sheet'!G13:DB13,Q7))</f>
        <v/>
      </c>
      <c r="S7" s="96"/>
      <c r="T7" s="32"/>
    </row>
    <row r="8" spans="2:20" x14ac:dyDescent="0.25">
      <c r="C8" s="95"/>
      <c r="D8" s="94"/>
      <c r="E8" s="97"/>
      <c r="F8" s="94"/>
      <c r="G8" s="32"/>
      <c r="H8" s="95"/>
      <c r="I8" s="94">
        <f>'Questionnaire Analysis Sheet'!H7</f>
        <v>0</v>
      </c>
      <c r="J8" s="97" t="str">
        <f>IF(COUNTIF('Questionnaire Analysis Sheet'!G11:DB11,I8)=0,"",COUNTIF('Questionnaire Analysis Sheet'!G11:DB11,I8))</f>
        <v/>
      </c>
      <c r="K8" s="94"/>
      <c r="L8" s="95"/>
      <c r="M8" s="94">
        <f>'Questionnaire Analysis Sheet'!I7</f>
        <v>0</v>
      </c>
      <c r="N8" s="97" t="str">
        <f>IF(COUNTIF('Questionnaire Analysis Sheet'!G12:DB12,M8)=0,"",COUNTIF('Questionnaire Analysis Sheet'!G12:DB12,M8))</f>
        <v/>
      </c>
      <c r="O8" s="94"/>
      <c r="P8" s="95"/>
      <c r="Q8" s="94">
        <f>'Questionnaire Analysis Sheet'!J7</f>
        <v>0</v>
      </c>
      <c r="R8" s="97" t="str">
        <f>IF(COUNTIF('Questionnaire Analysis Sheet'!G13:DB13,Q8)=0,"",COUNTIF('Questionnaire Analysis Sheet'!G13:DB13,Q8))</f>
        <v/>
      </c>
      <c r="S8" s="94"/>
      <c r="T8" s="32"/>
    </row>
    <row r="9" spans="2:20" x14ac:dyDescent="0.25">
      <c r="C9" s="95"/>
      <c r="D9" s="94"/>
      <c r="E9" s="97"/>
      <c r="F9" s="94"/>
      <c r="G9" s="32"/>
      <c r="H9" s="95"/>
      <c r="I9" s="94">
        <f>'Questionnaire Analysis Sheet'!H8</f>
        <v>0</v>
      </c>
      <c r="J9" s="97" t="str">
        <f>IF(COUNTIF('Questionnaire Analysis Sheet'!G11:DB11,I9)=0,"",COUNTIF('Questionnaire Analysis Sheet'!G11:DB11,I9))</f>
        <v/>
      </c>
      <c r="K9" s="94"/>
      <c r="L9" s="95"/>
      <c r="M9" s="94">
        <f>'Questionnaire Analysis Sheet'!I8</f>
        <v>0</v>
      </c>
      <c r="N9" s="97" t="str">
        <f>IF(COUNTIF('Questionnaire Analysis Sheet'!G12:DB12,M9)=0,"",COUNTIF('Questionnaire Analysis Sheet'!G12:DB12,M9))</f>
        <v/>
      </c>
      <c r="O9" s="94"/>
      <c r="P9" s="95"/>
      <c r="Q9" s="94">
        <f>'Questionnaire Analysis Sheet'!J8</f>
        <v>0</v>
      </c>
      <c r="R9" s="97" t="str">
        <f>IF(COUNTIF('Questionnaire Analysis Sheet'!G13:DB13,Q9)=0,"",COUNTIF('Questionnaire Analysis Sheet'!G13:DB13,Q9))</f>
        <v/>
      </c>
      <c r="S9" s="94"/>
      <c r="T9" s="32"/>
    </row>
    <row r="10" spans="2:20" x14ac:dyDescent="0.25">
      <c r="E10" s="32"/>
    </row>
    <row r="11" spans="2:20" x14ac:dyDescent="0.25">
      <c r="B11" s="29"/>
      <c r="C11" s="29"/>
      <c r="D11" s="29"/>
      <c r="E11" s="30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spans="2:20" ht="30.6" customHeight="1" x14ac:dyDescent="0.25">
      <c r="B12" s="30"/>
      <c r="C12" s="46"/>
      <c r="D12" s="48"/>
      <c r="E12" s="45"/>
      <c r="F12" s="37"/>
      <c r="G12" s="37" t="s">
        <v>100</v>
      </c>
      <c r="H12" s="58" t="s">
        <v>130</v>
      </c>
      <c r="I12" s="60" t="s">
        <v>129</v>
      </c>
      <c r="J12" s="58" t="s">
        <v>106</v>
      </c>
      <c r="K12" s="58" t="s">
        <v>107</v>
      </c>
      <c r="L12" s="58" t="s">
        <v>133</v>
      </c>
      <c r="M12" s="58" t="s">
        <v>102</v>
      </c>
      <c r="N12" s="59" t="s">
        <v>126</v>
      </c>
      <c r="O12" s="47"/>
      <c r="P12" s="48"/>
      <c r="Q12" s="48"/>
      <c r="R12" s="48"/>
      <c r="S12" s="45"/>
      <c r="T12" s="29"/>
    </row>
    <row r="13" spans="2:20" ht="12.75" x14ac:dyDescent="0.25">
      <c r="B13" s="113">
        <v>1</v>
      </c>
      <c r="C13" s="42"/>
      <c r="D13" s="44"/>
      <c r="E13" s="44"/>
      <c r="F13" s="43"/>
      <c r="G13" s="62" t="str">
        <f>IF('Questionnaire Analysis Sheet'!F15=0,"",'Questionnaire Analysis Sheet'!F15)</f>
        <v/>
      </c>
      <c r="H13" s="39">
        <f>'Questionnaire Analysis Sheet'!DC15</f>
        <v>3.4545454545454546</v>
      </c>
      <c r="I13" s="38"/>
      <c r="J13" s="40">
        <f>'Questionnaire Analysis Sheet'!DJ15</f>
        <v>0.36363636363636365</v>
      </c>
      <c r="K13" s="40">
        <f>'Questionnaire Analysis Sheet'!DK15</f>
        <v>0</v>
      </c>
      <c r="L13" s="110"/>
      <c r="M13" s="41" t="str">
        <f t="shared" ref="M13:M39" si="0">IF(OR(H13="", L13=""),"",IF(H13&gt;L13,"p","q"))</f>
        <v/>
      </c>
      <c r="N13" s="52"/>
      <c r="O13" s="53"/>
      <c r="P13" s="53"/>
      <c r="Q13" s="53"/>
      <c r="R13" s="53"/>
      <c r="S13" s="54"/>
      <c r="T13" s="29"/>
    </row>
    <row r="14" spans="2:20" ht="12.75" x14ac:dyDescent="0.25">
      <c r="B14" s="114">
        <v>2</v>
      </c>
      <c r="C14" s="42"/>
      <c r="D14" s="44"/>
      <c r="E14" s="44"/>
      <c r="F14" s="43"/>
      <c r="G14" s="62" t="str">
        <f>IF('Questionnaire Analysis Sheet'!F16=0,"",'Questionnaire Analysis Sheet'!F16)</f>
        <v/>
      </c>
      <c r="H14" s="39">
        <f>'Questionnaire Analysis Sheet'!DC16</f>
        <v>3.4545454545454546</v>
      </c>
      <c r="I14" s="38"/>
      <c r="J14" s="40">
        <f>'Questionnaire Analysis Sheet'!DJ16</f>
        <v>0.45454545454545453</v>
      </c>
      <c r="K14" s="40">
        <f>'Questionnaire Analysis Sheet'!DK16</f>
        <v>0.18181818181818182</v>
      </c>
      <c r="L14" s="110"/>
      <c r="M14" s="41" t="str">
        <f t="shared" si="0"/>
        <v/>
      </c>
      <c r="N14" s="55"/>
      <c r="O14" s="32"/>
      <c r="P14" s="32"/>
      <c r="Q14" s="32"/>
      <c r="R14" s="32"/>
      <c r="S14" s="56"/>
      <c r="T14" s="29"/>
    </row>
    <row r="15" spans="2:20" ht="12.75" x14ac:dyDescent="0.25">
      <c r="B15" s="114">
        <v>3</v>
      </c>
      <c r="C15" s="42"/>
      <c r="D15" s="44"/>
      <c r="E15" s="44"/>
      <c r="F15" s="43"/>
      <c r="G15" s="62" t="str">
        <f>IF('Questionnaire Analysis Sheet'!F17=0,"",'Questionnaire Analysis Sheet'!F17)</f>
        <v/>
      </c>
      <c r="H15" s="39">
        <f>'Questionnaire Analysis Sheet'!DC17</f>
        <v>3.3636363636363638</v>
      </c>
      <c r="I15" s="38"/>
      <c r="J15" s="40">
        <f>'Questionnaire Analysis Sheet'!DJ17</f>
        <v>0.36363636363636365</v>
      </c>
      <c r="K15" s="40">
        <f>'Questionnaire Analysis Sheet'!DK17</f>
        <v>9.0909090909090912E-2</v>
      </c>
      <c r="L15" s="110"/>
      <c r="M15" s="41" t="str">
        <f t="shared" si="0"/>
        <v/>
      </c>
      <c r="N15" s="55"/>
      <c r="O15" s="32"/>
      <c r="P15" s="32"/>
      <c r="Q15" s="32"/>
      <c r="R15" s="32"/>
      <c r="S15" s="56"/>
      <c r="T15" s="29"/>
    </row>
    <row r="16" spans="2:20" ht="12.75" x14ac:dyDescent="0.25">
      <c r="B16" s="113">
        <v>4</v>
      </c>
      <c r="C16" s="42"/>
      <c r="D16" s="44"/>
      <c r="E16" s="44"/>
      <c r="F16" s="43"/>
      <c r="G16" s="62" t="str">
        <f>IF('Questionnaire Analysis Sheet'!F18=0,"",'Questionnaire Analysis Sheet'!F18)</f>
        <v/>
      </c>
      <c r="H16" s="39">
        <f>'Questionnaire Analysis Sheet'!DC18</f>
        <v>3.5454545454545454</v>
      </c>
      <c r="I16" s="38"/>
      <c r="J16" s="40">
        <f>'Questionnaire Analysis Sheet'!DJ18</f>
        <v>0.54545454545454541</v>
      </c>
      <c r="K16" s="40">
        <f>'Questionnaire Analysis Sheet'!DK18</f>
        <v>9.0909090909090912E-2</v>
      </c>
      <c r="L16" s="110"/>
      <c r="M16" s="41" t="str">
        <f t="shared" si="0"/>
        <v/>
      </c>
      <c r="N16" s="55"/>
      <c r="O16" s="32"/>
      <c r="P16" s="32"/>
      <c r="Q16" s="32"/>
      <c r="R16" s="32"/>
      <c r="S16" s="56"/>
      <c r="T16" s="29"/>
    </row>
    <row r="17" spans="2:20" ht="12.75" x14ac:dyDescent="0.25">
      <c r="B17" s="114">
        <v>5</v>
      </c>
      <c r="C17" s="42"/>
      <c r="D17" s="44"/>
      <c r="E17" s="44"/>
      <c r="F17" s="43"/>
      <c r="G17" s="62" t="str">
        <f>IF('Questionnaire Analysis Sheet'!F19=0,"",'Questionnaire Analysis Sheet'!F19)</f>
        <v/>
      </c>
      <c r="H17" s="39">
        <f>'Questionnaire Analysis Sheet'!DC19</f>
        <v>3.4545454545454546</v>
      </c>
      <c r="I17" s="38"/>
      <c r="J17" s="40">
        <f>'Questionnaire Analysis Sheet'!DJ19</f>
        <v>0.36363636363636365</v>
      </c>
      <c r="K17" s="40">
        <f>'Questionnaire Analysis Sheet'!DK19</f>
        <v>0</v>
      </c>
      <c r="L17" s="110"/>
      <c r="M17" s="41" t="str">
        <f t="shared" si="0"/>
        <v/>
      </c>
      <c r="N17" s="55"/>
      <c r="O17" s="32"/>
      <c r="P17" s="32"/>
      <c r="Q17" s="32"/>
      <c r="R17" s="32"/>
      <c r="S17" s="56"/>
      <c r="T17" s="29"/>
    </row>
    <row r="18" spans="2:20" ht="12.75" x14ac:dyDescent="0.25">
      <c r="B18" s="114">
        <v>6</v>
      </c>
      <c r="C18" s="42"/>
      <c r="D18" s="44"/>
      <c r="E18" s="44"/>
      <c r="F18" s="43"/>
      <c r="G18" s="62" t="str">
        <f>IF('Questionnaire Analysis Sheet'!F20=0,"",'Questionnaire Analysis Sheet'!F20)</f>
        <v/>
      </c>
      <c r="H18" s="39">
        <f>'Questionnaire Analysis Sheet'!DC20</f>
        <v>3.4545454545454546</v>
      </c>
      <c r="I18" s="38"/>
      <c r="J18" s="40">
        <f>'Questionnaire Analysis Sheet'!DJ20</f>
        <v>0.45454545454545453</v>
      </c>
      <c r="K18" s="40">
        <f>'Questionnaire Analysis Sheet'!DK20</f>
        <v>0.18181818181818182</v>
      </c>
      <c r="L18" s="110"/>
      <c r="M18" s="41" t="str">
        <f t="shared" si="0"/>
        <v/>
      </c>
      <c r="N18" s="55"/>
      <c r="O18" s="32"/>
      <c r="P18" s="32"/>
      <c r="Q18" s="32"/>
      <c r="R18" s="32"/>
      <c r="S18" s="56"/>
      <c r="T18" s="29"/>
    </row>
    <row r="19" spans="2:20" ht="12.75" x14ac:dyDescent="0.25">
      <c r="B19" s="113">
        <v>7</v>
      </c>
      <c r="C19" s="42"/>
      <c r="D19" s="44"/>
      <c r="E19" s="44"/>
      <c r="F19" s="43"/>
      <c r="G19" s="62" t="str">
        <f>IF('Questionnaire Analysis Sheet'!F21=0,"",'Questionnaire Analysis Sheet'!F21)</f>
        <v/>
      </c>
      <c r="H19" s="39">
        <f>'Questionnaire Analysis Sheet'!DC21</f>
        <v>3.3636363636363638</v>
      </c>
      <c r="I19" s="38"/>
      <c r="J19" s="40">
        <f>'Questionnaire Analysis Sheet'!DJ21</f>
        <v>0.36363636363636365</v>
      </c>
      <c r="K19" s="40">
        <f>'Questionnaire Analysis Sheet'!DK21</f>
        <v>9.0909090909090912E-2</v>
      </c>
      <c r="L19" s="110"/>
      <c r="M19" s="41" t="str">
        <f t="shared" si="0"/>
        <v/>
      </c>
      <c r="N19" s="55"/>
      <c r="O19" s="32"/>
      <c r="P19" s="32"/>
      <c r="Q19" s="32"/>
      <c r="R19" s="32"/>
      <c r="S19" s="56"/>
      <c r="T19" s="29"/>
    </row>
    <row r="20" spans="2:20" ht="12.75" x14ac:dyDescent="0.25">
      <c r="B20" s="114">
        <v>8</v>
      </c>
      <c r="C20" s="42"/>
      <c r="D20" s="44"/>
      <c r="E20" s="44"/>
      <c r="F20" s="43"/>
      <c r="G20" s="62" t="str">
        <f>IF('Questionnaire Analysis Sheet'!F22=0,"",'Questionnaire Analysis Sheet'!F22)</f>
        <v/>
      </c>
      <c r="H20" s="39">
        <f>'Questionnaire Analysis Sheet'!DC22</f>
        <v>3.5454545454545454</v>
      </c>
      <c r="I20" s="38"/>
      <c r="J20" s="40">
        <f>'Questionnaire Analysis Sheet'!DJ22</f>
        <v>0.54545454545454541</v>
      </c>
      <c r="K20" s="40">
        <f>'Questionnaire Analysis Sheet'!DK22</f>
        <v>9.0909090909090912E-2</v>
      </c>
      <c r="L20" s="110"/>
      <c r="M20" s="41" t="str">
        <f t="shared" si="0"/>
        <v/>
      </c>
      <c r="N20" s="55"/>
      <c r="O20" s="32"/>
      <c r="P20" s="32"/>
      <c r="Q20" s="32"/>
      <c r="R20" s="32"/>
      <c r="S20" s="56"/>
      <c r="T20" s="29"/>
    </row>
    <row r="21" spans="2:20" ht="12.75" x14ac:dyDescent="0.25">
      <c r="B21" s="114">
        <v>9</v>
      </c>
      <c r="C21" s="42"/>
      <c r="D21" s="44"/>
      <c r="E21" s="44"/>
      <c r="F21" s="43"/>
      <c r="G21" s="62" t="str">
        <f>IF('Questionnaire Analysis Sheet'!F23=0,"",'Questionnaire Analysis Sheet'!F23)</f>
        <v/>
      </c>
      <c r="H21" s="39" t="str">
        <f>'Questionnaire Analysis Sheet'!DC23</f>
        <v/>
      </c>
      <c r="I21" s="38"/>
      <c r="J21" s="40" t="str">
        <f>'Questionnaire Analysis Sheet'!DJ23</f>
        <v/>
      </c>
      <c r="K21" s="40" t="str">
        <f>'Questionnaire Analysis Sheet'!DK23</f>
        <v/>
      </c>
      <c r="L21" s="110"/>
      <c r="M21" s="41" t="str">
        <f t="shared" si="0"/>
        <v/>
      </c>
      <c r="N21" s="55"/>
      <c r="O21" s="32"/>
      <c r="P21" s="32"/>
      <c r="Q21" s="32"/>
      <c r="R21" s="32"/>
      <c r="S21" s="56"/>
      <c r="T21" s="29"/>
    </row>
    <row r="22" spans="2:20" ht="12.75" x14ac:dyDescent="0.25">
      <c r="B22" s="113">
        <v>10</v>
      </c>
      <c r="C22" s="42"/>
      <c r="D22" s="44"/>
      <c r="E22" s="44"/>
      <c r="F22" s="43"/>
      <c r="G22" s="62" t="str">
        <f>IF('Questionnaire Analysis Sheet'!F24=0,"",'Questionnaire Analysis Sheet'!F24)</f>
        <v/>
      </c>
      <c r="H22" s="39" t="str">
        <f>'Questionnaire Analysis Sheet'!DC24</f>
        <v/>
      </c>
      <c r="I22" s="38"/>
      <c r="J22" s="40" t="str">
        <f>'Questionnaire Analysis Sheet'!DJ24</f>
        <v/>
      </c>
      <c r="K22" s="40" t="str">
        <f>'Questionnaire Analysis Sheet'!DK24</f>
        <v/>
      </c>
      <c r="L22" s="110"/>
      <c r="M22" s="41" t="str">
        <f t="shared" si="0"/>
        <v/>
      </c>
      <c r="N22" s="55"/>
      <c r="O22" s="32"/>
      <c r="P22" s="32"/>
      <c r="Q22" s="32"/>
      <c r="R22" s="32"/>
      <c r="S22" s="56"/>
      <c r="T22" s="29"/>
    </row>
    <row r="23" spans="2:20" ht="12.75" x14ac:dyDescent="0.25">
      <c r="B23" s="114">
        <v>11</v>
      </c>
      <c r="C23" s="42"/>
      <c r="D23" s="44"/>
      <c r="E23" s="44"/>
      <c r="F23" s="43"/>
      <c r="G23" s="62" t="str">
        <f>IF('Questionnaire Analysis Sheet'!F25=0,"",'Questionnaire Analysis Sheet'!F25)</f>
        <v/>
      </c>
      <c r="H23" s="39" t="str">
        <f>'Questionnaire Analysis Sheet'!DC25</f>
        <v/>
      </c>
      <c r="I23" s="38"/>
      <c r="J23" s="40" t="str">
        <f>'Questionnaire Analysis Sheet'!DJ25</f>
        <v/>
      </c>
      <c r="K23" s="40" t="str">
        <f>'Questionnaire Analysis Sheet'!DK25</f>
        <v/>
      </c>
      <c r="L23" s="110"/>
      <c r="M23" s="41" t="str">
        <f t="shared" si="0"/>
        <v/>
      </c>
      <c r="N23" s="55"/>
      <c r="O23" s="32"/>
      <c r="P23" s="32"/>
      <c r="Q23" s="32"/>
      <c r="R23" s="32"/>
      <c r="S23" s="56"/>
      <c r="T23" s="29"/>
    </row>
    <row r="24" spans="2:20" ht="12.75" x14ac:dyDescent="0.25">
      <c r="B24" s="114">
        <v>12</v>
      </c>
      <c r="C24" s="42"/>
      <c r="D24" s="44"/>
      <c r="E24" s="44"/>
      <c r="F24" s="43"/>
      <c r="G24" s="62" t="str">
        <f>IF('Questionnaire Analysis Sheet'!F26=0,"",'Questionnaire Analysis Sheet'!F26)</f>
        <v/>
      </c>
      <c r="H24" s="39" t="str">
        <f>'Questionnaire Analysis Sheet'!DC26</f>
        <v/>
      </c>
      <c r="I24" s="38"/>
      <c r="J24" s="40" t="str">
        <f>'Questionnaire Analysis Sheet'!DJ26</f>
        <v/>
      </c>
      <c r="K24" s="40" t="str">
        <f>'Questionnaire Analysis Sheet'!DK26</f>
        <v/>
      </c>
      <c r="L24" s="110"/>
      <c r="M24" s="41" t="str">
        <f t="shared" si="0"/>
        <v/>
      </c>
      <c r="N24" s="55"/>
      <c r="O24" s="32"/>
      <c r="P24" s="32"/>
      <c r="Q24" s="32"/>
      <c r="R24" s="32"/>
      <c r="S24" s="56"/>
      <c r="T24" s="29"/>
    </row>
    <row r="25" spans="2:20" ht="12.75" x14ac:dyDescent="0.25">
      <c r="B25" s="113">
        <v>13</v>
      </c>
      <c r="C25" s="42"/>
      <c r="D25" s="44"/>
      <c r="E25" s="44"/>
      <c r="F25" s="43"/>
      <c r="G25" s="62" t="str">
        <f>IF('Questionnaire Analysis Sheet'!F27=0,"",'Questionnaire Analysis Sheet'!F27)</f>
        <v/>
      </c>
      <c r="H25" s="39" t="str">
        <f>'Questionnaire Analysis Sheet'!DC27</f>
        <v/>
      </c>
      <c r="I25" s="38"/>
      <c r="J25" s="40" t="str">
        <f>'Questionnaire Analysis Sheet'!DJ27</f>
        <v/>
      </c>
      <c r="K25" s="40" t="str">
        <f>'Questionnaire Analysis Sheet'!DK27</f>
        <v/>
      </c>
      <c r="L25" s="110"/>
      <c r="M25" s="41" t="str">
        <f t="shared" si="0"/>
        <v/>
      </c>
      <c r="N25" s="55"/>
      <c r="O25" s="32"/>
      <c r="P25" s="32"/>
      <c r="Q25" s="32"/>
      <c r="R25" s="32"/>
      <c r="S25" s="56"/>
      <c r="T25" s="29"/>
    </row>
    <row r="26" spans="2:20" ht="12.75" x14ac:dyDescent="0.25">
      <c r="B26" s="114">
        <v>14</v>
      </c>
      <c r="C26" s="42"/>
      <c r="D26" s="44"/>
      <c r="E26" s="44"/>
      <c r="F26" s="44"/>
      <c r="G26" s="62" t="str">
        <f>IF('Questionnaire Analysis Sheet'!F28=0,"",'Questionnaire Analysis Sheet'!F28)</f>
        <v/>
      </c>
      <c r="H26" s="39" t="str">
        <f>'Questionnaire Analysis Sheet'!DC28</f>
        <v/>
      </c>
      <c r="I26" s="38"/>
      <c r="J26" s="40" t="str">
        <f>'Questionnaire Analysis Sheet'!DJ28</f>
        <v/>
      </c>
      <c r="K26" s="40" t="str">
        <f>'Questionnaire Analysis Sheet'!DK28</f>
        <v/>
      </c>
      <c r="L26" s="110"/>
      <c r="M26" s="41" t="str">
        <f t="shared" si="0"/>
        <v/>
      </c>
      <c r="N26" s="55"/>
      <c r="O26" s="32"/>
      <c r="P26" s="32"/>
      <c r="Q26" s="32"/>
      <c r="R26" s="32"/>
      <c r="S26" s="56"/>
      <c r="T26" s="29"/>
    </row>
    <row r="27" spans="2:20" ht="12.75" x14ac:dyDescent="0.25">
      <c r="B27" s="114">
        <v>15</v>
      </c>
      <c r="C27" s="42"/>
      <c r="D27" s="44"/>
      <c r="E27" s="44"/>
      <c r="F27" s="44"/>
      <c r="G27" s="62" t="str">
        <f>IF('Questionnaire Analysis Sheet'!F29=0,"",'Questionnaire Analysis Sheet'!F29)</f>
        <v/>
      </c>
      <c r="H27" s="39" t="str">
        <f>'Questionnaire Analysis Sheet'!DC29</f>
        <v/>
      </c>
      <c r="I27" s="38"/>
      <c r="J27" s="40" t="str">
        <f>'Questionnaire Analysis Sheet'!DJ29</f>
        <v/>
      </c>
      <c r="K27" s="40" t="str">
        <f>'Questionnaire Analysis Sheet'!DK29</f>
        <v/>
      </c>
      <c r="L27" s="110"/>
      <c r="M27" s="41" t="str">
        <f t="shared" si="0"/>
        <v/>
      </c>
      <c r="N27" s="55"/>
      <c r="O27" s="32"/>
      <c r="P27" s="32"/>
      <c r="Q27" s="32"/>
      <c r="R27" s="32"/>
      <c r="S27" s="56"/>
      <c r="T27" s="29"/>
    </row>
    <row r="28" spans="2:20" ht="12.75" x14ac:dyDescent="0.25">
      <c r="B28" s="113">
        <v>16</v>
      </c>
      <c r="C28" s="42"/>
      <c r="D28" s="44"/>
      <c r="E28" s="44"/>
      <c r="F28" s="44"/>
      <c r="G28" s="62" t="str">
        <f>IF('Questionnaire Analysis Sheet'!F30=0,"",'Questionnaire Analysis Sheet'!F30)</f>
        <v/>
      </c>
      <c r="H28" s="39" t="str">
        <f>'Questionnaire Analysis Sheet'!DC30</f>
        <v/>
      </c>
      <c r="I28" s="38"/>
      <c r="J28" s="40" t="str">
        <f>'Questionnaire Analysis Sheet'!DJ30</f>
        <v/>
      </c>
      <c r="K28" s="40" t="str">
        <f>'Questionnaire Analysis Sheet'!DK30</f>
        <v/>
      </c>
      <c r="L28" s="110"/>
      <c r="M28" s="41" t="str">
        <f t="shared" si="0"/>
        <v/>
      </c>
      <c r="N28" s="55"/>
      <c r="O28" s="32"/>
      <c r="P28" s="32"/>
      <c r="Q28" s="32"/>
      <c r="R28" s="32"/>
      <c r="S28" s="56"/>
      <c r="T28" s="29"/>
    </row>
    <row r="29" spans="2:20" ht="12.75" x14ac:dyDescent="0.25">
      <c r="B29" s="114">
        <v>17</v>
      </c>
      <c r="C29" s="42"/>
      <c r="D29" s="44"/>
      <c r="E29" s="44"/>
      <c r="F29" s="44"/>
      <c r="G29" s="62" t="str">
        <f>IF('Questionnaire Analysis Sheet'!F31=0,"",'Questionnaire Analysis Sheet'!F31)</f>
        <v/>
      </c>
      <c r="H29" s="39" t="str">
        <f>'Questionnaire Analysis Sheet'!DC31</f>
        <v/>
      </c>
      <c r="I29" s="38"/>
      <c r="J29" s="40" t="str">
        <f>'Questionnaire Analysis Sheet'!DJ31</f>
        <v/>
      </c>
      <c r="K29" s="40" t="str">
        <f>'Questionnaire Analysis Sheet'!DK31</f>
        <v/>
      </c>
      <c r="L29" s="110"/>
      <c r="M29" s="41" t="str">
        <f t="shared" si="0"/>
        <v/>
      </c>
      <c r="N29" s="55"/>
      <c r="O29" s="32"/>
      <c r="P29" s="32"/>
      <c r="Q29" s="32"/>
      <c r="R29" s="32"/>
      <c r="S29" s="56"/>
      <c r="T29" s="29"/>
    </row>
    <row r="30" spans="2:20" ht="12.75" x14ac:dyDescent="0.25">
      <c r="B30" s="114">
        <v>18</v>
      </c>
      <c r="C30" s="42"/>
      <c r="D30" s="44"/>
      <c r="E30" s="44"/>
      <c r="F30" s="44"/>
      <c r="G30" s="62" t="str">
        <f>IF('Questionnaire Analysis Sheet'!F32=0,"",'Questionnaire Analysis Sheet'!F32)</f>
        <v/>
      </c>
      <c r="H30" s="39" t="str">
        <f>'Questionnaire Analysis Sheet'!DC32</f>
        <v/>
      </c>
      <c r="I30" s="38"/>
      <c r="J30" s="40" t="str">
        <f>'Questionnaire Analysis Sheet'!DJ32</f>
        <v/>
      </c>
      <c r="K30" s="40" t="str">
        <f>'Questionnaire Analysis Sheet'!DK32</f>
        <v/>
      </c>
      <c r="L30" s="110"/>
      <c r="M30" s="41" t="str">
        <f t="shared" si="0"/>
        <v/>
      </c>
      <c r="N30" s="55"/>
      <c r="O30" s="32"/>
      <c r="P30" s="32"/>
      <c r="Q30" s="32"/>
      <c r="R30" s="32"/>
      <c r="S30" s="56"/>
      <c r="T30" s="29"/>
    </row>
    <row r="31" spans="2:20" ht="12.75" x14ac:dyDescent="0.25">
      <c r="B31" s="113">
        <v>19</v>
      </c>
      <c r="C31" s="42"/>
      <c r="D31" s="44"/>
      <c r="E31" s="44"/>
      <c r="F31" s="44"/>
      <c r="G31" s="62" t="str">
        <f>IF('Questionnaire Analysis Sheet'!F33=0,"",'Questionnaire Analysis Sheet'!F33)</f>
        <v/>
      </c>
      <c r="H31" s="39" t="str">
        <f>'Questionnaire Analysis Sheet'!DC33</f>
        <v/>
      </c>
      <c r="I31" s="38"/>
      <c r="J31" s="40" t="str">
        <f>'Questionnaire Analysis Sheet'!DJ33</f>
        <v/>
      </c>
      <c r="K31" s="40" t="str">
        <f>'Questionnaire Analysis Sheet'!DK33</f>
        <v/>
      </c>
      <c r="L31" s="110"/>
      <c r="M31" s="41" t="str">
        <f t="shared" si="0"/>
        <v/>
      </c>
      <c r="N31" s="55"/>
      <c r="O31" s="32"/>
      <c r="P31" s="32"/>
      <c r="Q31" s="32"/>
      <c r="R31" s="32"/>
      <c r="S31" s="56"/>
      <c r="T31" s="29"/>
    </row>
    <row r="32" spans="2:20" ht="12.75" x14ac:dyDescent="0.25">
      <c r="B32" s="114">
        <v>20</v>
      </c>
      <c r="C32" s="42"/>
      <c r="D32" s="44"/>
      <c r="E32" s="44"/>
      <c r="F32" s="44"/>
      <c r="G32" s="62" t="str">
        <f>IF('Questionnaire Analysis Sheet'!F34=0,"",'Questionnaire Analysis Sheet'!F34)</f>
        <v/>
      </c>
      <c r="H32" s="39" t="str">
        <f>'Questionnaire Analysis Sheet'!DC34</f>
        <v/>
      </c>
      <c r="I32" s="38"/>
      <c r="J32" s="40" t="str">
        <f>'Questionnaire Analysis Sheet'!DJ34</f>
        <v/>
      </c>
      <c r="K32" s="40" t="str">
        <f>'Questionnaire Analysis Sheet'!DK34</f>
        <v/>
      </c>
      <c r="L32" s="110"/>
      <c r="M32" s="41" t="str">
        <f t="shared" si="0"/>
        <v/>
      </c>
      <c r="N32" s="55"/>
      <c r="O32" s="32"/>
      <c r="P32" s="32"/>
      <c r="Q32" s="32"/>
      <c r="R32" s="32"/>
      <c r="S32" s="56"/>
      <c r="T32" s="29"/>
    </row>
    <row r="33" spans="2:20" ht="12.75" x14ac:dyDescent="0.25">
      <c r="B33" s="114">
        <v>21</v>
      </c>
      <c r="C33" s="42"/>
      <c r="D33" s="44"/>
      <c r="E33" s="44"/>
      <c r="F33" s="44"/>
      <c r="G33" s="62" t="str">
        <f>IF('Questionnaire Analysis Sheet'!F35=0,"",'Questionnaire Analysis Sheet'!F35)</f>
        <v/>
      </c>
      <c r="H33" s="39" t="str">
        <f>'Questionnaire Analysis Sheet'!DC35</f>
        <v/>
      </c>
      <c r="I33" s="38"/>
      <c r="J33" s="40" t="str">
        <f>'Questionnaire Analysis Sheet'!DJ35</f>
        <v/>
      </c>
      <c r="K33" s="40" t="str">
        <f>'Questionnaire Analysis Sheet'!DK35</f>
        <v/>
      </c>
      <c r="L33" s="110"/>
      <c r="M33" s="41" t="str">
        <f t="shared" si="0"/>
        <v/>
      </c>
      <c r="N33" s="55"/>
      <c r="O33" s="32"/>
      <c r="P33" s="32"/>
      <c r="Q33" s="32"/>
      <c r="R33" s="32"/>
      <c r="S33" s="56"/>
      <c r="T33" s="29"/>
    </row>
    <row r="34" spans="2:20" ht="12.75" x14ac:dyDescent="0.25">
      <c r="B34" s="113">
        <v>22</v>
      </c>
      <c r="C34" s="42"/>
      <c r="D34" s="44"/>
      <c r="E34" s="44"/>
      <c r="F34" s="44"/>
      <c r="G34" s="62" t="str">
        <f>IF('Questionnaire Analysis Sheet'!F36=0,"",'Questionnaire Analysis Sheet'!F36)</f>
        <v/>
      </c>
      <c r="H34" s="39" t="str">
        <f>'Questionnaire Analysis Sheet'!DC36</f>
        <v/>
      </c>
      <c r="I34" s="38"/>
      <c r="J34" s="40" t="str">
        <f>'Questionnaire Analysis Sheet'!DJ36</f>
        <v/>
      </c>
      <c r="K34" s="40" t="str">
        <f>'Questionnaire Analysis Sheet'!DK36</f>
        <v/>
      </c>
      <c r="L34" s="110"/>
      <c r="M34" s="41" t="str">
        <f t="shared" si="0"/>
        <v/>
      </c>
      <c r="N34" s="55"/>
      <c r="O34" s="32"/>
      <c r="P34" s="32"/>
      <c r="Q34" s="32"/>
      <c r="R34" s="32"/>
      <c r="S34" s="56"/>
      <c r="T34" s="29"/>
    </row>
    <row r="35" spans="2:20" ht="12.75" x14ac:dyDescent="0.25">
      <c r="B35" s="114">
        <v>23</v>
      </c>
      <c r="C35" s="42"/>
      <c r="D35" s="44"/>
      <c r="E35" s="44"/>
      <c r="F35" s="44"/>
      <c r="G35" s="62" t="str">
        <f>IF('Questionnaire Analysis Sheet'!F37=0,"",'Questionnaire Analysis Sheet'!F37)</f>
        <v/>
      </c>
      <c r="H35" s="39" t="str">
        <f>'Questionnaire Analysis Sheet'!DC37</f>
        <v/>
      </c>
      <c r="I35" s="38"/>
      <c r="J35" s="40" t="str">
        <f>'Questionnaire Analysis Sheet'!DJ37</f>
        <v/>
      </c>
      <c r="K35" s="40" t="str">
        <f>'Questionnaire Analysis Sheet'!DK37</f>
        <v/>
      </c>
      <c r="L35" s="110"/>
      <c r="M35" s="41" t="str">
        <f t="shared" si="0"/>
        <v/>
      </c>
      <c r="N35" s="55"/>
      <c r="O35" s="32"/>
      <c r="P35" s="32"/>
      <c r="Q35" s="32"/>
      <c r="R35" s="32"/>
      <c r="S35" s="56"/>
      <c r="T35" s="29"/>
    </row>
    <row r="36" spans="2:20" ht="12.75" x14ac:dyDescent="0.25">
      <c r="B36" s="114">
        <v>24</v>
      </c>
      <c r="C36" s="42"/>
      <c r="D36" s="44"/>
      <c r="E36" s="44"/>
      <c r="F36" s="44"/>
      <c r="G36" s="62" t="str">
        <f>IF('Questionnaire Analysis Sheet'!F38=0,"",'Questionnaire Analysis Sheet'!F38)</f>
        <v/>
      </c>
      <c r="H36" s="39" t="str">
        <f>'Questionnaire Analysis Sheet'!DC38</f>
        <v/>
      </c>
      <c r="I36" s="38"/>
      <c r="J36" s="40" t="str">
        <f>'Questionnaire Analysis Sheet'!DJ38</f>
        <v/>
      </c>
      <c r="K36" s="40" t="str">
        <f>'Questionnaire Analysis Sheet'!DK38</f>
        <v/>
      </c>
      <c r="L36" s="110"/>
      <c r="M36" s="41" t="str">
        <f t="shared" si="0"/>
        <v/>
      </c>
      <c r="N36" s="55"/>
      <c r="O36" s="32"/>
      <c r="P36" s="32"/>
      <c r="Q36" s="32"/>
      <c r="R36" s="32"/>
      <c r="S36" s="56"/>
      <c r="T36" s="29"/>
    </row>
    <row r="37" spans="2:20" ht="12.75" x14ac:dyDescent="0.25">
      <c r="B37" s="113">
        <v>25</v>
      </c>
      <c r="C37" s="42"/>
      <c r="D37" s="44"/>
      <c r="E37" s="44"/>
      <c r="F37" s="44"/>
      <c r="G37" s="62" t="str">
        <f>IF('Questionnaire Analysis Sheet'!F39=0,"",'Questionnaire Analysis Sheet'!F39)</f>
        <v/>
      </c>
      <c r="H37" s="39" t="str">
        <f>'Questionnaire Analysis Sheet'!DC39</f>
        <v/>
      </c>
      <c r="I37" s="38"/>
      <c r="J37" s="40" t="str">
        <f>'Questionnaire Analysis Sheet'!DJ39</f>
        <v/>
      </c>
      <c r="K37" s="40" t="str">
        <f>'Questionnaire Analysis Sheet'!DK39</f>
        <v/>
      </c>
      <c r="L37" s="110"/>
      <c r="M37" s="41" t="str">
        <f t="shared" si="0"/>
        <v/>
      </c>
      <c r="N37" s="55"/>
      <c r="O37" s="32"/>
      <c r="P37" s="32"/>
      <c r="Q37" s="32"/>
      <c r="R37" s="32"/>
      <c r="S37" s="56"/>
      <c r="T37" s="29"/>
    </row>
    <row r="38" spans="2:20" ht="12.75" x14ac:dyDescent="0.25">
      <c r="B38" s="114">
        <v>26</v>
      </c>
      <c r="C38" s="42"/>
      <c r="D38" s="44"/>
      <c r="E38" s="44"/>
      <c r="F38" s="44"/>
      <c r="G38" s="62" t="str">
        <f>IF('Questionnaire Analysis Sheet'!F40=0,"",'Questionnaire Analysis Sheet'!F40)</f>
        <v/>
      </c>
      <c r="H38" s="39" t="str">
        <f>'Questionnaire Analysis Sheet'!DC40</f>
        <v/>
      </c>
      <c r="I38" s="38"/>
      <c r="J38" s="40" t="str">
        <f>'Questionnaire Analysis Sheet'!DJ40</f>
        <v/>
      </c>
      <c r="K38" s="40" t="str">
        <f>'Questionnaire Analysis Sheet'!DK40</f>
        <v/>
      </c>
      <c r="L38" s="110"/>
      <c r="M38" s="41" t="str">
        <f t="shared" si="0"/>
        <v/>
      </c>
      <c r="N38" s="55"/>
      <c r="O38" s="32"/>
      <c r="P38" s="32"/>
      <c r="Q38" s="32"/>
      <c r="R38" s="32"/>
      <c r="S38" s="56"/>
      <c r="T38" s="29"/>
    </row>
    <row r="39" spans="2:20" ht="12.75" x14ac:dyDescent="0.25">
      <c r="B39" s="114">
        <v>27</v>
      </c>
      <c r="C39" s="42"/>
      <c r="D39" s="44"/>
      <c r="E39" s="44"/>
      <c r="F39" s="44"/>
      <c r="G39" s="62" t="str">
        <f>IF('Questionnaire Analysis Sheet'!F41=0,"",'Questionnaire Analysis Sheet'!F41)</f>
        <v/>
      </c>
      <c r="H39" s="39" t="str">
        <f>'Questionnaire Analysis Sheet'!DC41</f>
        <v/>
      </c>
      <c r="I39" s="38"/>
      <c r="J39" s="40" t="str">
        <f>'Questionnaire Analysis Sheet'!DJ41</f>
        <v/>
      </c>
      <c r="K39" s="40" t="str">
        <f>'Questionnaire Analysis Sheet'!DK41</f>
        <v/>
      </c>
      <c r="L39" s="110"/>
      <c r="M39" s="41" t="str">
        <f t="shared" si="0"/>
        <v/>
      </c>
      <c r="N39" s="49"/>
      <c r="O39" s="50"/>
      <c r="P39" s="50"/>
      <c r="Q39" s="50"/>
      <c r="R39" s="50"/>
      <c r="S39" s="51"/>
      <c r="T39" s="29"/>
    </row>
    <row r="40" spans="2:20" x14ac:dyDescent="0.25">
      <c r="B40" s="29"/>
      <c r="C40" s="29"/>
      <c r="D40" s="29"/>
      <c r="E40" s="29"/>
      <c r="F40" s="29"/>
      <c r="G40" s="29"/>
      <c r="H40" s="102">
        <f>IF(ISERROR(AVERAGE(H13:H39)),"",AVERAGE(H13:H39))</f>
        <v>3.4545454545454546</v>
      </c>
      <c r="I40" s="103"/>
      <c r="J40" s="104"/>
      <c r="K40" s="104"/>
      <c r="L40" s="102" t="str">
        <f>IF(ISERROR(AVERAGE(L13:L39)),"",AVERAGE(L13:L39))</f>
        <v/>
      </c>
      <c r="M40" s="61" t="str">
        <f>IF(OR(H40="", L40=""),"",IF(H40&gt;L40,"p","q"))</f>
        <v/>
      </c>
      <c r="N40" s="29"/>
      <c r="O40" s="29"/>
      <c r="P40" s="29"/>
      <c r="Q40" s="29"/>
      <c r="R40" s="29"/>
      <c r="S40" s="29"/>
      <c r="T40" s="29"/>
    </row>
    <row r="41" spans="2:20" ht="14.45" customHeight="1" x14ac:dyDescent="0.25">
      <c r="G41" s="35"/>
      <c r="H41" s="34"/>
      <c r="J41" s="33"/>
      <c r="K41" s="33"/>
    </row>
    <row r="42" spans="2:20" ht="14.45" customHeight="1" x14ac:dyDescent="0.2">
      <c r="B42" s="92" t="s">
        <v>128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</row>
    <row r="43" spans="2:20" ht="14.45" customHeight="1" x14ac:dyDescent="0.25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5"/>
    </row>
    <row r="44" spans="2:20" ht="14.45" customHeight="1" x14ac:dyDescent="0.25"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8"/>
    </row>
    <row r="45" spans="2:20" ht="14.45" customHeight="1" x14ac:dyDescent="0.25"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8"/>
    </row>
    <row r="46" spans="2:20" ht="14.45" customHeight="1" x14ac:dyDescent="0.25"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8"/>
    </row>
    <row r="47" spans="2:20" ht="14.45" customHeight="1" x14ac:dyDescent="0.25"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8"/>
    </row>
    <row r="48" spans="2:20" ht="14.45" customHeight="1" x14ac:dyDescent="0.25"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8"/>
    </row>
    <row r="49" spans="2:20" ht="14.45" customHeight="1" x14ac:dyDescent="0.25"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8"/>
    </row>
    <row r="50" spans="2:20" ht="14.45" customHeight="1" x14ac:dyDescent="0.25"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8"/>
    </row>
    <row r="51" spans="2:20" ht="14.45" customHeight="1" x14ac:dyDescent="0.25"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8"/>
    </row>
    <row r="52" spans="2:20" ht="14.45" customHeight="1" x14ac:dyDescent="0.25"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8"/>
    </row>
    <row r="53" spans="2:20" ht="14.45" customHeight="1" x14ac:dyDescent="0.25"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8"/>
    </row>
    <row r="54" spans="2:20" ht="14.45" customHeight="1" x14ac:dyDescent="0.25"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8"/>
    </row>
    <row r="55" spans="2:20" ht="14.45" customHeight="1" x14ac:dyDescent="0.25">
      <c r="B55" s="66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8"/>
    </row>
    <row r="56" spans="2:20" ht="14.45" customHeight="1" x14ac:dyDescent="0.25">
      <c r="B56" s="66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8"/>
    </row>
    <row r="57" spans="2:20" ht="14.45" customHeight="1" x14ac:dyDescent="0.25">
      <c r="B57" s="66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8"/>
    </row>
    <row r="58" spans="2:20" ht="14.45" customHeight="1" x14ac:dyDescent="0.25"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8"/>
    </row>
    <row r="59" spans="2:20" ht="14.45" customHeight="1" x14ac:dyDescent="0.25"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8"/>
    </row>
    <row r="60" spans="2:20" ht="14.45" customHeight="1" x14ac:dyDescent="0.25">
      <c r="B60" s="69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1"/>
    </row>
    <row r="61" spans="2:20" ht="14.45" customHeight="1" x14ac:dyDescent="0.25">
      <c r="G61" s="35"/>
      <c r="H61" s="34"/>
      <c r="J61" s="33"/>
      <c r="K61" s="33"/>
    </row>
    <row r="62" spans="2:20" ht="14.45" customHeight="1" x14ac:dyDescent="0.2">
      <c r="B62" s="92" t="s">
        <v>108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</row>
    <row r="63" spans="2:20" ht="14.45" customHeight="1" x14ac:dyDescent="0.25">
      <c r="B63" s="6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5"/>
    </row>
    <row r="64" spans="2:20" ht="14.45" customHeight="1" x14ac:dyDescent="0.25">
      <c r="B64" s="66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8"/>
    </row>
    <row r="65" spans="2:20" ht="14.45" customHeight="1" x14ac:dyDescent="0.25">
      <c r="B65" s="66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8"/>
    </row>
    <row r="66" spans="2:20" ht="14.45" customHeight="1" x14ac:dyDescent="0.25">
      <c r="B66" s="69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1"/>
    </row>
    <row r="67" spans="2:20" ht="14.45" customHeight="1" x14ac:dyDescent="0.25">
      <c r="G67" s="35"/>
      <c r="H67" s="34"/>
      <c r="J67" s="33"/>
      <c r="K67" s="33"/>
    </row>
    <row r="68" spans="2:20" ht="14.45" customHeight="1" x14ac:dyDescent="0.25">
      <c r="B68" s="122" t="s">
        <v>109</v>
      </c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</row>
    <row r="69" spans="2:20" ht="14.45" customHeight="1" x14ac:dyDescent="0.25">
      <c r="G69" s="35"/>
      <c r="H69" s="34"/>
      <c r="J69" s="33"/>
      <c r="K69" s="33"/>
    </row>
    <row r="70" spans="2:20" ht="14.45" customHeight="1" x14ac:dyDescent="0.25">
      <c r="G70" s="35"/>
      <c r="H70" s="34"/>
      <c r="J70" s="33"/>
      <c r="K70" s="33"/>
    </row>
    <row r="71" spans="2:20" ht="14.45" customHeight="1" x14ac:dyDescent="0.25">
      <c r="G71" s="35"/>
      <c r="H71" s="34"/>
      <c r="J71" s="33"/>
      <c r="K71" s="33"/>
    </row>
    <row r="72" spans="2:20" ht="14.45" customHeight="1" x14ac:dyDescent="0.25">
      <c r="G72" s="35"/>
      <c r="H72" s="34"/>
      <c r="J72" s="33"/>
      <c r="K72" s="33"/>
    </row>
    <row r="73" spans="2:20" ht="14.45" customHeight="1" x14ac:dyDescent="0.25">
      <c r="G73" s="35"/>
      <c r="H73" s="34"/>
      <c r="J73" s="33"/>
      <c r="K73" s="33"/>
    </row>
    <row r="74" spans="2:20" ht="14.45" customHeight="1" x14ac:dyDescent="0.25">
      <c r="G74" s="35"/>
      <c r="H74" s="34"/>
      <c r="J74" s="33"/>
      <c r="K74" s="33"/>
    </row>
    <row r="75" spans="2:20" ht="14.45" customHeight="1" x14ac:dyDescent="0.25">
      <c r="G75" s="35"/>
      <c r="H75" s="34"/>
      <c r="J75" s="33"/>
      <c r="K75" s="33"/>
    </row>
    <row r="76" spans="2:20" ht="14.45" customHeight="1" x14ac:dyDescent="0.25">
      <c r="G76" s="35"/>
      <c r="H76" s="34"/>
      <c r="J76" s="33"/>
      <c r="K76" s="33"/>
    </row>
    <row r="77" spans="2:20" ht="14.45" customHeight="1" x14ac:dyDescent="0.25">
      <c r="G77" s="35"/>
      <c r="H77" s="34"/>
      <c r="J77" s="33"/>
      <c r="K77" s="33"/>
    </row>
    <row r="78" spans="2:20" ht="14.45" customHeight="1" x14ac:dyDescent="0.25">
      <c r="G78" s="35"/>
      <c r="H78" s="34"/>
      <c r="J78" s="33"/>
      <c r="K78" s="33"/>
    </row>
    <row r="79" spans="2:20" ht="14.45" customHeight="1" x14ac:dyDescent="0.25">
      <c r="G79" s="35"/>
      <c r="H79" s="34"/>
      <c r="J79" s="33"/>
      <c r="K79" s="33"/>
    </row>
    <row r="80" spans="2:20" ht="14.45" customHeight="1" x14ac:dyDescent="0.25">
      <c r="G80" s="35"/>
      <c r="H80" s="34"/>
      <c r="J80" s="33"/>
      <c r="K80" s="33"/>
    </row>
    <row r="81" spans="7:11" ht="14.45" customHeight="1" x14ac:dyDescent="0.25">
      <c r="G81" s="35"/>
      <c r="H81" s="34"/>
      <c r="J81" s="33"/>
      <c r="K81" s="33"/>
    </row>
    <row r="82" spans="7:11" ht="14.45" customHeight="1" x14ac:dyDescent="0.25">
      <c r="G82" s="35"/>
      <c r="H82" s="34"/>
      <c r="J82" s="33"/>
      <c r="K82" s="33"/>
    </row>
    <row r="83" spans="7:11" ht="14.45" customHeight="1" x14ac:dyDescent="0.25">
      <c r="G83" s="35"/>
      <c r="H83" s="34"/>
      <c r="J83" s="33"/>
      <c r="K83" s="33"/>
    </row>
    <row r="84" spans="7:11" ht="14.45" customHeight="1" x14ac:dyDescent="0.25">
      <c r="G84" s="35"/>
      <c r="H84" s="34"/>
      <c r="J84" s="33"/>
      <c r="K84" s="33"/>
    </row>
    <row r="85" spans="7:11" ht="14.45" customHeight="1" x14ac:dyDescent="0.25">
      <c r="G85" s="35"/>
      <c r="H85" s="34"/>
      <c r="J85" s="33"/>
      <c r="K85" s="33"/>
    </row>
    <row r="86" spans="7:11" ht="14.45" customHeight="1" x14ac:dyDescent="0.25">
      <c r="G86" s="35"/>
      <c r="H86" s="34"/>
      <c r="J86" s="33"/>
      <c r="K86" s="33"/>
    </row>
    <row r="87" spans="7:11" ht="14.45" customHeight="1" x14ac:dyDescent="0.25">
      <c r="G87" s="35"/>
      <c r="H87" s="34"/>
      <c r="J87" s="33"/>
      <c r="K87" s="33"/>
    </row>
    <row r="88" spans="7:11" ht="14.45" customHeight="1" x14ac:dyDescent="0.25">
      <c r="G88" s="35"/>
      <c r="H88" s="34"/>
      <c r="J88" s="33"/>
      <c r="K88" s="33"/>
    </row>
    <row r="89" spans="7:11" ht="14.45" customHeight="1" x14ac:dyDescent="0.25">
      <c r="G89" s="35"/>
      <c r="H89" s="34"/>
      <c r="J89" s="33"/>
      <c r="K89" s="33"/>
    </row>
    <row r="93" spans="7:11" x14ac:dyDescent="0.25">
      <c r="I93" s="34"/>
      <c r="J93" s="34"/>
    </row>
    <row r="94" spans="7:11" x14ac:dyDescent="0.25">
      <c r="I94" s="34"/>
      <c r="J94" s="34"/>
    </row>
    <row r="95" spans="7:11" x14ac:dyDescent="0.25">
      <c r="I95" s="34"/>
      <c r="J95" s="34"/>
    </row>
    <row r="96" spans="7:11" x14ac:dyDescent="0.25">
      <c r="I96" s="34"/>
      <c r="J96" s="34"/>
    </row>
    <row r="97" spans="9:10" x14ac:dyDescent="0.25">
      <c r="I97" s="34"/>
      <c r="J97" s="34"/>
    </row>
    <row r="98" spans="9:10" x14ac:dyDescent="0.25">
      <c r="I98" s="34"/>
      <c r="J98" s="34"/>
    </row>
    <row r="99" spans="9:10" x14ac:dyDescent="0.25">
      <c r="I99" s="34"/>
      <c r="J99" s="34"/>
    </row>
    <row r="100" spans="9:10" x14ac:dyDescent="0.25">
      <c r="I100" s="34"/>
      <c r="J100" s="34"/>
    </row>
    <row r="101" spans="9:10" x14ac:dyDescent="0.25">
      <c r="I101" s="34"/>
      <c r="J101" s="34"/>
    </row>
    <row r="102" spans="9:10" x14ac:dyDescent="0.25">
      <c r="I102" s="34"/>
      <c r="J102" s="34"/>
    </row>
    <row r="103" spans="9:10" x14ac:dyDescent="0.25">
      <c r="I103" s="34"/>
      <c r="J103" s="34"/>
    </row>
    <row r="104" spans="9:10" x14ac:dyDescent="0.25">
      <c r="I104" s="34"/>
      <c r="J104" s="34"/>
    </row>
    <row r="105" spans="9:10" x14ac:dyDescent="0.25">
      <c r="I105" s="34"/>
      <c r="J105" s="34"/>
    </row>
    <row r="106" spans="9:10" x14ac:dyDescent="0.25">
      <c r="I106" s="34"/>
      <c r="J106" s="34"/>
    </row>
    <row r="107" spans="9:10" x14ac:dyDescent="0.25">
      <c r="I107" s="34"/>
      <c r="J107" s="34"/>
    </row>
    <row r="108" spans="9:10" x14ac:dyDescent="0.25">
      <c r="I108" s="34"/>
      <c r="J108" s="34"/>
    </row>
    <row r="109" spans="9:10" x14ac:dyDescent="0.25">
      <c r="I109" s="34"/>
      <c r="J109" s="34"/>
    </row>
    <row r="110" spans="9:10" x14ac:dyDescent="0.25">
      <c r="I110" s="34"/>
      <c r="J110" s="34"/>
    </row>
    <row r="111" spans="9:10" x14ac:dyDescent="0.25">
      <c r="I111" s="34"/>
    </row>
    <row r="112" spans="9:10" x14ac:dyDescent="0.25">
      <c r="I112" s="34"/>
    </row>
    <row r="116" spans="3:3" x14ac:dyDescent="0.25">
      <c r="C116" s="36"/>
    </row>
    <row r="133" spans="3:3" x14ac:dyDescent="0.25">
      <c r="C133" s="36"/>
    </row>
  </sheetData>
  <sheetProtection sheet="1" objects="1" scenarios="1"/>
  <mergeCells count="1">
    <mergeCell ref="B68:T68"/>
  </mergeCells>
  <conditionalFormatting sqref="H13:H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40">
    <cfRule type="cellIs" dxfId="8" priority="14" operator="equal">
      <formula>"q"</formula>
    </cfRule>
    <cfRule type="cellIs" dxfId="7" priority="15" operator="equal">
      <formula>"p"</formula>
    </cfRule>
  </conditionalFormatting>
  <conditionalFormatting sqref="I93:I110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K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:L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:M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H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K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:L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67 H41 H13:H39 H69:H89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S9 C5:F9">
    <cfRule type="cellIs" dxfId="6" priority="1" operator="equal">
      <formula>0</formula>
    </cfRule>
  </conditionalFormatting>
  <printOptions horizontalCentered="1" verticalCentered="1"/>
  <pageMargins left="0.25" right="0.25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Questionnaire Analysis Sheet</vt:lpstr>
      <vt:lpstr>Questionnaire Analysis Report</vt:lpstr>
      <vt:lpstr>'Questionnaire Analysis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Questionnaire Report Template</dc:title>
  <dc:subject>Questionnaire Report Template</dc:subject>
  <dc:creator>Daoud Saadeddin</dc:creator>
  <cp:lastModifiedBy>Ibrahim</cp:lastModifiedBy>
  <cp:lastPrinted>2018-10-06T17:22:31Z</cp:lastPrinted>
  <dcterms:created xsi:type="dcterms:W3CDTF">2009-06-16T12:44:30Z</dcterms:created>
  <dcterms:modified xsi:type="dcterms:W3CDTF">2019-07-21T04:12:11Z</dcterms:modified>
</cp:coreProperties>
</file>