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<sst xmlns="http://schemas.openxmlformats.org/spreadsheetml/2006/main" count="14" uniqueCount="13">
  <si>
    <t>f_osc</t>
  </si>
  <si>
    <t>Clk pre scale</t>
  </si>
  <si>
    <t>f_pwm</t>
  </si>
  <si>
    <t>Top</t>
  </si>
  <si>
    <t>Resolution</t>
  </si>
  <si>
    <t>Phase / Phase freq PWM</t>
  </si>
  <si>
    <t>Fosc(Hz)</t>
  </si>
  <si>
    <t>Pre Scaler</t>
  </si>
  <si>
    <t>F_PWM(HZ)</t>
  </si>
  <si>
    <t>Resolution(bits)</t>
  </si>
  <si>
    <t>T_Period (mS)</t>
  </si>
  <si>
    <t>OCR1A(2ms)</t>
  </si>
  <si>
    <t>20ms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</si>
</sst>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3333"/>
        <bgColor rgb="FFFF3333"/>
      </patternFill>
    </fill>
    <fill>
      <patternFill patternType="solid">
        <fgColor rgb="FFFFFF66"/>
        <bgColor rgb="FFFFFF6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0.86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ht="12.75" customHeight="1">
      <c r="B6">
        <v>1.6E7</v>
      </c>
      <c r="C6">
        <v>1.0</v>
      </c>
      <c r="D6">
        <v>50.0</v>
      </c>
      <c r="E6">
        <f t="shared" ref="E6:E10" si="1">B6/(2*C6*D6)</f>
        <v>160000</v>
      </c>
      <c r="F6">
        <f t="shared" ref="F6:F10" si="2">LOG10(E6+1)/LOG10(2)</f>
        <v>17.2877214</v>
      </c>
    </row>
    <row r="7" ht="12.75" customHeight="1">
      <c r="B7">
        <v>1.6E7</v>
      </c>
      <c r="C7">
        <v>8.0</v>
      </c>
      <c r="D7">
        <v>50.0</v>
      </c>
      <c r="E7">
        <f t="shared" si="1"/>
        <v>20000</v>
      </c>
      <c r="F7">
        <f t="shared" si="2"/>
        <v>14.28778451</v>
      </c>
    </row>
    <row r="8" ht="12.75" customHeight="1">
      <c r="B8">
        <v>1.6E7</v>
      </c>
      <c r="C8">
        <v>64.0</v>
      </c>
      <c r="D8">
        <v>50.0</v>
      </c>
      <c r="E8">
        <f t="shared" si="1"/>
        <v>2500</v>
      </c>
      <c r="F8">
        <f t="shared" si="2"/>
        <v>11.28828934</v>
      </c>
    </row>
    <row r="9" ht="12.75" customHeight="1">
      <c r="B9">
        <v>1.6E7</v>
      </c>
      <c r="C9">
        <v>256.0</v>
      </c>
      <c r="D9">
        <v>50.0</v>
      </c>
      <c r="E9">
        <f t="shared" si="1"/>
        <v>625</v>
      </c>
      <c r="F9">
        <f t="shared" si="2"/>
        <v>9.290018847</v>
      </c>
    </row>
    <row r="10" ht="12.75" customHeight="1">
      <c r="B10">
        <v>1.6E7</v>
      </c>
      <c r="C10">
        <v>1024.0</v>
      </c>
      <c r="D10">
        <v>50.0</v>
      </c>
      <c r="E10">
        <f t="shared" si="1"/>
        <v>156.25</v>
      </c>
      <c r="F10">
        <f t="shared" si="2"/>
        <v>7.296916207</v>
      </c>
    </row>
    <row r="11" ht="12.75" customHeight="1"/>
    <row r="12" ht="12.75" customHeight="1">
      <c r="C12" t="s">
        <v>12</v>
      </c>
      <c r="E12">
        <v>20000.0</v>
      </c>
    </row>
    <row r="13" ht="12.75" customHeight="1">
      <c r="C13">
        <v>1.0</v>
      </c>
      <c r="E13">
        <f>E12/20</f>
        <v>1000</v>
      </c>
    </row>
    <row r="14" ht="12.75" customHeight="1">
      <c r="C14">
        <v>2.0</v>
      </c>
      <c r="E14">
        <v>2000.0</v>
      </c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0.86"/>
    <col customWidth="1" min="7" max="8" width="15.0"/>
    <col customWidth="1" min="9" max="26" width="8.71"/>
  </cols>
  <sheetData>
    <row r="1" ht="12.75" customHeight="1"/>
    <row r="2" ht="12.75" customHeight="1">
      <c r="E2" t="s">
        <v>5</v>
      </c>
    </row>
    <row r="3" ht="12.75" customHeight="1"/>
    <row r="4" ht="12.75" customHeight="1">
      <c r="B4" t="s">
        <v>6</v>
      </c>
      <c r="C4" t="s">
        <v>3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ht="12.75" customHeight="1">
      <c r="B5" s="1">
        <v>1.6E7</v>
      </c>
      <c r="C5" s="1">
        <f t="shared" ref="C5:C9" si="1">B5/(2*D5*E5)</f>
        <v>160000</v>
      </c>
      <c r="D5" s="1">
        <v>1.0</v>
      </c>
      <c r="E5" s="1">
        <v>50.0</v>
      </c>
      <c r="F5" s="1">
        <f t="shared" ref="F5:F9" si="2">FLOOR.MATH( LOG10(C5+1)/LOG10(2),1)</f>
        <v>17</v>
      </c>
      <c r="G5">
        <f t="shared" ref="G5:G9" si="3">1/E5*1000</f>
        <v>20</v>
      </c>
    </row>
    <row r="6" ht="12.75" customHeight="1">
      <c r="B6" s="2">
        <v>1.6E7</v>
      </c>
      <c r="C6" s="2">
        <f t="shared" si="1"/>
        <v>20000</v>
      </c>
      <c r="D6" s="2">
        <v>8.0</v>
      </c>
      <c r="E6" s="2">
        <v>50.0</v>
      </c>
      <c r="F6" s="1">
        <f t="shared" si="2"/>
        <v>14</v>
      </c>
      <c r="G6" s="2">
        <f t="shared" si="3"/>
        <v>20</v>
      </c>
      <c r="H6" s="2">
        <f>C6/G6*2</f>
        <v>2000</v>
      </c>
    </row>
    <row r="7" ht="12.75" customHeight="1">
      <c r="B7">
        <v>1.6E7</v>
      </c>
      <c r="C7">
        <f t="shared" si="1"/>
        <v>2500</v>
      </c>
      <c r="D7">
        <v>64.0</v>
      </c>
      <c r="E7">
        <v>50.0</v>
      </c>
      <c r="F7" s="1">
        <f t="shared" si="2"/>
        <v>11</v>
      </c>
      <c r="G7">
        <f t="shared" si="3"/>
        <v>20</v>
      </c>
    </row>
    <row r="8" ht="12.75" customHeight="1">
      <c r="B8">
        <v>1.6E7</v>
      </c>
      <c r="C8">
        <f t="shared" si="1"/>
        <v>625</v>
      </c>
      <c r="D8">
        <v>256.0</v>
      </c>
      <c r="E8">
        <v>50.0</v>
      </c>
      <c r="F8" s="1">
        <f t="shared" si="2"/>
        <v>9</v>
      </c>
      <c r="G8">
        <f t="shared" si="3"/>
        <v>20</v>
      </c>
    </row>
    <row r="9" ht="12.75" customHeight="1">
      <c r="B9" s="1">
        <v>1.6E7</v>
      </c>
      <c r="C9" s="1">
        <f t="shared" si="1"/>
        <v>156.25</v>
      </c>
      <c r="D9" s="1">
        <v>1024.0</v>
      </c>
      <c r="E9" s="1">
        <v>50.0</v>
      </c>
      <c r="F9" s="1">
        <f t="shared" si="2"/>
        <v>7</v>
      </c>
      <c r="G9">
        <f t="shared" si="3"/>
        <v>20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