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M\SEMESTER 7\SPK\"/>
    </mc:Choice>
  </mc:AlternateContent>
  <xr:revisionPtr revIDLastSave="0" documentId="13_ncr:1_{265B64EA-0154-4C2A-B534-67C82194E336}" xr6:coauthVersionLast="47" xr6:coauthVersionMax="47" xr10:uidLastSave="{00000000-0000-0000-0000-000000000000}"/>
  <bookViews>
    <workbookView xWindow="-120" yWindow="-120" windowWidth="20640" windowHeight="11310" xr2:uid="{56F7D4E7-B9DB-4CC0-A0C2-64D7F4C38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E77" i="1" s="1"/>
  <c r="B77" i="1"/>
  <c r="B76" i="1"/>
  <c r="B72" i="1"/>
  <c r="B75" i="1"/>
  <c r="B74" i="1"/>
  <c r="B73" i="1"/>
  <c r="B71" i="1"/>
  <c r="B68" i="1"/>
  <c r="B70" i="1"/>
  <c r="B69" i="1"/>
  <c r="K60" i="1"/>
  <c r="K61" i="1"/>
  <c r="K59" i="1"/>
  <c r="K57" i="1"/>
  <c r="K58" i="1"/>
  <c r="K56" i="1"/>
  <c r="F61" i="1"/>
  <c r="F60" i="1"/>
  <c r="F59" i="1"/>
  <c r="F58" i="1"/>
  <c r="F57" i="1"/>
  <c r="F56" i="1"/>
  <c r="C62" i="1"/>
  <c r="E74" i="1" l="1"/>
  <c r="E71" i="1"/>
  <c r="E75" i="1"/>
  <c r="E76" i="1"/>
  <c r="E70" i="1"/>
  <c r="E68" i="1"/>
  <c r="E72" i="1"/>
  <c r="E69" i="1"/>
  <c r="E73" i="1"/>
</calcChain>
</file>

<file path=xl/sharedStrings.xml><?xml version="1.0" encoding="utf-8"?>
<sst xmlns="http://schemas.openxmlformats.org/spreadsheetml/2006/main" count="363" uniqueCount="198">
  <si>
    <t>SISTEM PENUNJANNG KEPUTUSAN</t>
  </si>
  <si>
    <t>No</t>
  </si>
  <si>
    <t>Brand</t>
  </si>
  <si>
    <t>RAM</t>
  </si>
  <si>
    <t>Prosesor</t>
  </si>
  <si>
    <t>Baterai</t>
  </si>
  <si>
    <t>Harga</t>
  </si>
  <si>
    <t>Ukuran Layar</t>
  </si>
  <si>
    <t>1</t>
  </si>
  <si>
    <t>Realme C11</t>
  </si>
  <si>
    <t>2 GB</t>
  </si>
  <si>
    <t>MediaTek Helio G35</t>
  </si>
  <si>
    <t>5.000 mAh</t>
  </si>
  <si>
    <t>Rp.1.499.000</t>
  </si>
  <si>
    <t>6.5 inch</t>
  </si>
  <si>
    <t>2</t>
  </si>
  <si>
    <t>Realme C15</t>
  </si>
  <si>
    <t>4 GB</t>
  </si>
  <si>
    <t>6.000 mAh</t>
  </si>
  <si>
    <t>Rp.1.999.000</t>
  </si>
  <si>
    <t>3</t>
  </si>
  <si>
    <t>Realme 8 Pro</t>
  </si>
  <si>
    <t>8 GB</t>
  </si>
  <si>
    <t>Qualcomm Snapdragon 720G</t>
  </si>
  <si>
    <t>4.500 mAh</t>
  </si>
  <si>
    <t>Rp.3.999.000</t>
  </si>
  <si>
    <t>6.4 inch</t>
  </si>
  <si>
    <t>4</t>
  </si>
  <si>
    <t>Realme X7 Pro</t>
  </si>
  <si>
    <t>MediaTek Dimensity 1000+</t>
  </si>
  <si>
    <t>Rp.4.999.000</t>
  </si>
  <si>
    <t>6.55 inch</t>
  </si>
  <si>
    <t>5</t>
  </si>
  <si>
    <t>Realme GT Neo</t>
  </si>
  <si>
    <t>MediaTek Dimensity 1200</t>
  </si>
  <si>
    <t>6.43 inch</t>
  </si>
  <si>
    <t>6</t>
  </si>
  <si>
    <t>Realme X50 Pro</t>
  </si>
  <si>
    <t>12 GB</t>
  </si>
  <si>
    <t>Qualcomm Snapdragon 865</t>
  </si>
  <si>
    <t>4.200 mAh</t>
  </si>
  <si>
    <t>Rp.7.999.000</t>
  </si>
  <si>
    <t>6.44 inch</t>
  </si>
  <si>
    <t>7</t>
  </si>
  <si>
    <t>Realme Narzo 50A</t>
  </si>
  <si>
    <t>MediaTek Helio G85</t>
  </si>
  <si>
    <t>Rp.2.499.000</t>
  </si>
  <si>
    <t>8</t>
  </si>
  <si>
    <t>Realme 9</t>
  </si>
  <si>
    <t>MediaTek Dimensity 810</t>
  </si>
  <si>
    <t>9</t>
  </si>
  <si>
    <t>Realme X9 Pro</t>
  </si>
  <si>
    <t>Qualcomm Snapdragon 870</t>
  </si>
  <si>
    <t>Rp.5.999.000</t>
  </si>
  <si>
    <t>10</t>
  </si>
  <si>
    <t>Realme GT 2</t>
  </si>
  <si>
    <t>Qualcomm Snapdragon 898</t>
  </si>
  <si>
    <t>IBNU SAPUTRA</t>
  </si>
  <si>
    <t>6.62 inch</t>
  </si>
  <si>
    <t>Rp.5.970.000</t>
  </si>
  <si>
    <t>Storage</t>
  </si>
  <si>
    <t>32 GB</t>
  </si>
  <si>
    <t>64 GB</t>
  </si>
  <si>
    <t>128 GB</t>
  </si>
  <si>
    <t>Kriteria smartphone</t>
  </si>
  <si>
    <t>kriteria</t>
  </si>
  <si>
    <t>keterangan</t>
  </si>
  <si>
    <t>tipe</t>
  </si>
  <si>
    <t>c1</t>
  </si>
  <si>
    <t>c2</t>
  </si>
  <si>
    <t>c3</t>
  </si>
  <si>
    <t>c4</t>
  </si>
  <si>
    <t>c5</t>
  </si>
  <si>
    <t>c6</t>
  </si>
  <si>
    <t xml:space="preserve">Prosesor </t>
  </si>
  <si>
    <t>Ram</t>
  </si>
  <si>
    <t>benefit</t>
  </si>
  <si>
    <t>cost</t>
  </si>
  <si>
    <t>Rating Alternatif</t>
  </si>
  <si>
    <t>sangat rendah</t>
  </si>
  <si>
    <t>rendah</t>
  </si>
  <si>
    <t>cukup</t>
  </si>
  <si>
    <t>tinggi</t>
  </si>
  <si>
    <t>sangat tinggi</t>
  </si>
  <si>
    <t>Bobot</t>
  </si>
  <si>
    <t>6 GB</t>
  </si>
  <si>
    <t>256 GB</t>
  </si>
  <si>
    <t>Baterai (mAh)</t>
  </si>
  <si>
    <t>4.000 - 5.000</t>
  </si>
  <si>
    <t>5.000 - 6.000</t>
  </si>
  <si>
    <t>Lebih dari 6.000</t>
  </si>
  <si>
    <t>Harga (Rp)</t>
  </si>
  <si>
    <t>Kurang dari Rp.2.000.000</t>
  </si>
  <si>
    <t>Rp.2.000.000 - Rp.3.000.000</t>
  </si>
  <si>
    <t>Rp.3.000.000 - Rp.4.000.000</t>
  </si>
  <si>
    <t>Rp.4.000.000 - Rp.5.000.000</t>
  </si>
  <si>
    <t>Lebih dari Rp.5.000.000</t>
  </si>
  <si>
    <t>Ukuran layar (inci)</t>
  </si>
  <si>
    <t>bobot</t>
  </si>
  <si>
    <t>kurang dari3000</t>
  </si>
  <si>
    <t>kurang dari 5 inci</t>
  </si>
  <si>
    <t>16 GB</t>
  </si>
  <si>
    <t>Alternatif</t>
  </si>
  <si>
    <t>RAM C1</t>
  </si>
  <si>
    <t>C1</t>
  </si>
  <si>
    <t>Processor</t>
  </si>
  <si>
    <t>AnTuTu 9 score</t>
  </si>
  <si>
    <t>Skor</t>
  </si>
  <si>
    <t>100.000 - 280.000</t>
  </si>
  <si>
    <t>280.001 - 460.000</t>
  </si>
  <si>
    <t>460.001 - 640.000</t>
  </si>
  <si>
    <t>640.001 - 820.000</t>
  </si>
  <si>
    <t>820.001 - 1.000.000</t>
  </si>
  <si>
    <t>PROSESOR C2</t>
  </si>
  <si>
    <t>STORAGE C3</t>
  </si>
  <si>
    <t>BATERAI C4</t>
  </si>
  <si>
    <t>HARGA C5</t>
  </si>
  <si>
    <t>UKURAN LAYAR C6</t>
  </si>
  <si>
    <t>Rentang Score</t>
  </si>
  <si>
    <t>C2</t>
  </si>
  <si>
    <t>C3</t>
  </si>
  <si>
    <t>C4</t>
  </si>
  <si>
    <t>C5</t>
  </si>
  <si>
    <t>C6</t>
  </si>
  <si>
    <t>DATA</t>
  </si>
  <si>
    <t>Seleksi Data Alternatif</t>
  </si>
  <si>
    <t>Menentukan Nilai Bobot 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</si>
  <si>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</si>
  <si>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</si>
  <si>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</si>
  <si>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</si>
  <si>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</si>
  <si>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</si>
  <si>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</si>
  <si>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</si>
  <si>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</si>
  <si>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</si>
  <si>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BOBOT</t>
  </si>
  <si>
    <t xml:space="preserve">5 inci - 5,5 inci </t>
  </si>
  <si>
    <t>5,5 inci - 6 inci</t>
  </si>
  <si>
    <t>6 inci - 6.5 inci</t>
  </si>
  <si>
    <t>lebih dari 6,5</t>
  </si>
  <si>
    <t>PERBAIKAN BOBOT KRITERIA</t>
  </si>
  <si>
    <t>w1</t>
  </si>
  <si>
    <t>w2</t>
  </si>
  <si>
    <t>w3</t>
  </si>
  <si>
    <t>w4</t>
  </si>
  <si>
    <t>w5</t>
  </si>
  <si>
    <t>w6</t>
  </si>
  <si>
    <t>tinggat prioritas</t>
  </si>
  <si>
    <t>jumlah</t>
  </si>
  <si>
    <t>Perbaikan Bobot Perkriteria</t>
  </si>
  <si>
    <t>Perhitungan Prosesor</t>
  </si>
  <si>
    <t>Normalisasi nilai W Benefit (C1, C2, C3, C4,C6) dikali dengan 1, Sedangkan W Cost (C5) dikali dengan -1</t>
  </si>
  <si>
    <t>0,19047619047619 * 1</t>
  </si>
  <si>
    <t xml:space="preserve">0,238095238095238 * 1 </t>
  </si>
  <si>
    <t>0,142857142857143 * 1</t>
  </si>
  <si>
    <t>0,0952380952380952 * -1</t>
  </si>
  <si>
    <t>PERHITUNGAN NILAI VEKTOR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</si>
  <si>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</si>
  <si>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</si>
  <si>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</si>
  <si>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</si>
  <si>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</si>
  <si>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</si>
  <si>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</si>
  <si>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</si>
  <si>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</si>
  <si>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</si>
  <si>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Perhitungan Nilai Vektor V</t>
  </si>
  <si>
    <t>Nilai Vektor 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</si>
  <si>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</si>
  <si>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</si>
  <si>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</si>
  <si>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</si>
  <si>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</si>
  <si>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</si>
  <si>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</si>
  <si>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</si>
  <si>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</si>
  <si>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</si>
  <si>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 xml:space="preserve">jumlah </t>
  </si>
  <si>
    <t>Hasil Perangkingan</t>
  </si>
  <si>
    <t>alternatif</t>
  </si>
  <si>
    <t>nilai vektor V</t>
  </si>
  <si>
    <t>Perangkaian</t>
  </si>
  <si>
    <t>0.121736335</t>
  </si>
  <si>
    <t>0.117916868</t>
  </si>
  <si>
    <t>0.10992705</t>
  </si>
  <si>
    <t>0.109435749</t>
  </si>
  <si>
    <t>0.106478099</t>
  </si>
  <si>
    <t>0.104054303</t>
  </si>
  <si>
    <t>0.094300211</t>
  </si>
  <si>
    <t>0.085409933</t>
  </si>
  <si>
    <t>0.084247867</t>
  </si>
  <si>
    <t>0.066493585</t>
  </si>
  <si>
    <t>Data RAW Smarphone</t>
  </si>
  <si>
    <t>Ksimpulan : (V9) Realme X9 Pro adalah smartphone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</si>
</sst>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Border="1"/>
    <xf numFmtId="0" fontId="2" fillId="5" borderId="1" xfId="0" applyFont="1" applyFill="1" applyBorder="1"/>
    <xf numFmtId="3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88F-9E27-403C-BFA0-F7540A025FE4}">
  <dimension ref="A1:Q80"/>
  <sheetViews>
    <sheetView tabSelected="1" topLeftCell="A58" zoomScaleNormal="100" workbookViewId="0">
      <selection activeCell="A80" sqref="A80:J80"/>
    </sheetView>
  </sheetViews>
  <sheetFormatPr defaultRowHeight="15" x14ac:dyDescent="0.25"/>
  <cols>
    <col min="1" max="1" width="16.140625" style="1" bestFit="1" customWidth="1"/>
    <col min="2" max="2" width="17.5703125" style="1" bestFit="1" customWidth="1"/>
    <col min="3" max="3" width="12.85546875" style="1" bestFit="1" customWidth="1"/>
    <col min="4" max="4" width="26.7109375" style="1" bestFit="1" customWidth="1"/>
    <col min="5" max="5" width="12" style="1" bestFit="1" customWidth="1"/>
    <col min="6" max="6" width="17.85546875" style="1" customWidth="1"/>
    <col min="7" max="7" width="17" style="1" bestFit="1" customWidth="1"/>
    <col min="8" max="8" width="12.28515625" style="1" bestFit="1" customWidth="1"/>
    <col min="9" max="9" width="11.42578125" style="1" bestFit="1" customWidth="1"/>
    <col min="10" max="10" width="26.140625" style="1" bestFit="1" customWidth="1"/>
    <col min="11" max="11" width="16.140625" style="1" bestFit="1" customWidth="1"/>
    <col min="12" max="12" width="26.140625" style="1" bestFit="1" customWidth="1"/>
    <col min="13" max="14" width="9.140625" style="1"/>
    <col min="15" max="15" width="13.5703125" style="1" bestFit="1" customWidth="1"/>
    <col min="16" max="16" width="12.85546875" style="1" bestFit="1" customWidth="1"/>
    <col min="17" max="17" width="22.85546875" style="1" bestFit="1" customWidth="1"/>
    <col min="18" max="16384" width="9.140625" style="1"/>
  </cols>
  <sheetData>
    <row r="1" spans="1:17" x14ac:dyDescent="0.25">
      <c r="B1" s="11" t="s">
        <v>57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4" spans="1:17" x14ac:dyDescent="0.25">
      <c r="B4" s="15" t="s">
        <v>64</v>
      </c>
      <c r="C4" s="16"/>
      <c r="D4" s="17"/>
      <c r="F4" s="15" t="s">
        <v>78</v>
      </c>
      <c r="G4" s="17"/>
      <c r="I4" s="15" t="s">
        <v>196</v>
      </c>
      <c r="J4" s="16"/>
      <c r="K4" s="16"/>
      <c r="L4" s="16"/>
      <c r="M4" s="16"/>
      <c r="N4" s="16"/>
      <c r="O4" s="16"/>
      <c r="P4" s="17"/>
    </row>
    <row r="5" spans="1:17" x14ac:dyDescent="0.25">
      <c r="B5" s="2" t="s">
        <v>65</v>
      </c>
      <c r="C5" s="2" t="s">
        <v>66</v>
      </c>
      <c r="D5" s="2" t="s">
        <v>67</v>
      </c>
      <c r="F5" s="3">
        <v>1</v>
      </c>
      <c r="G5" s="4" t="s">
        <v>79</v>
      </c>
      <c r="I5" s="5" t="s">
        <v>1</v>
      </c>
      <c r="J5" s="5" t="s">
        <v>2</v>
      </c>
      <c r="K5" s="5" t="s">
        <v>3</v>
      </c>
      <c r="L5" s="5" t="s">
        <v>4</v>
      </c>
      <c r="M5" s="5" t="s">
        <v>60</v>
      </c>
      <c r="N5" s="5" t="s">
        <v>5</v>
      </c>
      <c r="O5" s="5" t="s">
        <v>6</v>
      </c>
      <c r="P5" s="5" t="s">
        <v>7</v>
      </c>
    </row>
    <row r="6" spans="1:17" x14ac:dyDescent="0.25">
      <c r="B6" s="4" t="s">
        <v>68</v>
      </c>
      <c r="C6" s="4" t="s">
        <v>74</v>
      </c>
      <c r="D6" s="4" t="s">
        <v>76</v>
      </c>
      <c r="F6" s="3">
        <v>2</v>
      </c>
      <c r="G6" s="4" t="s">
        <v>80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61</v>
      </c>
      <c r="N6" s="4" t="s">
        <v>12</v>
      </c>
      <c r="O6" s="4" t="s">
        <v>13</v>
      </c>
      <c r="P6" s="4" t="s">
        <v>14</v>
      </c>
    </row>
    <row r="7" spans="1:17" x14ac:dyDescent="0.25">
      <c r="B7" s="4" t="s">
        <v>69</v>
      </c>
      <c r="C7" s="4" t="s">
        <v>75</v>
      </c>
      <c r="D7" s="4" t="s">
        <v>76</v>
      </c>
      <c r="F7" s="3">
        <v>3</v>
      </c>
      <c r="G7" s="4" t="s">
        <v>81</v>
      </c>
      <c r="I7" s="4" t="s">
        <v>15</v>
      </c>
      <c r="J7" s="4" t="s">
        <v>16</v>
      </c>
      <c r="K7" s="4" t="s">
        <v>17</v>
      </c>
      <c r="L7" s="4" t="s">
        <v>11</v>
      </c>
      <c r="M7" s="4" t="s">
        <v>62</v>
      </c>
      <c r="N7" s="4" t="s">
        <v>18</v>
      </c>
      <c r="O7" s="4" t="s">
        <v>19</v>
      </c>
      <c r="P7" s="4" t="s">
        <v>14</v>
      </c>
    </row>
    <row r="8" spans="1:17" x14ac:dyDescent="0.25">
      <c r="B8" s="4" t="s">
        <v>70</v>
      </c>
      <c r="C8" s="4" t="s">
        <v>60</v>
      </c>
      <c r="D8" s="4" t="s">
        <v>76</v>
      </c>
      <c r="F8" s="3">
        <v>4</v>
      </c>
      <c r="G8" s="4" t="s">
        <v>82</v>
      </c>
      <c r="I8" s="4" t="s">
        <v>20</v>
      </c>
      <c r="J8" s="4" t="s">
        <v>21</v>
      </c>
      <c r="K8" s="4" t="s">
        <v>22</v>
      </c>
      <c r="L8" s="4" t="s">
        <v>23</v>
      </c>
      <c r="M8" s="4" t="s">
        <v>63</v>
      </c>
      <c r="N8" s="4" t="s">
        <v>24</v>
      </c>
      <c r="O8" s="4" t="s">
        <v>25</v>
      </c>
      <c r="P8" s="4" t="s">
        <v>26</v>
      </c>
    </row>
    <row r="9" spans="1:17" x14ac:dyDescent="0.25">
      <c r="B9" s="4" t="s">
        <v>71</v>
      </c>
      <c r="C9" s="4" t="s">
        <v>5</v>
      </c>
      <c r="D9" s="4" t="s">
        <v>76</v>
      </c>
      <c r="F9" s="3">
        <v>5</v>
      </c>
      <c r="G9" s="4" t="s">
        <v>83</v>
      </c>
      <c r="I9" s="4" t="s">
        <v>27</v>
      </c>
      <c r="J9" s="4" t="s">
        <v>28</v>
      </c>
      <c r="K9" s="4" t="s">
        <v>22</v>
      </c>
      <c r="L9" s="4" t="s">
        <v>29</v>
      </c>
      <c r="M9" s="4" t="s">
        <v>63</v>
      </c>
      <c r="N9" s="4" t="s">
        <v>24</v>
      </c>
      <c r="O9" s="4" t="s">
        <v>30</v>
      </c>
      <c r="P9" s="4" t="s">
        <v>31</v>
      </c>
    </row>
    <row r="10" spans="1:17" x14ac:dyDescent="0.25">
      <c r="B10" s="4" t="s">
        <v>72</v>
      </c>
      <c r="C10" s="4" t="s">
        <v>7</v>
      </c>
      <c r="D10" s="4" t="s">
        <v>76</v>
      </c>
      <c r="E10" s="6"/>
      <c r="F10" s="6"/>
      <c r="I10" s="4" t="s">
        <v>32</v>
      </c>
      <c r="J10" s="4" t="s">
        <v>33</v>
      </c>
      <c r="K10" s="4" t="s">
        <v>22</v>
      </c>
      <c r="L10" s="4" t="s">
        <v>34</v>
      </c>
      <c r="M10" s="4" t="s">
        <v>63</v>
      </c>
      <c r="N10" s="4" t="s">
        <v>24</v>
      </c>
      <c r="O10" s="4" t="s">
        <v>30</v>
      </c>
      <c r="P10" s="4" t="s">
        <v>35</v>
      </c>
    </row>
    <row r="11" spans="1:17" x14ac:dyDescent="0.25">
      <c r="B11" s="4" t="s">
        <v>73</v>
      </c>
      <c r="C11" s="4" t="s">
        <v>6</v>
      </c>
      <c r="D11" s="4" t="s">
        <v>77</v>
      </c>
      <c r="E11" s="6"/>
      <c r="F11" s="6"/>
      <c r="I11" s="4" t="s">
        <v>36</v>
      </c>
      <c r="J11" s="4" t="s">
        <v>37</v>
      </c>
      <c r="K11" s="4" t="s">
        <v>38</v>
      </c>
      <c r="L11" s="4" t="s">
        <v>39</v>
      </c>
      <c r="M11" s="4" t="s">
        <v>63</v>
      </c>
      <c r="N11" s="4" t="s">
        <v>40</v>
      </c>
      <c r="O11" s="4" t="s">
        <v>41</v>
      </c>
      <c r="P11" s="4" t="s">
        <v>42</v>
      </c>
    </row>
    <row r="12" spans="1:17" x14ac:dyDescent="0.25">
      <c r="I12" s="4" t="s">
        <v>43</v>
      </c>
      <c r="J12" s="4" t="s">
        <v>44</v>
      </c>
      <c r="K12" s="4" t="s">
        <v>17</v>
      </c>
      <c r="L12" s="4" t="s">
        <v>45</v>
      </c>
      <c r="M12" s="4" t="s">
        <v>62</v>
      </c>
      <c r="N12" s="4" t="s">
        <v>18</v>
      </c>
      <c r="O12" s="4" t="s">
        <v>46</v>
      </c>
      <c r="P12" s="4" t="s">
        <v>14</v>
      </c>
    </row>
    <row r="13" spans="1:17" x14ac:dyDescent="0.25">
      <c r="I13" s="4" t="s">
        <v>47</v>
      </c>
      <c r="J13" s="4" t="s">
        <v>48</v>
      </c>
      <c r="K13" s="4" t="s">
        <v>22</v>
      </c>
      <c r="L13" s="4" t="s">
        <v>49</v>
      </c>
      <c r="M13" s="4" t="s">
        <v>63</v>
      </c>
      <c r="N13" s="4" t="s">
        <v>12</v>
      </c>
      <c r="O13" s="4" t="s">
        <v>25</v>
      </c>
      <c r="P13" s="4" t="s">
        <v>14</v>
      </c>
    </row>
    <row r="14" spans="1:17" x14ac:dyDescent="0.25">
      <c r="I14" s="4" t="s">
        <v>50</v>
      </c>
      <c r="J14" s="4" t="s">
        <v>51</v>
      </c>
      <c r="K14" s="4" t="s">
        <v>38</v>
      </c>
      <c r="L14" s="4" t="s">
        <v>52</v>
      </c>
      <c r="M14" s="4" t="s">
        <v>63</v>
      </c>
      <c r="N14" s="4" t="s">
        <v>24</v>
      </c>
      <c r="O14" s="4" t="s">
        <v>53</v>
      </c>
      <c r="P14" s="4" t="s">
        <v>31</v>
      </c>
    </row>
    <row r="15" spans="1:17" x14ac:dyDescent="0.25">
      <c r="I15" s="4" t="s">
        <v>54</v>
      </c>
      <c r="J15" s="4" t="s">
        <v>55</v>
      </c>
      <c r="K15" s="4" t="s">
        <v>38</v>
      </c>
      <c r="L15" s="4" t="s">
        <v>56</v>
      </c>
      <c r="M15" s="4" t="s">
        <v>63</v>
      </c>
      <c r="N15" s="4" t="s">
        <v>12</v>
      </c>
      <c r="O15" s="4" t="s">
        <v>59</v>
      </c>
      <c r="P15" s="4" t="s">
        <v>58</v>
      </c>
    </row>
    <row r="17" spans="1:17" x14ac:dyDescent="0.25">
      <c r="A17" s="14" t="s">
        <v>137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9" spans="1:17" x14ac:dyDescent="0.25">
      <c r="A19" s="18" t="s">
        <v>103</v>
      </c>
      <c r="B19" s="18"/>
      <c r="D19" s="19" t="s">
        <v>113</v>
      </c>
      <c r="E19" s="19"/>
      <c r="G19" s="18" t="s">
        <v>114</v>
      </c>
      <c r="H19" s="18"/>
    </row>
    <row r="20" spans="1:17" x14ac:dyDescent="0.25">
      <c r="A20" s="7" t="s">
        <v>3</v>
      </c>
      <c r="B20" s="7" t="s">
        <v>84</v>
      </c>
      <c r="D20" s="7" t="s">
        <v>118</v>
      </c>
      <c r="E20" s="7" t="s">
        <v>107</v>
      </c>
      <c r="G20" s="7" t="s">
        <v>60</v>
      </c>
      <c r="H20" s="7" t="s">
        <v>84</v>
      </c>
    </row>
    <row r="21" spans="1:17" x14ac:dyDescent="0.25">
      <c r="A21" s="4" t="s">
        <v>10</v>
      </c>
      <c r="B21" s="4">
        <v>1</v>
      </c>
      <c r="D21" s="4" t="s">
        <v>108</v>
      </c>
      <c r="E21" s="4">
        <v>1</v>
      </c>
      <c r="G21" s="4" t="s">
        <v>101</v>
      </c>
      <c r="H21" s="4">
        <v>1</v>
      </c>
    </row>
    <row r="22" spans="1:17" x14ac:dyDescent="0.25">
      <c r="A22" s="4" t="s">
        <v>17</v>
      </c>
      <c r="B22" s="4">
        <v>2</v>
      </c>
      <c r="D22" s="4" t="s">
        <v>109</v>
      </c>
      <c r="E22" s="4">
        <v>2</v>
      </c>
      <c r="G22" s="4" t="s">
        <v>61</v>
      </c>
      <c r="H22" s="4">
        <v>2</v>
      </c>
      <c r="J22" s="21" t="s">
        <v>152</v>
      </c>
      <c r="K22" s="21"/>
    </row>
    <row r="23" spans="1:17" x14ac:dyDescent="0.25">
      <c r="A23" s="4" t="s">
        <v>85</v>
      </c>
      <c r="B23" s="4">
        <v>3</v>
      </c>
      <c r="D23" s="4" t="s">
        <v>110</v>
      </c>
      <c r="E23" s="4">
        <v>3</v>
      </c>
      <c r="G23" s="4" t="s">
        <v>62</v>
      </c>
      <c r="H23" s="4">
        <v>3</v>
      </c>
      <c r="J23" s="3" t="s">
        <v>105</v>
      </c>
      <c r="K23" s="3" t="s">
        <v>106</v>
      </c>
    </row>
    <row r="24" spans="1:17" x14ac:dyDescent="0.25">
      <c r="A24" s="4" t="s">
        <v>22</v>
      </c>
      <c r="B24" s="4">
        <v>4</v>
      </c>
      <c r="D24" s="4" t="s">
        <v>111</v>
      </c>
      <c r="E24" s="4">
        <v>4</v>
      </c>
      <c r="G24" s="4" t="s">
        <v>63</v>
      </c>
      <c r="H24" s="4">
        <v>4</v>
      </c>
      <c r="J24" s="4" t="s">
        <v>56</v>
      </c>
      <c r="K24" s="4">
        <v>741.84699999999998</v>
      </c>
    </row>
    <row r="25" spans="1:17" x14ac:dyDescent="0.25">
      <c r="A25" s="4" t="s">
        <v>38</v>
      </c>
      <c r="B25" s="4">
        <v>5</v>
      </c>
      <c r="D25" s="4" t="s">
        <v>112</v>
      </c>
      <c r="E25" s="4">
        <v>5</v>
      </c>
      <c r="G25" s="4" t="s">
        <v>86</v>
      </c>
      <c r="H25" s="4">
        <v>5</v>
      </c>
      <c r="J25" s="4" t="s">
        <v>52</v>
      </c>
      <c r="K25" s="4">
        <v>697.69200000000001</v>
      </c>
    </row>
    <row r="26" spans="1:17" x14ac:dyDescent="0.25">
      <c r="J26" s="4" t="s">
        <v>39</v>
      </c>
      <c r="K26" s="4">
        <v>649.798</v>
      </c>
    </row>
    <row r="27" spans="1:17" x14ac:dyDescent="0.25">
      <c r="J27" s="4" t="s">
        <v>34</v>
      </c>
      <c r="K27" s="4">
        <v>516.88900000000001</v>
      </c>
    </row>
    <row r="28" spans="1:17" x14ac:dyDescent="0.25">
      <c r="A28" s="18" t="s">
        <v>115</v>
      </c>
      <c r="B28" s="18"/>
      <c r="D28" s="18" t="s">
        <v>116</v>
      </c>
      <c r="E28" s="18"/>
      <c r="G28" s="18" t="s">
        <v>117</v>
      </c>
      <c r="H28" s="18"/>
      <c r="J28" s="4" t="s">
        <v>29</v>
      </c>
      <c r="K28" s="4">
        <v>500.19600000000003</v>
      </c>
    </row>
    <row r="29" spans="1:17" x14ac:dyDescent="0.25">
      <c r="A29" s="7" t="s">
        <v>87</v>
      </c>
      <c r="B29" s="7" t="s">
        <v>84</v>
      </c>
      <c r="D29" s="7" t="s">
        <v>91</v>
      </c>
      <c r="E29" s="7" t="s">
        <v>84</v>
      </c>
      <c r="G29" s="7" t="s">
        <v>97</v>
      </c>
      <c r="H29" s="7" t="s">
        <v>84</v>
      </c>
      <c r="J29" s="4" t="s">
        <v>45</v>
      </c>
      <c r="K29" s="4">
        <v>281.21199999999999</v>
      </c>
    </row>
    <row r="30" spans="1:17" x14ac:dyDescent="0.25">
      <c r="A30" s="4" t="s">
        <v>99</v>
      </c>
      <c r="B30" s="4">
        <v>1</v>
      </c>
      <c r="D30" s="4" t="s">
        <v>92</v>
      </c>
      <c r="E30" s="4">
        <v>1</v>
      </c>
      <c r="G30" s="4" t="s">
        <v>100</v>
      </c>
      <c r="H30" s="4">
        <v>1</v>
      </c>
      <c r="J30" s="4" t="s">
        <v>23</v>
      </c>
      <c r="K30" s="4">
        <v>264.61200000000002</v>
      </c>
    </row>
    <row r="31" spans="1:17" x14ac:dyDescent="0.25">
      <c r="A31" s="8">
        <v>4000</v>
      </c>
      <c r="B31" s="4">
        <v>2</v>
      </c>
      <c r="D31" s="4" t="s">
        <v>93</v>
      </c>
      <c r="E31" s="4">
        <v>2</v>
      </c>
      <c r="G31" s="4" t="s">
        <v>138</v>
      </c>
      <c r="H31" s="4">
        <v>2</v>
      </c>
      <c r="J31" s="4" t="s">
        <v>11</v>
      </c>
      <c r="K31" s="4">
        <v>197.48400000000001</v>
      </c>
    </row>
    <row r="32" spans="1:17" x14ac:dyDescent="0.25">
      <c r="A32" s="4" t="s">
        <v>88</v>
      </c>
      <c r="B32" s="4">
        <v>3</v>
      </c>
      <c r="D32" s="4" t="s">
        <v>94</v>
      </c>
      <c r="E32" s="4">
        <v>3</v>
      </c>
      <c r="G32" s="4" t="s">
        <v>139</v>
      </c>
      <c r="H32" s="4">
        <v>3</v>
      </c>
    </row>
    <row r="33" spans="1:17" x14ac:dyDescent="0.25">
      <c r="A33" s="4" t="s">
        <v>89</v>
      </c>
      <c r="B33" s="4">
        <v>4</v>
      </c>
      <c r="D33" s="4" t="s">
        <v>95</v>
      </c>
      <c r="E33" s="4">
        <v>4</v>
      </c>
      <c r="G33" s="4" t="s">
        <v>140</v>
      </c>
      <c r="H33" s="4">
        <v>4</v>
      </c>
    </row>
    <row r="34" spans="1:17" x14ac:dyDescent="0.25">
      <c r="A34" s="4" t="s">
        <v>90</v>
      </c>
      <c r="B34" s="4">
        <v>5</v>
      </c>
      <c r="D34" s="4" t="s">
        <v>96</v>
      </c>
      <c r="E34" s="4">
        <v>5</v>
      </c>
      <c r="G34" s="4" t="s">
        <v>141</v>
      </c>
      <c r="H34" s="4">
        <v>5</v>
      </c>
    </row>
    <row r="37" spans="1:17" x14ac:dyDescent="0.25">
      <c r="A37" s="14" t="s">
        <v>124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9" spans="1:17" x14ac:dyDescent="0.25">
      <c r="B39" s="12" t="s">
        <v>125</v>
      </c>
      <c r="C39" s="12"/>
      <c r="D39" s="12"/>
      <c r="E39" s="12"/>
      <c r="F39" s="12"/>
      <c r="G39" s="12"/>
      <c r="H39" s="12"/>
      <c r="J39" s="12" t="s">
        <v>126</v>
      </c>
      <c r="K39" s="12"/>
      <c r="L39" s="12"/>
      <c r="M39" s="12"/>
      <c r="N39" s="12"/>
      <c r="O39" s="12"/>
      <c r="P39" s="12"/>
    </row>
    <row r="40" spans="1:17" x14ac:dyDescent="0.25">
      <c r="B40" s="13" t="s">
        <v>102</v>
      </c>
      <c r="C40" s="13" t="s">
        <v>65</v>
      </c>
      <c r="D40" s="13"/>
      <c r="E40" s="13"/>
      <c r="F40" s="13"/>
      <c r="G40" s="13"/>
      <c r="H40" s="13"/>
      <c r="J40" s="13" t="s">
        <v>102</v>
      </c>
      <c r="K40" s="13" t="s">
        <v>65</v>
      </c>
      <c r="L40" s="13"/>
      <c r="M40" s="13"/>
      <c r="N40" s="13"/>
      <c r="O40" s="13"/>
      <c r="P40" s="13"/>
    </row>
    <row r="41" spans="1:17" x14ac:dyDescent="0.25">
      <c r="B41" s="13"/>
      <c r="C41" s="5" t="s">
        <v>104</v>
      </c>
      <c r="D41" s="5" t="s">
        <v>119</v>
      </c>
      <c r="E41" s="5" t="s">
        <v>120</v>
      </c>
      <c r="F41" s="5" t="s">
        <v>121</v>
      </c>
      <c r="G41" s="5" t="s">
        <v>122</v>
      </c>
      <c r="H41" s="5" t="s">
        <v>123</v>
      </c>
      <c r="J41" s="13"/>
      <c r="K41" s="5" t="s">
        <v>104</v>
      </c>
      <c r="L41" s="5" t="s">
        <v>119</v>
      </c>
      <c r="M41" s="5" t="s">
        <v>120</v>
      </c>
      <c r="N41" s="5" t="s">
        <v>121</v>
      </c>
      <c r="O41" s="5" t="s">
        <v>122</v>
      </c>
      <c r="P41" s="5" t="s">
        <v>123</v>
      </c>
    </row>
    <row r="42" spans="1:17" x14ac:dyDescent="0.25">
      <c r="B42" s="4" t="s">
        <v>9</v>
      </c>
      <c r="C42" s="4" t="s">
        <v>10</v>
      </c>
      <c r="D42" s="4" t="s">
        <v>11</v>
      </c>
      <c r="E42" s="4" t="s">
        <v>61</v>
      </c>
      <c r="F42" s="4" t="s">
        <v>12</v>
      </c>
      <c r="G42" s="4" t="s">
        <v>13</v>
      </c>
      <c r="H42" s="4" t="s">
        <v>14</v>
      </c>
      <c r="J42" s="4" t="s">
        <v>127</v>
      </c>
      <c r="K42" s="4">
        <v>1</v>
      </c>
      <c r="L42" s="4">
        <v>1</v>
      </c>
      <c r="M42" s="4">
        <v>2</v>
      </c>
      <c r="N42" s="4">
        <v>3</v>
      </c>
      <c r="O42" s="4">
        <v>1</v>
      </c>
      <c r="P42" s="4">
        <v>4</v>
      </c>
    </row>
    <row r="43" spans="1:17" x14ac:dyDescent="0.25">
      <c r="B43" s="4" t="s">
        <v>16</v>
      </c>
      <c r="C43" s="4" t="s">
        <v>17</v>
      </c>
      <c r="D43" s="4" t="s">
        <v>11</v>
      </c>
      <c r="E43" s="4" t="s">
        <v>62</v>
      </c>
      <c r="F43" s="4" t="s">
        <v>18</v>
      </c>
      <c r="G43" s="4" t="s">
        <v>19</v>
      </c>
      <c r="H43" s="4" t="s">
        <v>14</v>
      </c>
      <c r="J43" s="4" t="s">
        <v>128</v>
      </c>
      <c r="K43" s="4">
        <v>2</v>
      </c>
      <c r="L43" s="4">
        <v>1</v>
      </c>
      <c r="M43" s="4">
        <v>3</v>
      </c>
      <c r="N43" s="4">
        <v>4</v>
      </c>
      <c r="O43" s="4">
        <v>1</v>
      </c>
      <c r="P43" s="4">
        <v>4</v>
      </c>
    </row>
    <row r="44" spans="1:17" x14ac:dyDescent="0.25">
      <c r="B44" s="4" t="s">
        <v>21</v>
      </c>
      <c r="C44" s="4" t="s">
        <v>22</v>
      </c>
      <c r="D44" s="4" t="s">
        <v>23</v>
      </c>
      <c r="E44" s="4" t="s">
        <v>63</v>
      </c>
      <c r="F44" s="4" t="s">
        <v>24</v>
      </c>
      <c r="G44" s="4" t="s">
        <v>25</v>
      </c>
      <c r="H44" s="4" t="s">
        <v>26</v>
      </c>
      <c r="J44" s="4" t="s">
        <v>129</v>
      </c>
      <c r="K44" s="4">
        <v>3</v>
      </c>
      <c r="L44" s="4">
        <v>1</v>
      </c>
      <c r="M44" s="4">
        <v>4</v>
      </c>
      <c r="N44" s="4">
        <v>3</v>
      </c>
      <c r="O44" s="4">
        <v>3</v>
      </c>
      <c r="P44" s="4">
        <v>4</v>
      </c>
    </row>
    <row r="45" spans="1:17" x14ac:dyDescent="0.25">
      <c r="B45" s="4" t="s">
        <v>28</v>
      </c>
      <c r="C45" s="4" t="s">
        <v>22</v>
      </c>
      <c r="D45" s="4" t="s">
        <v>29</v>
      </c>
      <c r="E45" s="4" t="s">
        <v>63</v>
      </c>
      <c r="F45" s="4" t="s">
        <v>24</v>
      </c>
      <c r="G45" s="4" t="s">
        <v>30</v>
      </c>
      <c r="H45" s="4" t="s">
        <v>31</v>
      </c>
      <c r="J45" s="4" t="s">
        <v>130</v>
      </c>
      <c r="K45" s="4">
        <v>3</v>
      </c>
      <c r="L45" s="4">
        <v>3</v>
      </c>
      <c r="M45" s="4">
        <v>4</v>
      </c>
      <c r="N45" s="4">
        <v>3</v>
      </c>
      <c r="O45" s="4">
        <v>4</v>
      </c>
      <c r="P45" s="4">
        <v>5</v>
      </c>
    </row>
    <row r="46" spans="1:17" x14ac:dyDescent="0.25">
      <c r="B46" s="4" t="s">
        <v>33</v>
      </c>
      <c r="C46" s="4" t="s">
        <v>22</v>
      </c>
      <c r="D46" s="4" t="s">
        <v>34</v>
      </c>
      <c r="E46" s="4" t="s">
        <v>63</v>
      </c>
      <c r="F46" s="4" t="s">
        <v>24</v>
      </c>
      <c r="G46" s="4" t="s">
        <v>30</v>
      </c>
      <c r="H46" s="4" t="s">
        <v>35</v>
      </c>
      <c r="J46" s="4" t="s">
        <v>131</v>
      </c>
      <c r="K46" s="4">
        <v>3</v>
      </c>
      <c r="L46" s="4">
        <v>3</v>
      </c>
      <c r="M46" s="4">
        <v>4</v>
      </c>
      <c r="N46" s="4">
        <v>3</v>
      </c>
      <c r="O46" s="4">
        <v>4</v>
      </c>
      <c r="P46" s="4">
        <v>4</v>
      </c>
    </row>
    <row r="47" spans="1:17" x14ac:dyDescent="0.25">
      <c r="B47" s="4" t="s">
        <v>37</v>
      </c>
      <c r="C47" s="4" t="s">
        <v>38</v>
      </c>
      <c r="D47" s="4" t="s">
        <v>39</v>
      </c>
      <c r="E47" s="4" t="s">
        <v>63</v>
      </c>
      <c r="F47" s="4" t="s">
        <v>40</v>
      </c>
      <c r="G47" s="4" t="s">
        <v>41</v>
      </c>
      <c r="H47" s="4" t="s">
        <v>42</v>
      </c>
      <c r="J47" s="4" t="s">
        <v>132</v>
      </c>
      <c r="K47" s="4">
        <v>4</v>
      </c>
      <c r="L47" s="4">
        <v>4</v>
      </c>
      <c r="M47" s="4">
        <v>4</v>
      </c>
      <c r="N47" s="4">
        <v>3</v>
      </c>
      <c r="O47" s="4">
        <v>5</v>
      </c>
      <c r="P47" s="4">
        <v>4</v>
      </c>
    </row>
    <row r="48" spans="1:17" x14ac:dyDescent="0.25">
      <c r="B48" s="4" t="s">
        <v>44</v>
      </c>
      <c r="C48" s="4" t="s">
        <v>17</v>
      </c>
      <c r="D48" s="4" t="s">
        <v>45</v>
      </c>
      <c r="E48" s="4" t="s">
        <v>62</v>
      </c>
      <c r="F48" s="4" t="s">
        <v>18</v>
      </c>
      <c r="G48" s="4" t="s">
        <v>46</v>
      </c>
      <c r="H48" s="4" t="s">
        <v>14</v>
      </c>
      <c r="J48" s="4" t="s">
        <v>133</v>
      </c>
      <c r="K48" s="4">
        <v>2</v>
      </c>
      <c r="L48" s="4">
        <v>2</v>
      </c>
      <c r="M48" s="4">
        <v>3</v>
      </c>
      <c r="N48" s="4">
        <v>4</v>
      </c>
      <c r="O48" s="4">
        <v>2</v>
      </c>
      <c r="P48" s="4">
        <v>4</v>
      </c>
    </row>
    <row r="49" spans="1:17" x14ac:dyDescent="0.25">
      <c r="B49" s="4" t="s">
        <v>48</v>
      </c>
      <c r="C49" s="4" t="s">
        <v>22</v>
      </c>
      <c r="D49" s="4" t="s">
        <v>49</v>
      </c>
      <c r="E49" s="4" t="s">
        <v>63</v>
      </c>
      <c r="F49" s="4" t="s">
        <v>12</v>
      </c>
      <c r="G49" s="4" t="s">
        <v>25</v>
      </c>
      <c r="H49" s="4" t="s">
        <v>14</v>
      </c>
      <c r="J49" s="4" t="s">
        <v>134</v>
      </c>
      <c r="K49" s="4">
        <v>3</v>
      </c>
      <c r="L49" s="4">
        <v>3</v>
      </c>
      <c r="M49" s="4">
        <v>4</v>
      </c>
      <c r="N49" s="4">
        <v>3</v>
      </c>
      <c r="O49" s="4">
        <v>3</v>
      </c>
      <c r="P49" s="4">
        <v>4</v>
      </c>
    </row>
    <row r="50" spans="1:17" x14ac:dyDescent="0.25">
      <c r="B50" s="4" t="s">
        <v>51</v>
      </c>
      <c r="C50" s="4" t="s">
        <v>38</v>
      </c>
      <c r="D50" s="4" t="s">
        <v>52</v>
      </c>
      <c r="E50" s="4" t="s">
        <v>63</v>
      </c>
      <c r="F50" s="4" t="s">
        <v>24</v>
      </c>
      <c r="G50" s="4" t="s">
        <v>53</v>
      </c>
      <c r="H50" s="4" t="s">
        <v>31</v>
      </c>
      <c r="J50" s="4" t="s">
        <v>135</v>
      </c>
      <c r="K50" s="4">
        <v>4</v>
      </c>
      <c r="L50" s="4">
        <v>4</v>
      </c>
      <c r="M50" s="4">
        <v>4</v>
      </c>
      <c r="N50" s="4">
        <v>3</v>
      </c>
      <c r="O50" s="4">
        <v>5</v>
      </c>
      <c r="P50" s="4">
        <v>5</v>
      </c>
    </row>
    <row r="51" spans="1:17" x14ac:dyDescent="0.25">
      <c r="B51" s="4" t="s">
        <v>55</v>
      </c>
      <c r="C51" s="4" t="s">
        <v>38</v>
      </c>
      <c r="D51" s="4" t="s">
        <v>56</v>
      </c>
      <c r="E51" s="4" t="s">
        <v>63</v>
      </c>
      <c r="F51" s="4" t="s">
        <v>12</v>
      </c>
      <c r="G51" s="4" t="s">
        <v>59</v>
      </c>
      <c r="H51" s="4" t="s">
        <v>58</v>
      </c>
      <c r="J51" s="4" t="s">
        <v>136</v>
      </c>
      <c r="K51" s="4">
        <v>4</v>
      </c>
      <c r="L51" s="4">
        <v>4</v>
      </c>
      <c r="M51" s="4">
        <v>4</v>
      </c>
      <c r="N51" s="4">
        <v>3</v>
      </c>
      <c r="O51" s="4">
        <v>5</v>
      </c>
      <c r="P51" s="4">
        <v>5</v>
      </c>
    </row>
    <row r="53" spans="1:17" x14ac:dyDescent="0.25">
      <c r="A53" s="14" t="s">
        <v>142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5" spans="1:17" ht="26.25" customHeight="1" x14ac:dyDescent="0.25">
      <c r="A55" s="5" t="s">
        <v>65</v>
      </c>
      <c r="B55" s="5" t="s">
        <v>149</v>
      </c>
      <c r="C55" s="5" t="s">
        <v>98</v>
      </c>
      <c r="E55" s="24" t="s">
        <v>151</v>
      </c>
      <c r="F55" s="25"/>
      <c r="I55" s="26" t="s">
        <v>153</v>
      </c>
      <c r="J55" s="26"/>
      <c r="K55" s="26"/>
    </row>
    <row r="56" spans="1:17" x14ac:dyDescent="0.25">
      <c r="A56" s="4" t="s">
        <v>68</v>
      </c>
      <c r="B56" s="4" t="s">
        <v>82</v>
      </c>
      <c r="C56" s="4">
        <v>4</v>
      </c>
      <c r="E56" s="9" t="s">
        <v>143</v>
      </c>
      <c r="F56" s="9">
        <f>C56/C62</f>
        <v>0.19047619047619047</v>
      </c>
      <c r="I56" s="4" t="s">
        <v>143</v>
      </c>
      <c r="J56" s="4" t="s">
        <v>154</v>
      </c>
      <c r="K56" s="4">
        <f>F56*1</f>
        <v>0.19047619047619047</v>
      </c>
    </row>
    <row r="57" spans="1:17" x14ac:dyDescent="0.25">
      <c r="A57" s="4" t="s">
        <v>69</v>
      </c>
      <c r="B57" s="4" t="s">
        <v>83</v>
      </c>
      <c r="C57" s="4">
        <v>5</v>
      </c>
      <c r="E57" s="4" t="s">
        <v>144</v>
      </c>
      <c r="F57" s="4">
        <f>C57/C62</f>
        <v>0.23809523809523808</v>
      </c>
      <c r="I57" s="4" t="s">
        <v>144</v>
      </c>
      <c r="J57" s="4" t="s">
        <v>155</v>
      </c>
      <c r="K57" s="4">
        <f t="shared" ref="K57:K58" si="0">F57*1</f>
        <v>0.23809523809523808</v>
      </c>
    </row>
    <row r="58" spans="1:17" x14ac:dyDescent="0.25">
      <c r="A58" s="4" t="s">
        <v>70</v>
      </c>
      <c r="B58" s="4" t="s">
        <v>82</v>
      </c>
      <c r="C58" s="4">
        <v>4</v>
      </c>
      <c r="E58" s="4" t="s">
        <v>145</v>
      </c>
      <c r="F58" s="4">
        <f>C58/C62</f>
        <v>0.19047619047619047</v>
      </c>
      <c r="I58" s="4" t="s">
        <v>145</v>
      </c>
      <c r="J58" s="4" t="s">
        <v>154</v>
      </c>
      <c r="K58" s="4">
        <f t="shared" si="0"/>
        <v>0.19047619047619047</v>
      </c>
    </row>
    <row r="59" spans="1:17" x14ac:dyDescent="0.25">
      <c r="A59" s="4" t="s">
        <v>71</v>
      </c>
      <c r="B59" s="4" t="s">
        <v>81</v>
      </c>
      <c r="C59" s="4">
        <v>3</v>
      </c>
      <c r="E59" s="4" t="s">
        <v>146</v>
      </c>
      <c r="F59" s="4">
        <f>C59/C62</f>
        <v>0.14285714285714285</v>
      </c>
      <c r="I59" s="4" t="s">
        <v>146</v>
      </c>
      <c r="J59" s="4" t="s">
        <v>156</v>
      </c>
      <c r="K59" s="4">
        <f>F59*1</f>
        <v>0.14285714285714285</v>
      </c>
    </row>
    <row r="60" spans="1:17" x14ac:dyDescent="0.25">
      <c r="A60" s="4" t="s">
        <v>72</v>
      </c>
      <c r="B60" s="4" t="s">
        <v>80</v>
      </c>
      <c r="C60" s="4">
        <v>2</v>
      </c>
      <c r="E60" s="4" t="s">
        <v>147</v>
      </c>
      <c r="F60" s="4">
        <f>C60/C62</f>
        <v>9.5238095238095233E-2</v>
      </c>
      <c r="I60" s="4" t="s">
        <v>147</v>
      </c>
      <c r="J60" s="4" t="s">
        <v>157</v>
      </c>
      <c r="K60" s="4">
        <f>F60*-1</f>
        <v>-9.5238095238095233E-2</v>
      </c>
    </row>
    <row r="61" spans="1:17" x14ac:dyDescent="0.25">
      <c r="A61" s="4" t="s">
        <v>73</v>
      </c>
      <c r="B61" s="4" t="s">
        <v>81</v>
      </c>
      <c r="C61" s="4">
        <v>3</v>
      </c>
      <c r="E61" s="4" t="s">
        <v>148</v>
      </c>
      <c r="F61" s="4">
        <f>C61/C62</f>
        <v>0.14285714285714285</v>
      </c>
      <c r="I61" s="4" t="s">
        <v>148</v>
      </c>
      <c r="J61" s="4" t="s">
        <v>156</v>
      </c>
      <c r="K61" s="4">
        <f t="shared" ref="K61" si="1">F61*1</f>
        <v>0.14285714285714285</v>
      </c>
    </row>
    <row r="62" spans="1:17" x14ac:dyDescent="0.25">
      <c r="A62" s="23" t="s">
        <v>150</v>
      </c>
      <c r="B62" s="23"/>
      <c r="C62" s="4">
        <f>SUM(C56:C61)</f>
        <v>21</v>
      </c>
    </row>
    <row r="64" spans="1:17" x14ac:dyDescent="0.25">
      <c r="A64" s="14" t="s">
        <v>158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6" spans="1:10" x14ac:dyDescent="0.25">
      <c r="G66" s="22" t="s">
        <v>182</v>
      </c>
      <c r="H66" s="22"/>
      <c r="I66" s="22"/>
    </row>
    <row r="67" spans="1:10" x14ac:dyDescent="0.25">
      <c r="A67" s="13" t="s">
        <v>170</v>
      </c>
      <c r="B67" s="13"/>
      <c r="D67" s="22" t="s">
        <v>169</v>
      </c>
      <c r="E67" s="22"/>
      <c r="G67" s="4" t="s">
        <v>183</v>
      </c>
      <c r="H67" s="4" t="s">
        <v>184</v>
      </c>
      <c r="I67" s="4" t="s">
        <v>185</v>
      </c>
    </row>
    <row r="68" spans="1:10" x14ac:dyDescent="0.25">
      <c r="A68" s="4" t="s">
        <v>159</v>
      </c>
      <c r="B68" s="4">
        <f>(K42^F56)*(L42^F57)*(M42^F58)*(N42^F59)*(O42^K60)*(P42^F61)</f>
        <v>1.6274505305249396</v>
      </c>
      <c r="D68" s="4" t="s">
        <v>171</v>
      </c>
      <c r="E68" s="4">
        <f>B68/B78</f>
        <v>6.6493585167026859E-2</v>
      </c>
      <c r="G68" s="4" t="s">
        <v>179</v>
      </c>
      <c r="H68" s="4" t="s">
        <v>186</v>
      </c>
      <c r="I68" s="4">
        <v>1</v>
      </c>
    </row>
    <row r="69" spans="1:10" x14ac:dyDescent="0.25">
      <c r="A69" s="4" t="s">
        <v>160</v>
      </c>
      <c r="B69" s="4">
        <f>(K43^F56)*(L43^F57)*(M43^F58)*(N43^F59)*(O43^K60)*(P43^F61)</f>
        <v>2.0904338352813752</v>
      </c>
      <c r="D69" s="4" t="s">
        <v>172</v>
      </c>
      <c r="E69" s="4">
        <f>B69/B78</f>
        <v>8.5409932686237561E-2</v>
      </c>
      <c r="G69" s="4" t="s">
        <v>176</v>
      </c>
      <c r="H69" s="4" t="s">
        <v>187</v>
      </c>
      <c r="I69" s="4">
        <v>2</v>
      </c>
    </row>
    <row r="70" spans="1:10" x14ac:dyDescent="0.25">
      <c r="A70" s="4" t="s">
        <v>161</v>
      </c>
      <c r="B70" s="4">
        <f>(K44^F56)*(L44^F57)*(M44^F58)*(N44^F59)*(O44^K60)*(P44^F61)</f>
        <v>2.0619919359942469</v>
      </c>
      <c r="D70" s="4" t="s">
        <v>173</v>
      </c>
      <c r="E70" s="4">
        <f>B70/B78</f>
        <v>8.4247867347175834E-2</v>
      </c>
      <c r="G70" s="4" t="s">
        <v>174</v>
      </c>
      <c r="H70" s="4" t="s">
        <v>188</v>
      </c>
      <c r="I70" s="4">
        <v>3</v>
      </c>
    </row>
    <row r="71" spans="1:10" x14ac:dyDescent="0.25">
      <c r="A71" s="4" t="s">
        <v>162</v>
      </c>
      <c r="B71" s="4">
        <f>(K45^F56)*(L45^F57)*(M45^F58)*(N45^F59)*(O45^K60)*(P45^F61)</f>
        <v>2.6904976778003848</v>
      </c>
      <c r="D71" s="4" t="s">
        <v>174</v>
      </c>
      <c r="E71" s="4">
        <f>B71/B78</f>
        <v>0.10992705039261795</v>
      </c>
      <c r="G71" s="4" t="s">
        <v>178</v>
      </c>
      <c r="H71" s="4" t="s">
        <v>189</v>
      </c>
      <c r="I71" s="4">
        <v>4</v>
      </c>
    </row>
    <row r="72" spans="1:10" x14ac:dyDescent="0.25">
      <c r="A72" s="4" t="s">
        <v>163</v>
      </c>
      <c r="B72" s="4">
        <f>(K46^F56)*(L46^F57)*(M46^F58)*(N46^F59)*(O46^K60)*(P46^F61)</f>
        <v>2.6060835443457844</v>
      </c>
      <c r="D72" s="4" t="s">
        <v>175</v>
      </c>
      <c r="E72" s="4">
        <f>B72/B78</f>
        <v>0.10647809863225093</v>
      </c>
      <c r="G72" s="4" t="s">
        <v>175</v>
      </c>
      <c r="H72" s="4" t="s">
        <v>190</v>
      </c>
      <c r="I72" s="4">
        <v>5</v>
      </c>
    </row>
    <row r="73" spans="1:10" x14ac:dyDescent="0.25">
      <c r="A73" s="4" t="s">
        <v>164</v>
      </c>
      <c r="B73" s="4">
        <f>(K47^F56)*(L47^F57)*(M47^F58)*(N47^F59)*(O47^K60)*(P47^F61)</f>
        <v>2.88605086986342</v>
      </c>
      <c r="D73" s="4" t="s">
        <v>176</v>
      </c>
      <c r="E73" s="4">
        <f>B73/B78</f>
        <v>0.11791686795526499</v>
      </c>
      <c r="G73" s="4" t="s">
        <v>180</v>
      </c>
      <c r="H73" s="4" t="s">
        <v>191</v>
      </c>
      <c r="I73" s="4">
        <v>6</v>
      </c>
    </row>
    <row r="74" spans="1:10" x14ac:dyDescent="0.25">
      <c r="A74" s="4" t="s">
        <v>165</v>
      </c>
      <c r="B74" s="4">
        <f>(K48^F56)*(L48^F57)*(M48^F58)*(N48^F59)*(O48^K60)*(P48^F61)</f>
        <v>2.3080260765630962</v>
      </c>
      <c r="D74" s="4" t="s">
        <v>177</v>
      </c>
      <c r="E74" s="4">
        <f>B74/B78</f>
        <v>9.4300211042461099E-2</v>
      </c>
      <c r="G74" s="4" t="s">
        <v>177</v>
      </c>
      <c r="H74" s="4" t="s">
        <v>192</v>
      </c>
      <c r="I74" s="4">
        <v>7</v>
      </c>
    </row>
    <row r="75" spans="1:10" x14ac:dyDescent="0.25">
      <c r="A75" s="4" t="s">
        <v>166</v>
      </c>
      <c r="B75" s="4">
        <f>(K49^F56)*(L49^F57)*(M49^F58)*(N49^F59)*(O49^K60)*(P49^F61)</f>
        <v>2.6784729283337279</v>
      </c>
      <c r="D75" s="4" t="s">
        <v>178</v>
      </c>
      <c r="E75" s="4">
        <f>B75/B78</f>
        <v>0.10943574900570857</v>
      </c>
      <c r="G75" s="4" t="s">
        <v>172</v>
      </c>
      <c r="H75" s="4" t="s">
        <v>193</v>
      </c>
      <c r="I75" s="4">
        <v>8</v>
      </c>
    </row>
    <row r="76" spans="1:10" x14ac:dyDescent="0.25">
      <c r="A76" s="4" t="s">
        <v>167</v>
      </c>
      <c r="B76" s="4">
        <f>(K50^F56)*(L50^F57)*(M50^F58)*(N50^F59)*(O50^K60)*(P50^F61)</f>
        <v>2.979533476671627</v>
      </c>
      <c r="D76" s="4" t="s">
        <v>179</v>
      </c>
      <c r="E76" s="4">
        <f>B76/B78</f>
        <v>0.12173633500562885</v>
      </c>
      <c r="G76" s="4" t="s">
        <v>173</v>
      </c>
      <c r="H76" s="4" t="s">
        <v>194</v>
      </c>
      <c r="I76" s="4">
        <v>9</v>
      </c>
    </row>
    <row r="77" spans="1:10" x14ac:dyDescent="0.25">
      <c r="A77" s="4" t="s">
        <v>168</v>
      </c>
      <c r="B77" s="4">
        <f>(K51^F56)*(L51^F57)*(M51^F58)*(N51^F69)*(O51^K60)*(P51^F61)</f>
        <v>2.5467604102552976</v>
      </c>
      <c r="D77" s="4" t="s">
        <v>180</v>
      </c>
      <c r="E77" s="4">
        <f>B77/B78</f>
        <v>0.10405430276562733</v>
      </c>
      <c r="G77" s="4" t="s">
        <v>171</v>
      </c>
      <c r="H77" s="4" t="s">
        <v>195</v>
      </c>
      <c r="I77" s="4">
        <v>10</v>
      </c>
    </row>
    <row r="78" spans="1:10" x14ac:dyDescent="0.25">
      <c r="A78" s="4" t="s">
        <v>181</v>
      </c>
      <c r="B78" s="4">
        <f>SUM(B68:B77)</f>
        <v>24.475301285633901</v>
      </c>
    </row>
    <row r="80" spans="1:10" x14ac:dyDescent="0.25">
      <c r="A80" s="20" t="s">
        <v>197</v>
      </c>
      <c r="B80" s="20"/>
      <c r="C80" s="20"/>
      <c r="D80" s="20"/>
      <c r="E80" s="20"/>
      <c r="F80" s="20"/>
      <c r="G80" s="20"/>
      <c r="H80" s="20"/>
      <c r="I80" s="20"/>
      <c r="J80" s="20"/>
    </row>
  </sheetData>
  <mergeCells count="29">
    <mergeCell ref="A80:J80"/>
    <mergeCell ref="J22:K22"/>
    <mergeCell ref="A64:Q64"/>
    <mergeCell ref="A67:B67"/>
    <mergeCell ref="D67:E67"/>
    <mergeCell ref="G66:I66"/>
    <mergeCell ref="K40:P40"/>
    <mergeCell ref="J39:P39"/>
    <mergeCell ref="A53:Q53"/>
    <mergeCell ref="A62:B62"/>
    <mergeCell ref="E55:F55"/>
    <mergeCell ref="I55:K55"/>
    <mergeCell ref="A28:B28"/>
    <mergeCell ref="D28:E28"/>
    <mergeCell ref="G28:H28"/>
    <mergeCell ref="C40:H40"/>
    <mergeCell ref="B1:N1"/>
    <mergeCell ref="B39:H39"/>
    <mergeCell ref="J40:J41"/>
    <mergeCell ref="A17:Q17"/>
    <mergeCell ref="B4:D4"/>
    <mergeCell ref="F4:G4"/>
    <mergeCell ref="I4:P4"/>
    <mergeCell ref="A37:Q37"/>
    <mergeCell ref="B40:B41"/>
    <mergeCell ref="A19:B19"/>
    <mergeCell ref="D19:E19"/>
    <mergeCell ref="G19:H19"/>
    <mergeCell ref="A2:Q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Ibnu.S</dc:creator>
  <cp:lastModifiedBy>Ibnu.S</cp:lastModifiedBy>
  <dcterms:created xsi:type="dcterms:W3CDTF">2023-10-28T03:21:49Z</dcterms:created>
  <dcterms:modified xsi:type="dcterms:W3CDTF">2023-10-29T04:52:08Z</dcterms:modified>
</cp:coreProperties>
</file>