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BusinessIntelligence\EserciziTesto\"/>
    </mc:Choice>
  </mc:AlternateContent>
  <bookViews>
    <workbookView xWindow="0" yWindow="75" windowWidth="22980" windowHeight="9525"/>
  </bookViews>
  <sheets>
    <sheet name="SimulazioneCosti" sheetId="9" r:id="rId1"/>
  </sheets>
  <calcPr calcId="162913"/>
</workbook>
</file>

<file path=xl/calcChain.xml><?xml version="1.0" encoding="utf-8"?>
<calcChain xmlns="http://schemas.openxmlformats.org/spreadsheetml/2006/main">
  <c r="H22" i="9" l="1"/>
  <c r="I22" i="9"/>
  <c r="J22" i="9"/>
  <c r="H16" i="9"/>
  <c r="I16" i="9"/>
  <c r="J16" i="9"/>
  <c r="I12" i="9"/>
  <c r="I18" i="9" s="1"/>
  <c r="J12" i="9"/>
  <c r="J18" i="9" s="1"/>
  <c r="I13" i="9"/>
  <c r="I19" i="9" s="1"/>
  <c r="J13" i="9"/>
  <c r="J19" i="9" s="1"/>
  <c r="I14" i="9"/>
  <c r="I20" i="9" s="1"/>
  <c r="J14" i="9"/>
  <c r="J20" i="9" s="1"/>
  <c r="I15" i="9"/>
  <c r="I21" i="9" s="1"/>
  <c r="J15" i="9"/>
  <c r="J21" i="9" s="1"/>
  <c r="H13" i="9"/>
  <c r="H19" i="9" s="1"/>
  <c r="H14" i="9"/>
  <c r="H20" i="9" s="1"/>
  <c r="H15" i="9"/>
  <c r="H21" i="9" s="1"/>
  <c r="H12" i="9"/>
  <c r="H18" i="9" s="1"/>
  <c r="B26" i="9"/>
  <c r="D3" i="9"/>
  <c r="D4" i="9"/>
  <c r="D5" i="9"/>
  <c r="D6" i="9"/>
  <c r="D8" i="9" l="1"/>
  <c r="H4" i="9" l="1"/>
  <c r="J4" i="9" s="1"/>
  <c r="H3" i="9"/>
  <c r="J3" i="9" s="1"/>
  <c r="J8" i="9" l="1"/>
  <c r="B17" i="9" s="1"/>
  <c r="B18" i="9" s="1"/>
</calcChain>
</file>

<file path=xl/sharedStrings.xml><?xml version="1.0" encoding="utf-8"?>
<sst xmlns="http://schemas.openxmlformats.org/spreadsheetml/2006/main" count="36" uniqueCount="35">
  <si>
    <t>Utenze</t>
  </si>
  <si>
    <t>Assicurazioni</t>
  </si>
  <si>
    <t>Noleggio biancheria</t>
  </si>
  <si>
    <t>Retribuzione 
mensile netta</t>
  </si>
  <si>
    <t>Costo del lavoro</t>
  </si>
  <si>
    <t>Dipendente 1</t>
  </si>
  <si>
    <t>Dipendente 2</t>
  </si>
  <si>
    <t>Fattore costo del lavoro</t>
  </si>
  <si>
    <t>N mensilità</t>
  </si>
  <si>
    <t>Dipendente 3</t>
  </si>
  <si>
    <t>Dipendente 4</t>
  </si>
  <si>
    <t xml:space="preserve">Totale costo del lavoro: </t>
  </si>
  <si>
    <t>Costo del personale</t>
  </si>
  <si>
    <t>Affitto locali</t>
  </si>
  <si>
    <t>Ammort anni</t>
  </si>
  <si>
    <t>Costo annuale</t>
  </si>
  <si>
    <t>Costo ristrutturazione edilizia</t>
  </si>
  <si>
    <t>Costo arredamento</t>
  </si>
  <si>
    <t>Informatica e multimedia</t>
  </si>
  <si>
    <t>Manutenzione straordinaria</t>
  </si>
  <si>
    <t>Costi investimento</t>
  </si>
  <si>
    <t xml:space="preserve">Totale costi di investimento: </t>
  </si>
  <si>
    <t>Costi di gestione</t>
  </si>
  <si>
    <t>Comunicazione e mktg</t>
  </si>
  <si>
    <t>Amministrazione</t>
  </si>
  <si>
    <t>Spese commerciali</t>
  </si>
  <si>
    <t xml:space="preserve">Totale costi di gestione: </t>
  </si>
  <si>
    <t>Costi della camera occupata</t>
  </si>
  <si>
    <t>Spese pulizia</t>
  </si>
  <si>
    <t>Prima colazione</t>
  </si>
  <si>
    <t>Mat consumo</t>
  </si>
  <si>
    <t>Lavaggio biancheria</t>
  </si>
  <si>
    <t xml:space="preserve">Totale costi camera: </t>
  </si>
  <si>
    <t>Ricavi</t>
  </si>
  <si>
    <t>Numero medio 
camere occupate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</si>
</sst>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_-&quot;€&quot;\ * #,##0_-;\-&quot;€&quot;\ * #,##0_-;_-&quot;€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CCFFCC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44" fontId="0" fillId="0" borderId="0" xfId="1" applyNumberFormat="1" applyFont="1"/>
    <xf numFmtId="0" fontId="0" fillId="0" borderId="6" xfId="0" applyBorder="1"/>
    <xf numFmtId="0" fontId="0" fillId="0" borderId="8" xfId="0" applyBorder="1"/>
    <xf numFmtId="0" fontId="0" fillId="0" borderId="11" xfId="0" applyBorder="1"/>
    <xf numFmtId="164" fontId="0" fillId="0" borderId="0" xfId="2" applyNumberFormat="1" applyFont="1"/>
    <xf numFmtId="0" fontId="0" fillId="2" borderId="14" xfId="0" applyFill="1" applyBorder="1"/>
    <xf numFmtId="0" fontId="0" fillId="2" borderId="13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164" fontId="0" fillId="0" borderId="10" xfId="2" applyNumberFormat="1" applyFont="1" applyBorder="1"/>
    <xf numFmtId="0" fontId="0" fillId="0" borderId="10" xfId="0" applyBorder="1" applyAlignment="1">
      <alignment horizontal="center"/>
    </xf>
    <xf numFmtId="164" fontId="0" fillId="0" borderId="9" xfId="0" applyNumberFormat="1" applyBorder="1"/>
    <xf numFmtId="164" fontId="0" fillId="0" borderId="3" xfId="2" applyNumberFormat="1" applyFont="1" applyBorder="1"/>
    <xf numFmtId="0" fontId="0" fillId="0" borderId="3" xfId="0" applyBorder="1" applyAlignment="1">
      <alignment horizontal="center"/>
    </xf>
    <xf numFmtId="164" fontId="0" fillId="0" borderId="7" xfId="0" applyNumberFormat="1" applyBorder="1"/>
    <xf numFmtId="0" fontId="0" fillId="0" borderId="3" xfId="0" applyBorder="1"/>
    <xf numFmtId="0" fontId="0" fillId="0" borderId="7" xfId="0" applyBorder="1"/>
    <xf numFmtId="0" fontId="0" fillId="0" borderId="5" xfId="0" applyBorder="1"/>
    <xf numFmtId="0" fontId="0" fillId="0" borderId="4" xfId="0" applyBorder="1"/>
    <xf numFmtId="0" fontId="0" fillId="2" borderId="15" xfId="0" applyFill="1" applyBorder="1" applyAlignment="1">
      <alignment vertical="center"/>
    </xf>
    <xf numFmtId="0" fontId="0" fillId="2" borderId="16" xfId="0" applyFill="1" applyBorder="1" applyAlignment="1">
      <alignment vertical="center"/>
    </xf>
    <xf numFmtId="0" fontId="2" fillId="2" borderId="16" xfId="0" applyFont="1" applyFill="1" applyBorder="1" applyAlignment="1">
      <alignment horizontal="right" vertical="center"/>
    </xf>
    <xf numFmtId="164" fontId="0" fillId="2" borderId="17" xfId="0" applyNumberFormat="1" applyFill="1" applyBorder="1" applyAlignment="1">
      <alignment vertical="center"/>
    </xf>
    <xf numFmtId="0" fontId="2" fillId="0" borderId="15" xfId="0" applyFont="1" applyBorder="1" applyAlignment="1">
      <alignment horizontal="centerContinuous" vertical="center"/>
    </xf>
    <xf numFmtId="0" fontId="2" fillId="0" borderId="16" xfId="0" applyFont="1" applyBorder="1" applyAlignment="1">
      <alignment horizontal="centerContinuous" vertical="center"/>
    </xf>
    <xf numFmtId="0" fontId="2" fillId="0" borderId="17" xfId="0" applyFont="1" applyBorder="1" applyAlignment="1">
      <alignment horizontal="centerContinuous" vertical="center"/>
    </xf>
    <xf numFmtId="0" fontId="0" fillId="3" borderId="14" xfId="0" applyFill="1" applyBorder="1"/>
    <xf numFmtId="0" fontId="0" fillId="3" borderId="13" xfId="0" applyFill="1" applyBorder="1"/>
    <xf numFmtId="0" fontId="0" fillId="3" borderId="13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0" borderId="8" xfId="0" applyBorder="1" applyAlignment="1">
      <alignment wrapText="1"/>
    </xf>
    <xf numFmtId="0" fontId="0" fillId="3" borderId="15" xfId="0" applyFill="1" applyBorder="1"/>
    <xf numFmtId="0" fontId="0" fillId="3" borderId="16" xfId="0" applyFill="1" applyBorder="1"/>
    <xf numFmtId="0" fontId="2" fillId="3" borderId="16" xfId="0" applyFont="1" applyFill="1" applyBorder="1" applyAlignment="1">
      <alignment horizontal="right" vertical="center"/>
    </xf>
    <xf numFmtId="164" fontId="2" fillId="3" borderId="17" xfId="0" applyNumberFormat="1" applyFont="1" applyFill="1" applyBorder="1" applyAlignment="1">
      <alignment vertical="center"/>
    </xf>
    <xf numFmtId="0" fontId="2" fillId="4" borderId="15" xfId="0" applyFont="1" applyFill="1" applyBorder="1" applyAlignment="1">
      <alignment horizontal="centerContinuous" vertical="center"/>
    </xf>
    <xf numFmtId="0" fontId="2" fillId="4" borderId="17" xfId="0" applyFont="1" applyFill="1" applyBorder="1" applyAlignment="1">
      <alignment horizontal="centerContinuous" vertical="center"/>
    </xf>
    <xf numFmtId="0" fontId="2" fillId="4" borderId="15" xfId="0" applyFont="1" applyFill="1" applyBorder="1" applyAlignment="1">
      <alignment horizontal="right" vertical="center" wrapText="1"/>
    </xf>
    <xf numFmtId="164" fontId="2" fillId="4" borderId="17" xfId="0" applyNumberFormat="1" applyFont="1" applyFill="1" applyBorder="1" applyAlignment="1">
      <alignment vertical="center"/>
    </xf>
    <xf numFmtId="0" fontId="2" fillId="5" borderId="15" xfId="0" applyFont="1" applyFill="1" applyBorder="1" applyAlignment="1">
      <alignment horizontal="centerContinuous" vertical="center"/>
    </xf>
    <xf numFmtId="0" fontId="2" fillId="5" borderId="17" xfId="0" applyFont="1" applyFill="1" applyBorder="1" applyAlignment="1">
      <alignment horizontal="centerContinuous" vertical="center"/>
    </xf>
    <xf numFmtId="0" fontId="2" fillId="5" borderId="15" xfId="0" applyFont="1" applyFill="1" applyBorder="1" applyAlignment="1">
      <alignment horizontal="right" vertical="center"/>
    </xf>
    <xf numFmtId="44" fontId="2" fillId="5" borderId="17" xfId="1" applyNumberFormat="1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Continuous" vertical="center"/>
    </xf>
    <xf numFmtId="44" fontId="0" fillId="2" borderId="0" xfId="2" applyFont="1" applyFill="1" applyAlignment="1">
      <alignment horizontal="center" vertical="center"/>
    </xf>
    <xf numFmtId="164" fontId="0" fillId="8" borderId="2" xfId="0" applyNumberFormat="1" applyFill="1" applyBorder="1"/>
    <xf numFmtId="164" fontId="0" fillId="8" borderId="18" xfId="0" applyNumberFormat="1" applyFill="1" applyBorder="1"/>
    <xf numFmtId="164" fontId="0" fillId="8" borderId="1" xfId="0" applyNumberFormat="1" applyFill="1" applyBorder="1"/>
    <xf numFmtId="164" fontId="0" fillId="9" borderId="2" xfId="0" applyNumberFormat="1" applyFill="1" applyBorder="1"/>
    <xf numFmtId="164" fontId="0" fillId="9" borderId="18" xfId="0" applyNumberFormat="1" applyFill="1" applyBorder="1"/>
    <xf numFmtId="164" fontId="0" fillId="9" borderId="1" xfId="0" applyNumberFormat="1" applyFill="1" applyBorder="1"/>
    <xf numFmtId="164" fontId="0" fillId="7" borderId="0" xfId="0" applyNumberFormat="1" applyFill="1" applyAlignment="1">
      <alignment vertical="center" wrapText="1"/>
    </xf>
  </cellXfs>
  <cellStyles count="3">
    <cellStyle name="Migliaia" xfId="1" builtinId="3"/>
    <cellStyle name="Normale" xfId="0" builtinId="0"/>
    <cellStyle name="Valuta" xfId="2" builtinId="4"/>
  </cellStyles>
  <dxfs count="0"/>
  <tableStyles count="0" defaultTableStyle="TableStyleMedium2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/>
  </sheetViews>
  <sheetFormatPr defaultRowHeight="15" x14ac:dyDescent="0.25"/>
  <cols>
    <col min="1" max="1" width="24.85546875" customWidth="1"/>
    <col min="2" max="2" width="12" bestFit="1" customWidth="1"/>
    <col min="4" max="4" width="12.5703125" customWidth="1"/>
    <col min="5" max="5" width="4.140625" customWidth="1"/>
    <col min="6" max="6" width="15.5703125" customWidth="1"/>
    <col min="7" max="7" width="16.7109375" customWidth="1"/>
    <col min="8" max="8" width="13.7109375" customWidth="1"/>
    <col min="9" max="9" width="13.42578125" customWidth="1"/>
    <col min="10" max="10" width="13.140625" customWidth="1"/>
  </cols>
  <sheetData>
    <row r="1" spans="1:10" ht="17.25" customHeight="1" x14ac:dyDescent="0.25">
      <c r="A1" s="25" t="s">
        <v>20</v>
      </c>
      <c r="B1" s="26"/>
      <c r="C1" s="26"/>
      <c r="D1" s="27"/>
      <c r="F1" s="25" t="s">
        <v>12</v>
      </c>
      <c r="G1" s="26"/>
      <c r="H1" s="26"/>
      <c r="I1" s="26"/>
      <c r="J1" s="27"/>
    </row>
    <row r="2" spans="1:10" ht="33.75" customHeight="1" x14ac:dyDescent="0.25">
      <c r="A2" s="28"/>
      <c r="B2" s="29"/>
      <c r="C2" s="30" t="s">
        <v>14</v>
      </c>
      <c r="D2" s="31" t="s">
        <v>15</v>
      </c>
      <c r="F2" s="7"/>
      <c r="G2" s="8" t="s">
        <v>3</v>
      </c>
      <c r="H2" s="9" t="s">
        <v>7</v>
      </c>
      <c r="I2" s="9" t="s">
        <v>8</v>
      </c>
      <c r="J2" s="10" t="s">
        <v>4</v>
      </c>
    </row>
    <row r="3" spans="1:10" ht="30" x14ac:dyDescent="0.25">
      <c r="A3" s="32" t="s">
        <v>16</v>
      </c>
      <c r="B3" s="11">
        <v>35000</v>
      </c>
      <c r="C3" s="12">
        <v>10</v>
      </c>
      <c r="D3" s="13">
        <f>IF(C3="",B3,B3/C3)</f>
        <v>3500</v>
      </c>
      <c r="F3" s="5" t="s">
        <v>5</v>
      </c>
      <c r="G3" s="11">
        <v>1000</v>
      </c>
      <c r="H3" s="12">
        <f>IF(G3&lt;1200,2,IF(G3&lt;1500,2.1,2.2))</f>
        <v>2</v>
      </c>
      <c r="I3" s="12">
        <v>13</v>
      </c>
      <c r="J3" s="13">
        <f>G3*H3*I3</f>
        <v>26000</v>
      </c>
    </row>
    <row r="4" spans="1:10" ht="30" x14ac:dyDescent="0.25">
      <c r="A4" s="33" t="s">
        <v>19</v>
      </c>
      <c r="B4" s="14">
        <v>10000</v>
      </c>
      <c r="C4" s="15">
        <v>10</v>
      </c>
      <c r="D4" s="16">
        <f>IF(C4="",B4,B4/C4)</f>
        <v>1000</v>
      </c>
      <c r="F4" s="4" t="s">
        <v>6</v>
      </c>
      <c r="G4" s="14">
        <v>900</v>
      </c>
      <c r="H4" s="15">
        <f>IF(G4&lt;1200,2,IF(G4&lt;1500,2.1,2.2))</f>
        <v>2</v>
      </c>
      <c r="I4" s="15">
        <v>13</v>
      </c>
      <c r="J4" s="16">
        <f>G4*H4*I4</f>
        <v>23400</v>
      </c>
    </row>
    <row r="5" spans="1:10" x14ac:dyDescent="0.25">
      <c r="A5" s="4" t="s">
        <v>17</v>
      </c>
      <c r="B5" s="14">
        <v>22000</v>
      </c>
      <c r="C5" s="15">
        <v>10</v>
      </c>
      <c r="D5" s="16">
        <f>IF(C5="",B5,B5/C5)</f>
        <v>2200</v>
      </c>
      <c r="F5" s="4"/>
      <c r="G5" s="14"/>
      <c r="H5" s="15"/>
      <c r="I5" s="15"/>
      <c r="J5" s="16"/>
    </row>
    <row r="6" spans="1:10" x14ac:dyDescent="0.25">
      <c r="A6" s="4" t="s">
        <v>18</v>
      </c>
      <c r="B6" s="14">
        <v>8000</v>
      </c>
      <c r="C6" s="15">
        <v>5</v>
      </c>
      <c r="D6" s="16">
        <f>IF(C6="",B6,B6/C6)</f>
        <v>1600</v>
      </c>
      <c r="F6" s="4" t="s">
        <v>9</v>
      </c>
      <c r="G6" s="17"/>
      <c r="H6" s="17"/>
      <c r="I6" s="17"/>
      <c r="J6" s="18"/>
    </row>
    <row r="7" spans="1:10" ht="24" customHeight="1" x14ac:dyDescent="0.25">
      <c r="A7" s="3"/>
      <c r="B7" s="19"/>
      <c r="C7" s="19"/>
      <c r="D7" s="20"/>
      <c r="F7" s="3" t="s">
        <v>10</v>
      </c>
      <c r="G7" s="19"/>
      <c r="H7" s="19"/>
      <c r="I7" s="19"/>
      <c r="J7" s="20"/>
    </row>
    <row r="8" spans="1:10" ht="11.25" customHeight="1" x14ac:dyDescent="0.25">
      <c r="A8" s="34"/>
      <c r="B8" s="35"/>
      <c r="C8" s="36" t="s">
        <v>21</v>
      </c>
      <c r="D8" s="37">
        <f>SUM(D3:D6)</f>
        <v>8300</v>
      </c>
      <c r="F8" s="21"/>
      <c r="G8" s="22"/>
      <c r="H8" s="22"/>
      <c r="I8" s="23" t="s">
        <v>11</v>
      </c>
      <c r="J8" s="24">
        <f>SUM(J3:J7)</f>
        <v>49400</v>
      </c>
    </row>
    <row r="9" spans="1:10" ht="14.25" customHeight="1" x14ac:dyDescent="0.25"/>
    <row r="10" spans="1:10" ht="16.5" customHeight="1" x14ac:dyDescent="0.25">
      <c r="A10" s="38" t="s">
        <v>22</v>
      </c>
      <c r="B10" s="39"/>
      <c r="H10" s="47" t="s">
        <v>33</v>
      </c>
      <c r="I10" s="47"/>
      <c r="J10" s="47"/>
    </row>
    <row r="11" spans="1:10" ht="33" customHeight="1" x14ac:dyDescent="0.25">
      <c r="A11" t="s">
        <v>13</v>
      </c>
      <c r="B11" s="6">
        <v>50000</v>
      </c>
      <c r="G11" s="55" t="s">
        <v>34</v>
      </c>
      <c r="H11" s="48">
        <v>72</v>
      </c>
      <c r="I11" s="48">
        <v>76</v>
      </c>
      <c r="J11" s="48">
        <v>80</v>
      </c>
    </row>
    <row r="12" spans="1:10" ht="15" customHeight="1" x14ac:dyDescent="0.25">
      <c r="A12" t="s">
        <v>2</v>
      </c>
      <c r="B12" s="6">
        <v>2500</v>
      </c>
      <c r="C12" s="1"/>
      <c r="G12" s="46">
        <v>4</v>
      </c>
      <c r="H12" s="49">
        <f t="shared" ref="H12:J16" si="0">$G12*(H$11-$B$26)*365</f>
        <v>84869.799999999988</v>
      </c>
      <c r="I12" s="50">
        <f t="shared" si="0"/>
        <v>90709.799999999988</v>
      </c>
      <c r="J12" s="51">
        <f t="shared" si="0"/>
        <v>96549.799999999988</v>
      </c>
    </row>
    <row r="13" spans="1:10" x14ac:dyDescent="0.25">
      <c r="A13" t="s">
        <v>1</v>
      </c>
      <c r="B13" s="6">
        <v>9250</v>
      </c>
      <c r="G13" s="46">
        <v>5</v>
      </c>
      <c r="H13" s="49">
        <f t="shared" si="0"/>
        <v>106087.24999999999</v>
      </c>
      <c r="I13" s="50">
        <f t="shared" si="0"/>
        <v>113387.24999999999</v>
      </c>
      <c r="J13" s="51">
        <f t="shared" si="0"/>
        <v>120687.24999999999</v>
      </c>
    </row>
    <row r="14" spans="1:10" x14ac:dyDescent="0.25">
      <c r="A14" t="s">
        <v>23</v>
      </c>
      <c r="B14" s="6">
        <v>6500</v>
      </c>
      <c r="G14" s="46">
        <v>6</v>
      </c>
      <c r="H14" s="49">
        <f t="shared" si="0"/>
        <v>127304.7</v>
      </c>
      <c r="I14" s="50">
        <f t="shared" si="0"/>
        <v>136064.69999999998</v>
      </c>
      <c r="J14" s="51">
        <f t="shared" si="0"/>
        <v>144824.69999999998</v>
      </c>
    </row>
    <row r="15" spans="1:10" x14ac:dyDescent="0.25">
      <c r="A15" t="s">
        <v>24</v>
      </c>
      <c r="B15" s="6">
        <v>2000</v>
      </c>
      <c r="G15" s="46">
        <v>7</v>
      </c>
      <c r="H15" s="49">
        <f t="shared" si="0"/>
        <v>148522.15</v>
      </c>
      <c r="I15" s="50">
        <f t="shared" si="0"/>
        <v>158742.15</v>
      </c>
      <c r="J15" s="51">
        <f t="shared" si="0"/>
        <v>168962.15</v>
      </c>
    </row>
    <row r="16" spans="1:10" x14ac:dyDescent="0.25">
      <c r="A16" t="s">
        <v>25</v>
      </c>
      <c r="B16" s="6">
        <v>1500</v>
      </c>
      <c r="G16" s="46">
        <v>8</v>
      </c>
      <c r="H16" s="49">
        <f t="shared" si="0"/>
        <v>169739.59999999998</v>
      </c>
      <c r="I16" s="50">
        <f t="shared" si="0"/>
        <v>181419.59999999998</v>
      </c>
      <c r="J16" s="51">
        <f t="shared" si="0"/>
        <v>193099.59999999998</v>
      </c>
    </row>
    <row r="17" spans="1:10" x14ac:dyDescent="0.25">
      <c r="A17" t="s">
        <v>12</v>
      </c>
      <c r="B17" s="6">
        <f>J8</f>
        <v>49400</v>
      </c>
    </row>
    <row r="18" spans="1:10" ht="18" customHeight="1" x14ac:dyDescent="0.25">
      <c r="A18" s="40" t="s">
        <v>26</v>
      </c>
      <c r="B18" s="41">
        <f>SUM(B11:B17)</f>
        <v>121150</v>
      </c>
      <c r="H18" s="52">
        <f t="shared" ref="H18:J22" si="1">H12-($B$18+$D$8)</f>
        <v>-44580.200000000012</v>
      </c>
      <c r="I18" s="53">
        <f t="shared" si="1"/>
        <v>-38740.200000000012</v>
      </c>
      <c r="J18" s="54">
        <f t="shared" si="1"/>
        <v>-32900.200000000012</v>
      </c>
    </row>
    <row r="19" spans="1:10" x14ac:dyDescent="0.25">
      <c r="B19" s="6"/>
      <c r="H19" s="52">
        <f t="shared" si="1"/>
        <v>-23362.750000000015</v>
      </c>
      <c r="I19" s="53">
        <f t="shared" si="1"/>
        <v>-16062.750000000015</v>
      </c>
      <c r="J19" s="54">
        <f t="shared" si="1"/>
        <v>-8762.7500000000146</v>
      </c>
    </row>
    <row r="20" spans="1:10" ht="13.5" customHeight="1" x14ac:dyDescent="0.25">
      <c r="A20" s="42" t="s">
        <v>27</v>
      </c>
      <c r="B20" s="43"/>
      <c r="H20" s="52">
        <f t="shared" si="1"/>
        <v>-2145.3000000000029</v>
      </c>
      <c r="I20" s="53">
        <f t="shared" si="1"/>
        <v>6614.6999999999825</v>
      </c>
      <c r="J20" s="54">
        <f t="shared" si="1"/>
        <v>15374.699999999983</v>
      </c>
    </row>
    <row r="21" spans="1:10" x14ac:dyDescent="0.25">
      <c r="A21" t="s">
        <v>28</v>
      </c>
      <c r="B21" s="2">
        <v>4</v>
      </c>
      <c r="H21" s="52">
        <f t="shared" si="1"/>
        <v>19072.149999999994</v>
      </c>
      <c r="I21" s="53">
        <f t="shared" si="1"/>
        <v>29292.149999999994</v>
      </c>
      <c r="J21" s="54">
        <f t="shared" si="1"/>
        <v>39512.149999999994</v>
      </c>
    </row>
    <row r="22" spans="1:10" x14ac:dyDescent="0.25">
      <c r="A22" t="s">
        <v>29</v>
      </c>
      <c r="B22" s="2">
        <v>3.5</v>
      </c>
      <c r="H22" s="52">
        <f t="shared" si="1"/>
        <v>40289.599999999977</v>
      </c>
      <c r="I22" s="53">
        <f t="shared" si="1"/>
        <v>51969.599999999977</v>
      </c>
      <c r="J22" s="54">
        <f t="shared" si="1"/>
        <v>63649.599999999977</v>
      </c>
    </row>
    <row r="23" spans="1:10" x14ac:dyDescent="0.25">
      <c r="A23" t="s">
        <v>0</v>
      </c>
      <c r="B23" s="2">
        <v>1.87</v>
      </c>
    </row>
    <row r="24" spans="1:10" x14ac:dyDescent="0.25">
      <c r="A24" t="s">
        <v>30</v>
      </c>
      <c r="B24" s="2">
        <v>1</v>
      </c>
    </row>
    <row r="25" spans="1:10" x14ac:dyDescent="0.25">
      <c r="A25" t="s">
        <v>31</v>
      </c>
      <c r="B25" s="2">
        <v>3.5</v>
      </c>
    </row>
    <row r="26" spans="1:10" ht="16.5" customHeight="1" x14ac:dyDescent="0.25">
      <c r="A26" s="44" t="s">
        <v>32</v>
      </c>
      <c r="B26" s="45">
        <f>SUM(B21:B25)</f>
        <v>13.870000000000001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SimulazioneCosti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Borazzo</dc:creator>
  <cp:lastModifiedBy>fpb</cp:lastModifiedBy>
  <dcterms:created xsi:type="dcterms:W3CDTF">2017-07-20T09:10:53Z</dcterms:created>
  <dcterms:modified xsi:type="dcterms:W3CDTF">2017-10-01T13:40:37Z</dcterms:modified>
</cp:coreProperties>
</file>