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lismalar\Circling-Area-Radii\"/>
    </mc:Choice>
  </mc:AlternateContent>
  <xr:revisionPtr revIDLastSave="0" documentId="13_ncr:1_{55EBE228-764A-4C44-82BD-C3A124EADE0B}" xr6:coauthVersionLast="47" xr6:coauthVersionMax="47" xr10:uidLastSave="{00000000-0000-0000-0000-000000000000}"/>
  <bookViews>
    <workbookView xWindow="-120" yWindow="-120" windowWidth="29040" windowHeight="15720" activeTab="3" xr2:uid="{B5DA4638-BD86-401A-9241-77E715142156}"/>
  </bookViews>
  <sheets>
    <sheet name="Calculations" sheetId="1" r:id="rId1"/>
    <sheet name="PANS-OPS Non-SI Table" sheetId="2" r:id="rId2"/>
    <sheet name="PANS-OPS SI Table" sheetId="3" r:id="rId3"/>
    <sheet name="MIPS Non-SI Table" sheetId="4" r:id="rId4"/>
    <sheet name="MIPS SI T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" i="1" l="1"/>
  <c r="AH7" i="1"/>
  <c r="AH8" i="1"/>
  <c r="AH9" i="1"/>
  <c r="AH10" i="1"/>
  <c r="AH11" i="1"/>
  <c r="AH12" i="1"/>
  <c r="AH13" i="1"/>
  <c r="AH14" i="1"/>
  <c r="AH15" i="1"/>
  <c r="AH16" i="1"/>
  <c r="AH1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D6" i="1"/>
  <c r="AD7" i="1"/>
  <c r="AD8" i="1"/>
  <c r="AD9" i="1"/>
  <c r="AD10" i="1"/>
  <c r="AD11" i="1"/>
  <c r="AD12" i="1"/>
  <c r="AD13" i="1"/>
  <c r="AD14" i="1"/>
  <c r="AD15" i="1"/>
  <c r="AD16" i="1"/>
  <c r="AD17" i="1"/>
  <c r="AB6" i="1"/>
  <c r="AB7" i="1"/>
  <c r="AB8" i="1"/>
  <c r="AB9" i="1"/>
  <c r="AB10" i="1"/>
  <c r="AB11" i="1"/>
  <c r="AB12" i="1"/>
  <c r="AB13" i="1"/>
  <c r="AB14" i="1"/>
  <c r="AB15" i="1"/>
  <c r="AB16" i="1"/>
  <c r="AB17" i="1"/>
  <c r="Z6" i="1"/>
  <c r="Z7" i="1"/>
  <c r="Z8" i="1"/>
  <c r="Z9" i="1"/>
  <c r="Z10" i="1"/>
  <c r="Z11" i="1"/>
  <c r="Z12" i="1"/>
  <c r="Z13" i="1"/>
  <c r="Z14" i="1"/>
  <c r="Z15" i="1"/>
  <c r="Z16" i="1"/>
  <c r="Z17" i="1"/>
  <c r="X6" i="1"/>
  <c r="X7" i="1"/>
  <c r="X8" i="1"/>
  <c r="X9" i="1"/>
  <c r="X10" i="1"/>
  <c r="X11" i="1"/>
  <c r="X12" i="1"/>
  <c r="X13" i="1"/>
  <c r="X14" i="1"/>
  <c r="X15" i="1"/>
  <c r="X16" i="1"/>
  <c r="X17" i="1"/>
  <c r="T6" i="1"/>
  <c r="T7" i="1"/>
  <c r="T8" i="1"/>
  <c r="T9" i="1"/>
  <c r="T10" i="1"/>
  <c r="T11" i="1"/>
  <c r="T12" i="1"/>
  <c r="T13" i="1"/>
  <c r="T14" i="1"/>
  <c r="T15" i="1"/>
  <c r="T16" i="1"/>
  <c r="T17" i="1"/>
  <c r="R6" i="1"/>
  <c r="R7" i="1"/>
  <c r="R8" i="1"/>
  <c r="R9" i="1"/>
  <c r="R10" i="1"/>
  <c r="R11" i="1"/>
  <c r="R12" i="1"/>
  <c r="R13" i="1"/>
  <c r="R14" i="1"/>
  <c r="R15" i="1"/>
  <c r="R16" i="1"/>
  <c r="R17" i="1"/>
  <c r="P6" i="1"/>
  <c r="P7" i="1"/>
  <c r="P8" i="1"/>
  <c r="P9" i="1"/>
  <c r="P10" i="1"/>
  <c r="P11" i="1"/>
  <c r="P12" i="1"/>
  <c r="P13" i="1"/>
  <c r="P14" i="1"/>
  <c r="P15" i="1"/>
  <c r="P16" i="1"/>
  <c r="P17" i="1"/>
  <c r="N6" i="1"/>
  <c r="N7" i="1"/>
  <c r="N8" i="1"/>
  <c r="N9" i="1"/>
  <c r="N10" i="1"/>
  <c r="N11" i="1"/>
  <c r="N12" i="1"/>
  <c r="N13" i="1"/>
  <c r="N14" i="1"/>
  <c r="N15" i="1"/>
  <c r="N16" i="1"/>
  <c r="N17" i="1"/>
  <c r="L6" i="1"/>
  <c r="L7" i="1"/>
  <c r="L8" i="1"/>
  <c r="L9" i="1"/>
  <c r="L10" i="1"/>
  <c r="L11" i="1"/>
  <c r="L12" i="1"/>
  <c r="L13" i="1"/>
  <c r="L14" i="1"/>
  <c r="L15" i="1"/>
  <c r="L16" i="1"/>
  <c r="L17" i="1"/>
  <c r="AH5" i="1"/>
  <c r="AF5" i="1"/>
  <c r="AD5" i="1"/>
  <c r="AB5" i="1"/>
  <c r="Z5" i="1"/>
  <c r="X5" i="1"/>
  <c r="T5" i="1"/>
  <c r="R5" i="1"/>
  <c r="P5" i="1"/>
  <c r="N5" i="1"/>
  <c r="L5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Y23" i="1"/>
  <c r="Y24" i="1"/>
  <c r="Y25" i="1"/>
  <c r="Y26" i="1"/>
  <c r="Y27" i="1"/>
  <c r="Y28" i="1"/>
  <c r="Y29" i="1"/>
  <c r="Y30" i="1"/>
  <c r="Y31" i="1"/>
  <c r="Y32" i="1"/>
  <c r="Y33" i="1"/>
  <c r="Y34" i="1"/>
  <c r="W23" i="1"/>
  <c r="W24" i="1"/>
  <c r="W25" i="1"/>
  <c r="W26" i="1"/>
  <c r="W27" i="1"/>
  <c r="W28" i="1"/>
  <c r="W29" i="1"/>
  <c r="W30" i="1"/>
  <c r="W31" i="1"/>
  <c r="W32" i="1"/>
  <c r="W33" i="1"/>
  <c r="W34" i="1"/>
  <c r="Y22" i="1"/>
  <c r="AA22" i="1"/>
  <c r="AC22" i="1"/>
  <c r="AE22" i="1"/>
  <c r="AG22" i="1"/>
  <c r="W22" i="1"/>
  <c r="AG6" i="1"/>
  <c r="AG7" i="1"/>
  <c r="AG8" i="1"/>
  <c r="AG9" i="1"/>
  <c r="AG10" i="1"/>
  <c r="AG11" i="1"/>
  <c r="AG12" i="1"/>
  <c r="AG13" i="1"/>
  <c r="AG14" i="1"/>
  <c r="AG15" i="1"/>
  <c r="AG16" i="1"/>
  <c r="AG17" i="1"/>
  <c r="AE6" i="1"/>
  <c r="AE7" i="1"/>
  <c r="AE8" i="1"/>
  <c r="AE9" i="1"/>
  <c r="AE10" i="1"/>
  <c r="AE11" i="1"/>
  <c r="AE12" i="1"/>
  <c r="AE13" i="1"/>
  <c r="AE14" i="1"/>
  <c r="AE15" i="1"/>
  <c r="AE16" i="1"/>
  <c r="AE17" i="1"/>
  <c r="AC6" i="1"/>
  <c r="AC7" i="1"/>
  <c r="AC8" i="1"/>
  <c r="AC9" i="1"/>
  <c r="AC10" i="1"/>
  <c r="AC11" i="1"/>
  <c r="AC12" i="1"/>
  <c r="AC13" i="1"/>
  <c r="AC14" i="1"/>
  <c r="AC15" i="1"/>
  <c r="AC16" i="1"/>
  <c r="AC17" i="1"/>
  <c r="AA6" i="1"/>
  <c r="AA7" i="1"/>
  <c r="AA8" i="1"/>
  <c r="AA9" i="1"/>
  <c r="AA10" i="1"/>
  <c r="AA11" i="1"/>
  <c r="AA12" i="1"/>
  <c r="AA13" i="1"/>
  <c r="AA14" i="1"/>
  <c r="AA15" i="1"/>
  <c r="AA16" i="1"/>
  <c r="AA17" i="1"/>
  <c r="Y6" i="1"/>
  <c r="Y7" i="1"/>
  <c r="Y8" i="1"/>
  <c r="Y9" i="1"/>
  <c r="Y10" i="1"/>
  <c r="Y11" i="1"/>
  <c r="Y12" i="1"/>
  <c r="Y13" i="1"/>
  <c r="Y14" i="1"/>
  <c r="Y15" i="1"/>
  <c r="Y16" i="1"/>
  <c r="Y17" i="1"/>
  <c r="W6" i="1"/>
  <c r="W7" i="1"/>
  <c r="W8" i="1"/>
  <c r="W9" i="1"/>
  <c r="W10" i="1"/>
  <c r="W11" i="1"/>
  <c r="W12" i="1"/>
  <c r="W13" i="1"/>
  <c r="W14" i="1"/>
  <c r="W15" i="1"/>
  <c r="W16" i="1"/>
  <c r="W17" i="1"/>
  <c r="Y5" i="1"/>
  <c r="AA5" i="1"/>
  <c r="AC5" i="1"/>
  <c r="AE5" i="1"/>
  <c r="AG5" i="1"/>
  <c r="K22" i="1"/>
  <c r="W5" i="1"/>
  <c r="K5" i="1"/>
  <c r="K6" i="1"/>
  <c r="S23" i="1"/>
  <c r="S24" i="1"/>
  <c r="S25" i="1"/>
  <c r="S26" i="1"/>
  <c r="S27" i="1"/>
  <c r="S28" i="1"/>
  <c r="S29" i="1"/>
  <c r="S30" i="1"/>
  <c r="S31" i="1"/>
  <c r="S32" i="1"/>
  <c r="S33" i="1"/>
  <c r="S34" i="1"/>
  <c r="Q23" i="1"/>
  <c r="Q24" i="1"/>
  <c r="Q25" i="1"/>
  <c r="Q26" i="1"/>
  <c r="Q27" i="1"/>
  <c r="Q28" i="1"/>
  <c r="Q29" i="1"/>
  <c r="Q30" i="1"/>
  <c r="Q31" i="1"/>
  <c r="Q32" i="1"/>
  <c r="Q33" i="1"/>
  <c r="Q34" i="1"/>
  <c r="O23" i="1"/>
  <c r="O24" i="1"/>
  <c r="O25" i="1"/>
  <c r="O26" i="1"/>
  <c r="O27" i="1"/>
  <c r="O28" i="1"/>
  <c r="O29" i="1"/>
  <c r="O30" i="1"/>
  <c r="O31" i="1"/>
  <c r="O32" i="1"/>
  <c r="O33" i="1"/>
  <c r="O34" i="1"/>
  <c r="M23" i="1"/>
  <c r="M24" i="1"/>
  <c r="M25" i="1"/>
  <c r="M26" i="1"/>
  <c r="M27" i="1"/>
  <c r="M28" i="1"/>
  <c r="M29" i="1"/>
  <c r="M30" i="1"/>
  <c r="M31" i="1"/>
  <c r="M32" i="1"/>
  <c r="M33" i="1"/>
  <c r="M34" i="1"/>
  <c r="K23" i="1"/>
  <c r="K24" i="1"/>
  <c r="K25" i="1"/>
  <c r="K26" i="1"/>
  <c r="K27" i="1"/>
  <c r="K28" i="1"/>
  <c r="K29" i="1"/>
  <c r="K30" i="1"/>
  <c r="K31" i="1"/>
  <c r="K32" i="1"/>
  <c r="K33" i="1"/>
  <c r="K34" i="1"/>
  <c r="M22" i="1"/>
  <c r="O22" i="1"/>
  <c r="Q22" i="1"/>
  <c r="S22" i="1"/>
  <c r="S6" i="1"/>
  <c r="S7" i="1"/>
  <c r="S8" i="1"/>
  <c r="S9" i="1"/>
  <c r="S10" i="1"/>
  <c r="S11" i="1"/>
  <c r="S12" i="1"/>
  <c r="S13" i="1"/>
  <c r="S14" i="1"/>
  <c r="S15" i="1"/>
  <c r="S16" i="1"/>
  <c r="S17" i="1"/>
  <c r="Q6" i="1"/>
  <c r="Q7" i="1"/>
  <c r="Q8" i="1"/>
  <c r="Q9" i="1"/>
  <c r="Q10" i="1"/>
  <c r="Q11" i="1"/>
  <c r="Q12" i="1"/>
  <c r="Q13" i="1"/>
  <c r="Q14" i="1"/>
  <c r="Q15" i="1"/>
  <c r="Q16" i="1"/>
  <c r="Q17" i="1"/>
  <c r="O6" i="1"/>
  <c r="O7" i="1"/>
  <c r="O8" i="1"/>
  <c r="O9" i="1"/>
  <c r="O10" i="1"/>
  <c r="O11" i="1"/>
  <c r="O12" i="1"/>
  <c r="O13" i="1"/>
  <c r="O14" i="1"/>
  <c r="O15" i="1"/>
  <c r="O16" i="1"/>
  <c r="O17" i="1"/>
  <c r="M6" i="1"/>
  <c r="M7" i="1"/>
  <c r="M8" i="1"/>
  <c r="M9" i="1"/>
  <c r="M10" i="1"/>
  <c r="M11" i="1"/>
  <c r="M12" i="1"/>
  <c r="M13" i="1"/>
  <c r="M14" i="1"/>
  <c r="M15" i="1"/>
  <c r="M16" i="1"/>
  <c r="M17" i="1"/>
  <c r="M5" i="1"/>
  <c r="O5" i="1"/>
  <c r="Q5" i="1"/>
  <c r="S5" i="1"/>
  <c r="K7" i="1"/>
  <c r="K8" i="1"/>
  <c r="K9" i="1"/>
  <c r="K10" i="1"/>
  <c r="K11" i="1"/>
  <c r="K12" i="1"/>
  <c r="K13" i="1"/>
  <c r="K14" i="1"/>
  <c r="K15" i="1"/>
  <c r="K16" i="1"/>
  <c r="K17" i="1"/>
</calcChain>
</file>

<file path=xl/sharedStrings.xml><?xml version="1.0" encoding="utf-8"?>
<sst xmlns="http://schemas.openxmlformats.org/spreadsheetml/2006/main" count="188" uniqueCount="144">
  <si>
    <t>A</t>
  </si>
  <si>
    <t>B</t>
  </si>
  <si>
    <t>C</t>
  </si>
  <si>
    <t>D</t>
  </si>
  <si>
    <t>E</t>
  </si>
  <si>
    <t>Straight Segment</t>
  </si>
  <si>
    <t>Std Wind (kt)</t>
  </si>
  <si>
    <t>Std Wind (km/h)</t>
  </si>
  <si>
    <t>HPMA</t>
  </si>
  <si>
    <t>100 kt</t>
  </si>
  <si>
    <t>135 kt</t>
  </si>
  <si>
    <t>180 kt</t>
  </si>
  <si>
    <t>205 kt</t>
  </si>
  <si>
    <t>240 kt</t>
  </si>
  <si>
    <t xml:space="preserve">220kt </t>
  </si>
  <si>
    <t>Bank Angle (deg)</t>
  </si>
  <si>
    <t>g (m/s^2)</t>
  </si>
  <si>
    <t>(NM)</t>
  </si>
  <si>
    <t>(km)</t>
  </si>
  <si>
    <t>AD ELEV + 1000 ft</t>
  </si>
  <si>
    <t>AD ELEV + 300 m</t>
  </si>
  <si>
    <t>AD ELEV</t>
  </si>
  <si>
    <t>Circling Max IAS</t>
  </si>
  <si>
    <t>TAS at Given Altitudes (ISA + 15°C) (Non-SI)</t>
  </si>
  <si>
    <t>TAS at Given Altitudes (ISA + 15°C) (SI)</t>
  </si>
  <si>
    <t>185 km/h</t>
  </si>
  <si>
    <t>250 km/h</t>
  </si>
  <si>
    <t>335 km/h</t>
  </si>
  <si>
    <t>380 km/h</t>
  </si>
  <si>
    <t>445 km/h</t>
  </si>
  <si>
    <t>405 km/h</t>
  </si>
  <si>
    <t>MIPS</t>
  </si>
  <si>
    <t>PANS-OPS</t>
  </si>
  <si>
    <t>PANS-OPS Results</t>
  </si>
  <si>
    <t>MIPS Results</t>
  </si>
  <si>
    <t>Used for turn radius calculations. (Ref. Doc 8400)</t>
  </si>
  <si>
    <t>A / 100 kt</t>
  </si>
  <si>
    <t>B / 135 kt</t>
  </si>
  <si>
    <t>C / 180 kt</t>
  </si>
  <si>
    <t>D / 205 kt</t>
  </si>
  <si>
    <t>E / 240 kt</t>
  </si>
  <si>
    <t>AD ELEV (ft)</t>
  </si>
  <si>
    <r>
      <t xml:space="preserve">A - NM </t>
    </r>
    <r>
      <rPr>
        <sz val="9"/>
        <color theme="1"/>
        <rFont val="Aptos Narrow"/>
        <family val="2"/>
        <scheme val="minor"/>
      </rPr>
      <t>(km/h)</t>
    </r>
  </si>
  <si>
    <t>B - NM (km/h)</t>
  </si>
  <si>
    <t>C - NM (km/h)</t>
  </si>
  <si>
    <t>D - NM (km/h)</t>
  </si>
  <si>
    <t>E - NM (km/h)</t>
  </si>
  <si>
    <t>A - NM (km/h)</t>
  </si>
  <si>
    <t>HPMA - NM (km/h)</t>
  </si>
  <si>
    <t>(3.09)</t>
  </si>
  <si>
    <t>(4.80)</t>
  </si>
  <si>
    <t>(7.61)</t>
  </si>
  <si>
    <t>(9.53)</t>
  </si>
  <si>
    <t>(12.49)</t>
  </si>
  <si>
    <t>(3.12)</t>
  </si>
  <si>
    <t>(4.91)</t>
  </si>
  <si>
    <t>(7.79)</t>
  </si>
  <si>
    <t>(9.76)</t>
  </si>
  <si>
    <t>(12.78)</t>
  </si>
  <si>
    <t>(3.15)</t>
  </si>
  <si>
    <t>(5.01)</t>
  </si>
  <si>
    <t>(7.97)</t>
  </si>
  <si>
    <t>(9.99)</t>
  </si>
  <si>
    <t>(13.09)</t>
  </si>
  <si>
    <t>(3.21)</t>
  </si>
  <si>
    <t>(5.12)</t>
  </si>
  <si>
    <t>(8.15)</t>
  </si>
  <si>
    <t>(10.22)</t>
  </si>
  <si>
    <t>(13.41)</t>
  </si>
  <si>
    <t>(3.28)</t>
  </si>
  <si>
    <t>(5.24)</t>
  </si>
  <si>
    <t>(8.35)</t>
  </si>
  <si>
    <t>(10.47)</t>
  </si>
  <si>
    <t>(13.73)</t>
  </si>
  <si>
    <t>(3.35)</t>
  </si>
  <si>
    <t>(5.36)</t>
  </si>
  <si>
    <t>(8.55)</t>
  </si>
  <si>
    <t>(10.72)</t>
  </si>
  <si>
    <t>(14.07)</t>
  </si>
  <si>
    <t>(3.42)</t>
  </si>
  <si>
    <t>(5.48)</t>
  </si>
  <si>
    <t>(8.76)</t>
  </si>
  <si>
    <t>(10.98)</t>
  </si>
  <si>
    <t>(14.42)</t>
  </si>
  <si>
    <t>(3.49)</t>
  </si>
  <si>
    <t>(5.61)</t>
  </si>
  <si>
    <t>(8.97)</t>
  </si>
  <si>
    <t>(11.26)</t>
  </si>
  <si>
    <t>(14.78)</t>
  </si>
  <si>
    <t>(3.57)</t>
  </si>
  <si>
    <t>(5.74)</t>
  </si>
  <si>
    <t>(9.19)</t>
  </si>
  <si>
    <t>(11.54)</t>
  </si>
  <si>
    <t>(15.16)</t>
  </si>
  <si>
    <t>(3.65)</t>
  </si>
  <si>
    <t>(5.87)</t>
  </si>
  <si>
    <t>(9.42)</t>
  </si>
  <si>
    <t>(11.83)</t>
  </si>
  <si>
    <t>(15.54)</t>
  </si>
  <si>
    <t>(3.73)</t>
  </si>
  <si>
    <t>(6.02)</t>
  </si>
  <si>
    <t>(9.66)</t>
  </si>
  <si>
    <t>(12.13)</t>
  </si>
  <si>
    <t>(15.94)</t>
  </si>
  <si>
    <t>(3.82)</t>
  </si>
  <si>
    <t>(6.16)</t>
  </si>
  <si>
    <t>(9.91)</t>
  </si>
  <si>
    <t>(12.44)</t>
  </si>
  <si>
    <t>(16.36)</t>
  </si>
  <si>
    <t>(3.90)</t>
  </si>
  <si>
    <t>(6.31)</t>
  </si>
  <si>
    <t>(10.16)</t>
  </si>
  <si>
    <t>(12.77)</t>
  </si>
  <si>
    <t>(16.79)</t>
  </si>
  <si>
    <t>(6.58)</t>
  </si>
  <si>
    <t>(6.74)</t>
  </si>
  <si>
    <t>(6.91)</t>
  </si>
  <si>
    <t>(7.08)</t>
  </si>
  <si>
    <t>(7.25)</t>
  </si>
  <si>
    <t>(7.43)</t>
  </si>
  <si>
    <t>(7.62)</t>
  </si>
  <si>
    <t>(7.82)</t>
  </si>
  <si>
    <t>(8.02)</t>
  </si>
  <si>
    <t>(8.23)</t>
  </si>
  <si>
    <t>(8.45)</t>
  </si>
  <si>
    <t>(8.67)</t>
  </si>
  <si>
    <t>(8.90)</t>
  </si>
  <si>
    <t>A / 185 km/h</t>
  </si>
  <si>
    <t>B / 250 km/h</t>
  </si>
  <si>
    <t>C / 335 km/h</t>
  </si>
  <si>
    <t>D / 380 km/h</t>
  </si>
  <si>
    <t>E / 445 km/h</t>
  </si>
  <si>
    <t>HPMA / 405 km/h</t>
  </si>
  <si>
    <t>AD ELEV (m)</t>
  </si>
  <si>
    <t>Aircraft Categories / Max Circling IAS</t>
  </si>
  <si>
    <r>
      <t xml:space="preserve">PANS-OPS Circling Radii (Non-SI Units) and Metric Equivalents [ NM </t>
    </r>
    <r>
      <rPr>
        <b/>
        <sz val="9"/>
        <color theme="1"/>
        <rFont val="Aptos Narrow"/>
        <family val="2"/>
        <scheme val="minor"/>
      </rPr>
      <t>(km)</t>
    </r>
    <r>
      <rPr>
        <b/>
        <sz val="11"/>
        <color theme="1"/>
        <rFont val="Aptos Narrow"/>
        <family val="2"/>
        <scheme val="minor"/>
      </rPr>
      <t xml:space="preserve"> ]</t>
    </r>
  </si>
  <si>
    <t>PANS-OPS Circling Radii (SI Units) [ km ]</t>
  </si>
  <si>
    <t>MIPS Circling Radii (Non-SI Units) and Metric Equivalents [ NM (km) ]</t>
  </si>
  <si>
    <r>
      <rPr>
        <b/>
        <sz val="11"/>
        <color rgb="FFFF0000"/>
        <rFont val="Aptos Narrow"/>
        <family val="2"/>
        <scheme val="minor"/>
      </rPr>
      <t>Do Not Use For Real Operations</t>
    </r>
    <r>
      <rPr>
        <b/>
        <sz val="11"/>
        <color theme="1"/>
        <rFont val="Aptos Narrow"/>
        <family val="2"/>
        <scheme val="minor"/>
      </rPr>
      <t xml:space="preserve">  —  </t>
    </r>
    <r>
      <rPr>
        <b/>
        <sz val="11"/>
        <color rgb="FF0070C0"/>
        <rFont val="Aptos Narrow"/>
        <family val="2"/>
        <scheme val="minor"/>
      </rPr>
      <t>egitim.ibosoft.net.tr</t>
    </r>
  </si>
  <si>
    <t>HPMA / 220 kt</t>
  </si>
  <si>
    <t>MIPS Circling Radii (SI Units) [ km ]</t>
  </si>
  <si>
    <t>Rev. 0</t>
  </si>
  <si>
    <t>Rev. 1</t>
  </si>
  <si>
    <r>
      <rPr>
        <b/>
        <sz val="10"/>
        <color rgb="FFFF0000"/>
        <rFont val="Aptos Narrow"/>
        <family val="2"/>
        <scheme val="minor"/>
      </rPr>
      <t>Do Not Use For Real Operations</t>
    </r>
    <r>
      <rPr>
        <b/>
        <sz val="10"/>
        <color theme="1"/>
        <rFont val="Aptos Narrow"/>
        <family val="2"/>
        <scheme val="minor"/>
      </rPr>
      <t xml:space="preserve">  —  </t>
    </r>
    <r>
      <rPr>
        <b/>
        <sz val="10"/>
        <color rgb="FF0070C0"/>
        <rFont val="Aptos Narrow"/>
        <family val="2"/>
        <scheme val="minor"/>
      </rPr>
      <t>egitim.ibosoft.net.tr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</si>
</sst>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00"/>
    <numFmt numFmtId="166" formatCode="0.0"/>
  </numFmts>
  <fonts count="13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0"/>
      <color theme="1"/>
      <name val="Aptos Narrow"/>
      <family val="2"/>
      <charset val="162"/>
      <scheme val="minor"/>
    </font>
    <font>
      <sz val="9"/>
      <color theme="1"/>
      <name val="Aptos Narrow"/>
      <family val="2"/>
      <charset val="162"/>
      <scheme val="minor"/>
    </font>
    <font>
      <sz val="9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rgb="FF0070C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165" fontId="0" fillId="0" borderId="1" xfId="1" applyNumberFormat="1" applyFont="1" applyBorder="1"/>
    <xf numFmtId="164" fontId="0" fillId="0" borderId="0" xfId="1" quotePrefix="1" applyNumberFormat="1" applyFont="1" applyBorder="1"/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4" xfId="0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8" xfId="0" applyNumberFormat="1" applyBorder="1"/>
    <xf numFmtId="165" fontId="0" fillId="0" borderId="6" xfId="0" applyNumberFormat="1" applyBorder="1"/>
    <xf numFmtId="165" fontId="0" fillId="0" borderId="10" xfId="0" applyNumberFormat="1" applyBorder="1"/>
    <xf numFmtId="165" fontId="0" fillId="0" borderId="8" xfId="0" applyNumberFormat="1" applyBorder="1"/>
    <xf numFmtId="164" fontId="0" fillId="0" borderId="4" xfId="1" quotePrefix="1" applyNumberFormat="1" applyFont="1" applyBorder="1"/>
    <xf numFmtId="2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3" fillId="0" borderId="1" xfId="0" applyNumberFormat="1" applyFont="1" applyBorder="1"/>
    <xf numFmtId="2" fontId="3" fillId="0" borderId="10" xfId="0" applyNumberFormat="1" applyFont="1" applyBorder="1"/>
    <xf numFmtId="2" fontId="3" fillId="0" borderId="6" xfId="0" applyNumberFormat="1" applyFont="1" applyBorder="1"/>
    <xf numFmtId="2" fontId="3" fillId="0" borderId="8" xfId="0" applyNumberFormat="1" applyFont="1" applyBorder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31" xfId="0" applyNumberFormat="1" applyBorder="1"/>
    <xf numFmtId="2" fontId="0" fillId="0" borderId="16" xfId="0" applyNumberFormat="1" applyBorder="1"/>
    <xf numFmtId="0" fontId="3" fillId="0" borderId="33" xfId="0" applyFont="1" applyBorder="1"/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28" xfId="0" applyNumberFormat="1" applyBorder="1"/>
    <xf numFmtId="0" fontId="3" fillId="0" borderId="44" xfId="0" applyFont="1" applyBorder="1"/>
    <xf numFmtId="2" fontId="0" fillId="0" borderId="2" xfId="0" applyNumberFormat="1" applyBorder="1"/>
    <xf numFmtId="0" fontId="0" fillId="0" borderId="30" xfId="0" applyBorder="1" applyAlignment="1">
      <alignment horizontal="right" indent="1"/>
    </xf>
    <xf numFmtId="0" fontId="0" fillId="0" borderId="26" xfId="0" applyBorder="1" applyAlignment="1">
      <alignment horizontal="right" indent="1"/>
    </xf>
    <xf numFmtId="0" fontId="0" fillId="0" borderId="27" xfId="0" applyBorder="1" applyAlignment="1">
      <alignment horizontal="right" indent="1"/>
    </xf>
    <xf numFmtId="0" fontId="0" fillId="0" borderId="25" xfId="0" applyBorder="1" applyAlignment="1">
      <alignment horizontal="right" indent="1"/>
    </xf>
    <xf numFmtId="0" fontId="0" fillId="0" borderId="24" xfId="0" applyBorder="1" applyAlignment="1">
      <alignment horizontal="right" indent="1"/>
    </xf>
    <xf numFmtId="1" fontId="6" fillId="0" borderId="31" xfId="0" applyNumberFormat="1" applyFont="1" applyBorder="1" applyAlignment="1">
      <alignment horizontal="right" indent="1"/>
    </xf>
    <xf numFmtId="1" fontId="6" fillId="0" borderId="28" xfId="0" applyNumberFormat="1" applyFont="1" applyBorder="1" applyAlignment="1">
      <alignment horizontal="right" indent="1"/>
    </xf>
    <xf numFmtId="1" fontId="6" fillId="0" borderId="29" xfId="0" applyNumberFormat="1" applyFont="1" applyBorder="1" applyAlignment="1">
      <alignment horizontal="right" indent="1"/>
    </xf>
    <xf numFmtId="2" fontId="0" fillId="0" borderId="11" xfId="0" applyNumberFormat="1" applyBorder="1"/>
    <xf numFmtId="2" fontId="0" fillId="0" borderId="22" xfId="0" applyNumberFormat="1" applyBorder="1"/>
    <xf numFmtId="0" fontId="3" fillId="0" borderId="12" xfId="0" applyFont="1" applyBorder="1"/>
    <xf numFmtId="2" fontId="3" fillId="0" borderId="50" xfId="0" applyNumberFormat="1" applyFont="1" applyBorder="1"/>
    <xf numFmtId="2" fontId="0" fillId="0" borderId="51" xfId="0" applyNumberFormat="1" applyBorder="1"/>
    <xf numFmtId="166" fontId="3" fillId="0" borderId="18" xfId="0" applyNumberFormat="1" applyFont="1" applyBorder="1"/>
    <xf numFmtId="2" fontId="3" fillId="0" borderId="18" xfId="0" applyNumberFormat="1" applyFont="1" applyBorder="1"/>
    <xf numFmtId="2" fontId="0" fillId="0" borderId="32" xfId="0" applyNumberFormat="1" applyBorder="1"/>
    <xf numFmtId="2" fontId="3" fillId="0" borderId="15" xfId="0" applyNumberFormat="1" applyFont="1" applyBorder="1"/>
    <xf numFmtId="2" fontId="0" fillId="0" borderId="43" xfId="0" applyNumberFormat="1" applyBorder="1"/>
    <xf numFmtId="0" fontId="4" fillId="0" borderId="36" xfId="0" applyFont="1" applyBorder="1" applyAlignment="1">
      <alignment horizontal="right" indent="1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5" fontId="5" fillId="0" borderId="25" xfId="0" applyNumberFormat="1" applyFont="1" applyBorder="1" applyAlignment="1">
      <alignment horizontal="center" wrapText="1"/>
    </xf>
    <xf numFmtId="165" fontId="5" fillId="0" borderId="27" xfId="0" applyNumberFormat="1" applyFont="1" applyBorder="1" applyAlignment="1">
      <alignment horizontal="center" wrapText="1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65" fontId="6" fillId="0" borderId="47" xfId="0" applyNumberFormat="1" applyFont="1" applyBorder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4" fillId="0" borderId="35" xfId="0" applyFont="1" applyBorder="1" applyAlignment="1">
      <alignment horizontal="right" indent="1"/>
    </xf>
    <xf numFmtId="0" fontId="4" fillId="0" borderId="36" xfId="0" applyFont="1" applyBorder="1" applyAlignment="1">
      <alignment horizontal="right" indent="1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23" xfId="0" applyFont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25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0" fontId="0" fillId="0" borderId="13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52" xfId="0" applyBorder="1" applyAlignment="1">
      <alignment horizontal="right" indent="1"/>
    </xf>
    <xf numFmtId="0" fontId="0" fillId="0" borderId="28" xfId="0" applyBorder="1" applyAlignment="1">
      <alignment horizontal="right" indent="1"/>
    </xf>
    <xf numFmtId="0" fontId="0" fillId="0" borderId="29" xfId="0" applyBorder="1" applyAlignment="1">
      <alignment horizontal="right" indent="1"/>
    </xf>
    <xf numFmtId="0" fontId="0" fillId="0" borderId="14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4" fillId="0" borderId="12" xfId="0" applyFont="1" applyBorder="1" applyAlignment="1">
      <alignment horizontal="right"/>
    </xf>
    <xf numFmtId="0" fontId="3" fillId="0" borderId="53" xfId="0" applyFont="1" applyBorder="1" applyAlignment="1">
      <alignment horizontal="left" indent="1"/>
    </xf>
    <xf numFmtId="0" fontId="3" fillId="0" borderId="54" xfId="0" applyFont="1" applyBorder="1" applyAlignment="1">
      <alignment horizontal="left" indent="1"/>
    </xf>
    <xf numFmtId="0" fontId="3" fillId="0" borderId="43" xfId="0" applyFont="1" applyBorder="1" applyAlignment="1">
      <alignment horizontal="left" indent="1"/>
    </xf>
    <xf numFmtId="0" fontId="3" fillId="0" borderId="44" xfId="0" applyFont="1" applyBorder="1" applyAlignment="1">
      <alignment horizontal="left" indent="1"/>
    </xf>
    <xf numFmtId="0" fontId="3" fillId="0" borderId="22" xfId="0" applyFont="1" applyBorder="1" applyAlignment="1">
      <alignment horizontal="left" indent="1"/>
    </xf>
    <xf numFmtId="0" fontId="3" fillId="0" borderId="12" xfId="0" applyFont="1" applyBorder="1" applyAlignment="1">
      <alignment horizontal="left" indent="1"/>
    </xf>
    <xf numFmtId="2" fontId="0" fillId="0" borderId="52" xfId="0" applyNumberFormat="1" applyBorder="1" applyAlignment="1">
      <alignment horizontal="right" indent="1"/>
    </xf>
    <xf numFmtId="2" fontId="0" fillId="0" borderId="53" xfId="0" applyNumberFormat="1" applyBorder="1" applyAlignment="1">
      <alignment horizontal="right" indent="1"/>
    </xf>
    <xf numFmtId="2" fontId="0" fillId="0" borderId="28" xfId="0" applyNumberFormat="1" applyBorder="1" applyAlignment="1">
      <alignment horizontal="right" indent="1"/>
    </xf>
    <xf numFmtId="2" fontId="0" fillId="0" borderId="43" xfId="0" applyNumberFormat="1" applyBorder="1" applyAlignment="1">
      <alignment horizontal="right" indent="1"/>
    </xf>
    <xf numFmtId="2" fontId="0" fillId="0" borderId="29" xfId="0" applyNumberFormat="1" applyBorder="1" applyAlignment="1">
      <alignment horizontal="right" indent="1"/>
    </xf>
    <xf numFmtId="2" fontId="0" fillId="0" borderId="46" xfId="0" applyNumberFormat="1" applyBorder="1" applyAlignment="1">
      <alignment horizontal="right" indent="1"/>
    </xf>
    <xf numFmtId="0" fontId="10" fillId="0" borderId="35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4" fillId="0" borderId="36" xfId="0" applyFont="1" applyBorder="1" applyAlignment="1">
      <alignment horizontal="right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colors>
    <mruColors>
      <color rgb="FFFF7C8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6D71-E6F4-4044-8E90-057E1BEDD2D0}">
  <dimension ref="B1:AH46"/>
  <sheetViews>
    <sheetView topLeftCell="E6" zoomScaleNormal="100" workbookViewId="0">
      <selection activeCell="H47" sqref="H47"/>
    </sheetView>
  </sheetViews>
  <sheetFormatPr defaultRowHeight="15" x14ac:dyDescent="0.25"/>
  <cols>
    <col min="1" max="1" width="3.28515625" customWidth="1"/>
    <col min="2" max="2" width="15.42578125" customWidth="1"/>
    <col min="3" max="3" width="8.7109375" customWidth="1"/>
    <col min="4" max="4" width="9" customWidth="1"/>
    <col min="5" max="5" width="8.7109375" customWidth="1"/>
    <col min="6" max="7" width="9" customWidth="1"/>
    <col min="10" max="10" width="9.140625" customWidth="1"/>
  </cols>
  <sheetData>
    <row r="1" spans="2:34" ht="15.75" thickBot="1" x14ac:dyDescent="0.3">
      <c r="J1" s="80" t="s">
        <v>33</v>
      </c>
      <c r="K1" s="80"/>
      <c r="L1" s="80"/>
      <c r="M1" s="80"/>
      <c r="N1" s="80"/>
      <c r="O1" s="80"/>
      <c r="P1" s="80"/>
      <c r="Q1" s="80"/>
      <c r="R1" s="80"/>
      <c r="S1" s="80"/>
      <c r="T1" s="80"/>
      <c r="V1" s="80" t="s">
        <v>34</v>
      </c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</row>
    <row r="2" spans="2:34" x14ac:dyDescent="0.25">
      <c r="B2" s="81" t="s">
        <v>23</v>
      </c>
      <c r="C2" s="72"/>
      <c r="D2" s="72"/>
      <c r="E2" s="72"/>
      <c r="F2" s="72"/>
      <c r="G2" s="72"/>
      <c r="H2" s="73"/>
    </row>
    <row r="3" spans="2:34" ht="15.75" thickBot="1" x14ac:dyDescent="0.3">
      <c r="B3" s="7" t="s">
        <v>22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8" t="s">
        <v>14</v>
      </c>
    </row>
    <row r="4" spans="2:34" x14ac:dyDescent="0.25">
      <c r="B4" s="7" t="s">
        <v>19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8" t="s">
        <v>8</v>
      </c>
      <c r="J4" s="11" t="s">
        <v>21</v>
      </c>
      <c r="K4" s="74" t="s">
        <v>42</v>
      </c>
      <c r="L4" s="75"/>
      <c r="M4" s="74" t="s">
        <v>43</v>
      </c>
      <c r="N4" s="75"/>
      <c r="O4" s="74" t="s">
        <v>44</v>
      </c>
      <c r="P4" s="75"/>
      <c r="Q4" s="74" t="s">
        <v>45</v>
      </c>
      <c r="R4" s="75"/>
      <c r="S4" s="72" t="s">
        <v>46</v>
      </c>
      <c r="T4" s="73"/>
      <c r="V4" s="11" t="s">
        <v>21</v>
      </c>
      <c r="W4" s="74" t="s">
        <v>47</v>
      </c>
      <c r="X4" s="75"/>
      <c r="Y4" s="74" t="s">
        <v>43</v>
      </c>
      <c r="Z4" s="75"/>
      <c r="AA4" s="74" t="s">
        <v>44</v>
      </c>
      <c r="AB4" s="75"/>
      <c r="AC4" s="74" t="s">
        <v>45</v>
      </c>
      <c r="AD4" s="75"/>
      <c r="AE4" s="74" t="s">
        <v>46</v>
      </c>
      <c r="AF4" s="75"/>
      <c r="AG4" s="72" t="s">
        <v>48</v>
      </c>
      <c r="AH4" s="73"/>
    </row>
    <row r="5" spans="2:34" x14ac:dyDescent="0.25">
      <c r="B5" s="7">
        <v>1000</v>
      </c>
      <c r="C5" s="2">
        <v>104.095</v>
      </c>
      <c r="D5" s="2">
        <v>140.51599999999999</v>
      </c>
      <c r="E5" s="2">
        <v>187.327</v>
      </c>
      <c r="F5" s="2">
        <v>213.32499999999999</v>
      </c>
      <c r="G5" s="2">
        <v>249.708</v>
      </c>
      <c r="H5" s="17">
        <v>228.91900000000001</v>
      </c>
      <c r="J5" s="7">
        <v>0</v>
      </c>
      <c r="K5" s="3">
        <f t="shared" ref="K5:K17" si="0">C$39+2*MAX((((((C5+$F$44)/3600*1852)^2)/(($C$42/COS(RADIANS($F$43))*SIN(RADIANS($F$43)))))/1852),((C5+$F$44)/60/PI()))</f>
        <v>1.6697404918965486</v>
      </c>
      <c r="L5" s="25" t="str">
        <f>"(" &amp; TEXT((ROUND((K5*1852/1000),2)),"0.00") &amp; ")"</f>
        <v>(3.09)</v>
      </c>
      <c r="M5" s="3">
        <f t="shared" ref="M5:M17" si="1">D$39+2*MAX((((((D5+$F$44)/3600*1852)^2)/(($C$42/COS(RADIANS($F$43))*SIN(RADIANS($F$43)))))/1852),((D5+$F$44)/60/PI()))</f>
        <v>2.5936098986816818</v>
      </c>
      <c r="N5" s="25" t="str">
        <f>"(" &amp; TEXT((ROUND((M5*1852/1000),2)),"0.00") &amp; ")"</f>
        <v>(4.80)</v>
      </c>
      <c r="O5" s="3">
        <f t="shared" ref="O5:O17" si="2">E$39+2*MAX((((((E5+$F$44)/3600*1852)^2)/(($C$42/COS(RADIANS($F$43))*SIN(RADIANS($F$43)))))/1852),((E5+$F$44)/60/PI()))</f>
        <v>4.1098560163017623</v>
      </c>
      <c r="P5" s="25" t="str">
        <f>"(" &amp; TEXT((ROUND((O5*1852/1000),2)),"0.00") &amp; ")"</f>
        <v>(7.61)</v>
      </c>
      <c r="Q5" s="3">
        <f t="shared" ref="Q5:Q17" si="3">F$39+2*MAX((((((F5+$F$44)/3600*1852)^2)/(($C$42/COS(RADIANS($F$43))*SIN(RADIANS($F$43)))))/1852),((F5+$F$44)/60/PI()))</f>
        <v>5.1479809414279831</v>
      </c>
      <c r="R5" s="25" t="str">
        <f>"(" &amp; TEXT((ROUND((Q5*1852/1000),2)),"0.00") &amp; ")"</f>
        <v>(9.53)</v>
      </c>
      <c r="S5" s="3">
        <f t="shared" ref="S5:S17" si="4">G$39+2*MAX((((((G5+$F$44)/3600*1852)^2)/(($C$42/COS(RADIANS($F$43))*SIN(RADIANS($F$43)))))/1852),((G5+$F$44)/60/PI()))</f>
        <v>6.7425749618981525</v>
      </c>
      <c r="T5" s="27" t="str">
        <f>"(" &amp; TEXT((ROUND((S5*1852/1000),2)),"0.00") &amp; ")"</f>
        <v>(12.49)</v>
      </c>
      <c r="V5" s="7">
        <v>0</v>
      </c>
      <c r="W5" s="3">
        <f t="shared" ref="W5:W17" si="5">C$39+2*MAX((((((C5+$H$44)/3600*1852)^2)/(($C$42/COS(RADIANS($H$43))*SIN(RADIANS($H$43)))))/1852),((C5+$H$44)/60/PI()))</f>
        <v>1.6697404918965486</v>
      </c>
      <c r="X5" s="25" t="str">
        <f>"(" &amp; TEXT((ROUND((W5*1852/1000),2)),"0.00") &amp; ")"</f>
        <v>(3.09)</v>
      </c>
      <c r="Y5" s="3">
        <f t="shared" ref="Y5:Y17" si="6">D$39+2*MAX((((((D5+$H$44)/3600*1852)^2)/(($C$42/COS(RADIANS($H$43))*SIN(RADIANS($H$43)))))/1852),((D5+$H$44)/60/PI()))</f>
        <v>2.15617930405321</v>
      </c>
      <c r="Z5" s="25" t="str">
        <f>"(" &amp; TEXT((ROUND((Y5*1852/1000),2)),"0.00") &amp; ")"</f>
        <v>(3.99)</v>
      </c>
      <c r="AA5" s="3">
        <f t="shared" ref="AA5:AA17" si="7">E$39+2*MAX((((((E5+$H$44)/3600*1852)^2)/(($C$42/COS(RADIANS($H$43))*SIN(RADIANS($H$43)))))/1852),((E5+$H$44)/60/PI()))</f>
        <v>2.7757071573982066</v>
      </c>
      <c r="AB5" s="25" t="str">
        <f>"(" &amp; TEXT((ROUND((AA5*1852/1000),2)),"0.00") &amp; ")"</f>
        <v>(5.14)</v>
      </c>
      <c r="AC5" s="3">
        <f t="shared" ref="AC5:AC17" si="8">F$39+2*MAX((((((F5+$H$44)/3600*1852)^2)/(($C$42/COS(RADIANS($H$43))*SIN(RADIANS($H$43)))))/1852),((F5+$H$44)/60/PI()))</f>
        <v>3.4671151240878499</v>
      </c>
      <c r="AD5" s="25" t="str">
        <f>"(" &amp; TEXT((ROUND((AC5*1852/1000),2)),"0.00") &amp; ")"</f>
        <v>(6.42)</v>
      </c>
      <c r="AE5" s="3">
        <f t="shared" ref="AE5:AE17" si="9">G$39+2*MAX((((((G5+$H$44)/3600*1852)^2)/(($C$42/COS(RADIANS($H$43))*SIN(RADIANS($H$43)))))/1852),((G5+$H$44)/60/PI()))</f>
        <v>4.5093295211243989</v>
      </c>
      <c r="AF5" s="25" t="str">
        <f>"(" &amp; TEXT((ROUND((AE5*1852/1000),2)),"0.00") &amp; ")"</f>
        <v>(8.35)</v>
      </c>
      <c r="AG5" s="3">
        <f t="shared" ref="AG5:AG17" si="10">H$39+2*MAX((((((H5+$H$44)/3600*1852)^2)/(($C$42/COS(RADIANS($H$43))*SIN(RADIANS($H$43)))))/1852),((H5+$H$44)/60/PI()))</f>
        <v>3.5545903046648473</v>
      </c>
      <c r="AH5" s="27" t="str">
        <f>"(" &amp; TEXT((ROUND((AG5*1852/1000),2)),"0.00") &amp; ")"</f>
        <v>(6.58)</v>
      </c>
    </row>
    <row r="6" spans="2:34" x14ac:dyDescent="0.25">
      <c r="B6" s="7">
        <v>2000</v>
      </c>
      <c r="C6" s="2">
        <v>105.652</v>
      </c>
      <c r="D6" s="2">
        <v>142.60499999999999</v>
      </c>
      <c r="E6" s="2">
        <v>190.084</v>
      </c>
      <c r="F6" s="2">
        <v>216.44200000000001</v>
      </c>
      <c r="G6" s="2">
        <v>253.316</v>
      </c>
      <c r="H6" s="17">
        <v>232.249</v>
      </c>
      <c r="J6" s="7">
        <v>1000</v>
      </c>
      <c r="K6" s="3">
        <f t="shared" si="0"/>
        <v>1.6862607749894873</v>
      </c>
      <c r="L6" s="25" t="str">
        <f t="shared" ref="L6:L17" si="11">"(" &amp; TEXT((ROUND((K6*1852/1000),2)),"0.00") &amp; ")"</f>
        <v>(3.12)</v>
      </c>
      <c r="M6" s="3">
        <f t="shared" si="1"/>
        <v>2.6493310247145452</v>
      </c>
      <c r="N6" s="25" t="str">
        <f t="shared" ref="N6:N17" si="12">"(" &amp; TEXT((ROUND((M6*1852/1000),2)),"0.00") &amp; ")"</f>
        <v>(4.91)</v>
      </c>
      <c r="O6" s="3">
        <f t="shared" si="2"/>
        <v>4.204210359082996</v>
      </c>
      <c r="P6" s="25" t="str">
        <f t="shared" ref="P6:P17" si="13">"(" &amp; TEXT((ROUND((O6*1852/1000),2)),"0.00") &amp; ")"</f>
        <v>(7.79)</v>
      </c>
      <c r="Q6" s="3">
        <f t="shared" si="3"/>
        <v>5.2677229689108112</v>
      </c>
      <c r="R6" s="25" t="str">
        <f t="shared" ref="R6:R17" si="14">"(" &amp; TEXT((ROUND((Q6*1852/1000),2)),"0.00") &amp; ")"</f>
        <v>(9.76)</v>
      </c>
      <c r="S6" s="3">
        <f t="shared" si="4"/>
        <v>6.9023430141448596</v>
      </c>
      <c r="T6" s="27" t="str">
        <f t="shared" ref="T6:T17" si="15">"(" &amp; TEXT((ROUND((S6*1852/1000),2)),"0.00") &amp; ")"</f>
        <v>(12.78)</v>
      </c>
      <c r="V6" s="7">
        <v>1000</v>
      </c>
      <c r="W6" s="3">
        <f t="shared" si="5"/>
        <v>1.6862607749894873</v>
      </c>
      <c r="X6" s="25" t="str">
        <f t="shared" ref="X6:X17" si="16">"(" &amp; TEXT((ROUND((W6*1852/1000),2)),"0.00") &amp; ")"</f>
        <v>(3.12)</v>
      </c>
      <c r="Y6" s="3">
        <f t="shared" si="6"/>
        <v>2.1783442824611412</v>
      </c>
      <c r="Z6" s="25" t="str">
        <f t="shared" ref="Z6:Z17" si="17">"(" &amp; TEXT((ROUND((Y6*1852/1000),2)),"0.00") &amp; ")"</f>
        <v>(4.03)</v>
      </c>
      <c r="AA6" s="3">
        <f t="shared" si="7"/>
        <v>2.8351895445707673</v>
      </c>
      <c r="AB6" s="25" t="str">
        <f t="shared" ref="AB6:AB17" si="18">"(" &amp; TEXT((ROUND((AA6*1852/1000),2)),"0.00") &amp; ")"</f>
        <v>(5.25)</v>
      </c>
      <c r="AC6" s="3">
        <f t="shared" si="8"/>
        <v>3.5426022869423983</v>
      </c>
      <c r="AD6" s="25" t="str">
        <f t="shared" ref="AD6:AD17" si="19">"(" &amp; TEXT((ROUND((AC6*1852/1000),2)),"0.00") &amp; ")"</f>
        <v>(6.56)</v>
      </c>
      <c r="AE6" s="3">
        <f t="shared" si="9"/>
        <v>4.6100496879065327</v>
      </c>
      <c r="AF6" s="25" t="str">
        <f t="shared" ref="AF6:AF17" si="20">"(" &amp; TEXT((ROUND((AE6*1852/1000),2)),"0.00") &amp; ")"</f>
        <v>(8.54)</v>
      </c>
      <c r="AG6" s="3">
        <f t="shared" si="10"/>
        <v>3.6405141728480626</v>
      </c>
      <c r="AH6" s="27" t="str">
        <f t="shared" ref="AH6:AH17" si="21">"(" &amp; TEXT((ROUND((AG6*1852/1000),2)),"0.00") &amp; ")"</f>
        <v>(6.74)</v>
      </c>
    </row>
    <row r="7" spans="2:34" x14ac:dyDescent="0.25">
      <c r="B7" s="7">
        <v>3000</v>
      </c>
      <c r="C7" s="2">
        <v>107.24299999999999</v>
      </c>
      <c r="D7" s="2">
        <v>144.739</v>
      </c>
      <c r="E7" s="2">
        <v>192.899</v>
      </c>
      <c r="F7" s="2">
        <v>219.624</v>
      </c>
      <c r="G7" s="2">
        <v>256.99799999999999</v>
      </c>
      <c r="H7" s="17">
        <v>235.648</v>
      </c>
      <c r="J7" s="7">
        <v>2000</v>
      </c>
      <c r="K7" s="3">
        <f t="shared" si="0"/>
        <v>1.7031418092867678</v>
      </c>
      <c r="L7" s="25" t="str">
        <f t="shared" si="11"/>
        <v>(3.15)</v>
      </c>
      <c r="M7" s="3">
        <f t="shared" si="1"/>
        <v>2.7069740595718059</v>
      </c>
      <c r="N7" s="25" t="str">
        <f t="shared" si="12"/>
        <v>(5.01)</v>
      </c>
      <c r="O7" s="3">
        <f t="shared" si="2"/>
        <v>4.3018056082255942</v>
      </c>
      <c r="P7" s="25" t="str">
        <f t="shared" si="13"/>
        <v>(7.97)</v>
      </c>
      <c r="Q7" s="3">
        <f t="shared" si="3"/>
        <v>5.3915669349239019</v>
      </c>
      <c r="R7" s="25" t="str">
        <f t="shared" si="14"/>
        <v>(9.99)</v>
      </c>
      <c r="S7" s="3">
        <f t="shared" si="4"/>
        <v>7.0675371744546114</v>
      </c>
      <c r="T7" s="27" t="str">
        <f t="shared" si="15"/>
        <v>(13.09)</v>
      </c>
      <c r="V7" s="7">
        <v>2000</v>
      </c>
      <c r="W7" s="3">
        <f t="shared" si="5"/>
        <v>1.7031418092867678</v>
      </c>
      <c r="X7" s="25" t="str">
        <f t="shared" si="16"/>
        <v>(3.15)</v>
      </c>
      <c r="Y7" s="3">
        <f t="shared" si="6"/>
        <v>2.2009867256983484</v>
      </c>
      <c r="Z7" s="25" t="str">
        <f t="shared" si="17"/>
        <v>(4.08)</v>
      </c>
      <c r="AA7" s="3">
        <f t="shared" si="7"/>
        <v>2.8967150475268122</v>
      </c>
      <c r="AB7" s="25" t="str">
        <f t="shared" si="18"/>
        <v>(5.36)</v>
      </c>
      <c r="AC7" s="3">
        <f t="shared" si="8"/>
        <v>3.6206753731219696</v>
      </c>
      <c r="AD7" s="25" t="str">
        <f t="shared" si="19"/>
        <v>(6.71)</v>
      </c>
      <c r="AE7" s="3">
        <f t="shared" si="9"/>
        <v>4.7141905542678524</v>
      </c>
      <c r="AF7" s="25" t="str">
        <f t="shared" si="20"/>
        <v>(8.73)</v>
      </c>
      <c r="AG7" s="3">
        <f t="shared" si="10"/>
        <v>3.7293729818840782</v>
      </c>
      <c r="AH7" s="27" t="str">
        <f t="shared" si="21"/>
        <v>(6.91)</v>
      </c>
    </row>
    <row r="8" spans="2:34" x14ac:dyDescent="0.25">
      <c r="B8" s="7">
        <v>4000</v>
      </c>
      <c r="C8" s="2">
        <v>108.869</v>
      </c>
      <c r="D8" s="2">
        <v>146.91999999999999</v>
      </c>
      <c r="E8" s="2">
        <v>195.773</v>
      </c>
      <c r="F8" s="2">
        <v>222.87299999999999</v>
      </c>
      <c r="G8" s="2">
        <v>260.75400000000002</v>
      </c>
      <c r="H8" s="17">
        <v>239.11600000000001</v>
      </c>
      <c r="J8" s="7">
        <v>3000</v>
      </c>
      <c r="K8" s="3">
        <f t="shared" si="0"/>
        <v>1.7349589295134094</v>
      </c>
      <c r="L8" s="25" t="str">
        <f t="shared" si="11"/>
        <v>(3.21)</v>
      </c>
      <c r="M8" s="3">
        <f t="shared" si="1"/>
        <v>2.7666402024413244</v>
      </c>
      <c r="N8" s="25" t="str">
        <f t="shared" si="12"/>
        <v>(5.12)</v>
      </c>
      <c r="O8" s="3">
        <f t="shared" si="2"/>
        <v>4.4027555589275984</v>
      </c>
      <c r="P8" s="25" t="str">
        <f t="shared" si="13"/>
        <v>(8.15)</v>
      </c>
      <c r="Q8" s="3">
        <f t="shared" si="3"/>
        <v>5.519691597133102</v>
      </c>
      <c r="R8" s="25" t="str">
        <f t="shared" si="14"/>
        <v>(10.22)</v>
      </c>
      <c r="S8" s="3">
        <f t="shared" si="4"/>
        <v>7.2382883447987654</v>
      </c>
      <c r="T8" s="27" t="str">
        <f t="shared" si="15"/>
        <v>(13.41)</v>
      </c>
      <c r="V8" s="7">
        <v>3000</v>
      </c>
      <c r="W8" s="3">
        <f t="shared" si="5"/>
        <v>1.7203942051179293</v>
      </c>
      <c r="X8" s="25" t="str">
        <f t="shared" si="16"/>
        <v>(3.19)</v>
      </c>
      <c r="Y8" s="3">
        <f t="shared" si="6"/>
        <v>2.2241278544239096</v>
      </c>
      <c r="Z8" s="25" t="str">
        <f t="shared" si="17"/>
        <v>(4.12)</v>
      </c>
      <c r="AA8" s="3">
        <f t="shared" si="7"/>
        <v>2.960355404459083</v>
      </c>
      <c r="AB8" s="25" t="str">
        <f t="shared" si="18"/>
        <v>(5.48)</v>
      </c>
      <c r="AC8" s="3">
        <f t="shared" si="8"/>
        <v>3.7014470741294292</v>
      </c>
      <c r="AD8" s="25" t="str">
        <f t="shared" si="19"/>
        <v>(6.86)</v>
      </c>
      <c r="AE8" s="3">
        <f t="shared" si="9"/>
        <v>4.8218346427665413</v>
      </c>
      <c r="AF8" s="25" t="str">
        <f t="shared" si="20"/>
        <v>(8.93)</v>
      </c>
      <c r="AG8" s="3">
        <f t="shared" si="10"/>
        <v>3.8212377643275137</v>
      </c>
      <c r="AH8" s="27" t="str">
        <f t="shared" si="21"/>
        <v>(7.08)</v>
      </c>
    </row>
    <row r="9" spans="2:34" x14ac:dyDescent="0.25">
      <c r="B9" s="7">
        <v>5000</v>
      </c>
      <c r="C9" s="2">
        <v>110.532</v>
      </c>
      <c r="D9" s="2">
        <v>149.149</v>
      </c>
      <c r="E9" s="2">
        <v>198.709</v>
      </c>
      <c r="F9" s="2">
        <v>226.18899999999999</v>
      </c>
      <c r="G9" s="2">
        <v>264.58699999999999</v>
      </c>
      <c r="H9" s="17">
        <v>242.65600000000001</v>
      </c>
      <c r="J9" s="7">
        <v>4000</v>
      </c>
      <c r="K9" s="3">
        <f t="shared" si="0"/>
        <v>1.7708321928329227</v>
      </c>
      <c r="L9" s="25" t="str">
        <f t="shared" si="11"/>
        <v>(3.28)</v>
      </c>
      <c r="M9" s="3">
        <f t="shared" si="1"/>
        <v>2.8284065895826398</v>
      </c>
      <c r="N9" s="25" t="str">
        <f t="shared" si="12"/>
        <v>(5.24)</v>
      </c>
      <c r="O9" s="3">
        <f t="shared" si="2"/>
        <v>4.5072491518221538</v>
      </c>
      <c r="P9" s="25" t="str">
        <f t="shared" si="13"/>
        <v>(8.35)</v>
      </c>
      <c r="Q9" s="3">
        <f t="shared" si="3"/>
        <v>5.6522015371180183</v>
      </c>
      <c r="R9" s="25" t="str">
        <f t="shared" si="14"/>
        <v>(10.47)</v>
      </c>
      <c r="S9" s="3">
        <f t="shared" si="4"/>
        <v>7.4148691837293397</v>
      </c>
      <c r="T9" s="27" t="str">
        <f t="shared" si="15"/>
        <v>(13.73)</v>
      </c>
      <c r="V9" s="7">
        <v>4000</v>
      </c>
      <c r="W9" s="3">
        <f t="shared" si="5"/>
        <v>1.7380391831420505</v>
      </c>
      <c r="X9" s="25" t="str">
        <f t="shared" si="16"/>
        <v>(3.22)</v>
      </c>
      <c r="Y9" s="3">
        <f t="shared" si="6"/>
        <v>2.2477782789673655</v>
      </c>
      <c r="Z9" s="25" t="str">
        <f t="shared" si="17"/>
        <v>(4.16)</v>
      </c>
      <c r="AA9" s="3">
        <f t="shared" si="7"/>
        <v>3.0262297263651439</v>
      </c>
      <c r="AB9" s="25" t="str">
        <f t="shared" si="18"/>
        <v>(5.60)</v>
      </c>
      <c r="AC9" s="3">
        <f t="shared" si="8"/>
        <v>3.7849833197548199</v>
      </c>
      <c r="AD9" s="25" t="str">
        <f t="shared" si="19"/>
        <v>(7.01)</v>
      </c>
      <c r="AE9" s="3">
        <f t="shared" si="9"/>
        <v>4.9331538414268179</v>
      </c>
      <c r="AF9" s="25" t="str">
        <f t="shared" si="20"/>
        <v>(9.14)</v>
      </c>
      <c r="AG9" s="3">
        <f t="shared" si="10"/>
        <v>3.9162620593904673</v>
      </c>
      <c r="AH9" s="27" t="str">
        <f t="shared" si="21"/>
        <v>(7.25)</v>
      </c>
    </row>
    <row r="10" spans="2:34" x14ac:dyDescent="0.25">
      <c r="B10" s="7">
        <v>6000</v>
      </c>
      <c r="C10" s="2">
        <v>112.23099999999999</v>
      </c>
      <c r="D10" s="2">
        <v>151.42599999999999</v>
      </c>
      <c r="E10" s="2">
        <v>201.70699999999999</v>
      </c>
      <c r="F10" s="2">
        <v>229.57499999999999</v>
      </c>
      <c r="G10" s="2">
        <v>268.49799999999999</v>
      </c>
      <c r="H10" s="17">
        <v>246.27</v>
      </c>
      <c r="J10" s="7">
        <v>5000</v>
      </c>
      <c r="K10" s="3">
        <f t="shared" si="0"/>
        <v>1.8079394000933207</v>
      </c>
      <c r="L10" s="25" t="str">
        <f t="shared" si="11"/>
        <v>(3.35)</v>
      </c>
      <c r="M10" s="3">
        <f t="shared" si="1"/>
        <v>2.89232462322911</v>
      </c>
      <c r="N10" s="25" t="str">
        <f t="shared" si="12"/>
        <v>(5.36)</v>
      </c>
      <c r="O10" s="3">
        <f t="shared" si="2"/>
        <v>4.6153738406566696</v>
      </c>
      <c r="P10" s="25" t="str">
        <f t="shared" si="13"/>
        <v>(8.55)</v>
      </c>
      <c r="Q10" s="3">
        <f t="shared" si="3"/>
        <v>5.7893257980168631</v>
      </c>
      <c r="R10" s="25" t="str">
        <f t="shared" si="14"/>
        <v>(10.72)</v>
      </c>
      <c r="S10" s="3">
        <f t="shared" si="4"/>
        <v>7.5974684877502918</v>
      </c>
      <c r="T10" s="27" t="str">
        <f t="shared" si="15"/>
        <v>(14.07)</v>
      </c>
      <c r="V10" s="7">
        <v>5000</v>
      </c>
      <c r="W10" s="3">
        <f t="shared" si="5"/>
        <v>1.7560661330295926</v>
      </c>
      <c r="X10" s="25" t="str">
        <f t="shared" si="16"/>
        <v>(3.25)</v>
      </c>
      <c r="Y10" s="3">
        <f t="shared" si="6"/>
        <v>2.2719379993287152</v>
      </c>
      <c r="Z10" s="25" t="str">
        <f t="shared" si="17"/>
        <v>(4.21)</v>
      </c>
      <c r="AA10" s="3">
        <f t="shared" si="7"/>
        <v>3.0943931453937639</v>
      </c>
      <c r="AB10" s="25" t="str">
        <f t="shared" si="18"/>
        <v>(5.73)</v>
      </c>
      <c r="AC10" s="3">
        <f t="shared" si="8"/>
        <v>3.8714285022139632</v>
      </c>
      <c r="AD10" s="25" t="str">
        <f t="shared" si="19"/>
        <v>(7.17)</v>
      </c>
      <c r="AE10" s="3">
        <f t="shared" si="9"/>
        <v>5.0482671703850537</v>
      </c>
      <c r="AF10" s="25" t="str">
        <f t="shared" si="20"/>
        <v>(9.35)</v>
      </c>
      <c r="AG10" s="3">
        <f t="shared" si="10"/>
        <v>4.014577835686441</v>
      </c>
      <c r="AH10" s="27" t="str">
        <f t="shared" si="21"/>
        <v>(7.43)</v>
      </c>
    </row>
    <row r="11" spans="2:34" x14ac:dyDescent="0.25">
      <c r="B11" s="7">
        <v>7000</v>
      </c>
      <c r="C11" s="2">
        <v>113.96899999999999</v>
      </c>
      <c r="D11" s="2">
        <v>153.75399999999999</v>
      </c>
      <c r="E11" s="2">
        <v>204.77</v>
      </c>
      <c r="F11" s="2">
        <v>233.03200000000001</v>
      </c>
      <c r="G11" s="2">
        <v>272.488</v>
      </c>
      <c r="H11" s="17">
        <v>249.959</v>
      </c>
      <c r="J11" s="7">
        <v>6000</v>
      </c>
      <c r="K11" s="3">
        <f t="shared" si="0"/>
        <v>1.8463767005960974</v>
      </c>
      <c r="L11" s="25" t="str">
        <f t="shared" si="11"/>
        <v>(3.42)</v>
      </c>
      <c r="M11" s="3">
        <f t="shared" si="1"/>
        <v>2.9585326907014347</v>
      </c>
      <c r="N11" s="25" t="str">
        <f t="shared" si="12"/>
        <v>(5.48)</v>
      </c>
      <c r="O11" s="3">
        <f t="shared" si="2"/>
        <v>4.7273293137777888</v>
      </c>
      <c r="P11" s="25" t="str">
        <f t="shared" si="13"/>
        <v>(8.76)</v>
      </c>
      <c r="Q11" s="3">
        <f t="shared" si="3"/>
        <v>5.9312195735744355</v>
      </c>
      <c r="R11" s="25" t="str">
        <f t="shared" si="14"/>
        <v>(10.98)</v>
      </c>
      <c r="S11" s="3">
        <f t="shared" si="4"/>
        <v>7.7862804567688144</v>
      </c>
      <c r="T11" s="27" t="str">
        <f t="shared" si="15"/>
        <v>(14.42)</v>
      </c>
      <c r="V11" s="7">
        <v>6000</v>
      </c>
      <c r="W11" s="3">
        <f t="shared" si="5"/>
        <v>1.7745068857691735</v>
      </c>
      <c r="X11" s="25" t="str">
        <f t="shared" si="16"/>
        <v>(3.29)</v>
      </c>
      <c r="Y11" s="3">
        <f t="shared" si="6"/>
        <v>2.2966388464965775</v>
      </c>
      <c r="Z11" s="25" t="str">
        <f t="shared" si="17"/>
        <v>(4.25)</v>
      </c>
      <c r="AA11" s="3">
        <f t="shared" si="7"/>
        <v>3.1649715480616485</v>
      </c>
      <c r="AB11" s="25" t="str">
        <f t="shared" si="18"/>
        <v>(5.86)</v>
      </c>
      <c r="AC11" s="3">
        <f t="shared" si="8"/>
        <v>3.9608804579618924</v>
      </c>
      <c r="AD11" s="25" t="str">
        <f t="shared" si="19"/>
        <v>(7.34)</v>
      </c>
      <c r="AE11" s="3">
        <f t="shared" si="9"/>
        <v>5.1672970561637399</v>
      </c>
      <c r="AF11" s="25" t="str">
        <f t="shared" si="20"/>
        <v>(9.57)</v>
      </c>
      <c r="AG11" s="3">
        <f t="shared" si="10"/>
        <v>4.116293850681056</v>
      </c>
      <c r="AH11" s="27" t="str">
        <f t="shared" si="21"/>
        <v>(7.62)</v>
      </c>
    </row>
    <row r="12" spans="2:34" x14ac:dyDescent="0.25">
      <c r="B12" s="7">
        <v>8000</v>
      </c>
      <c r="C12" s="2">
        <v>115.746</v>
      </c>
      <c r="D12" s="2">
        <v>156.13300000000001</v>
      </c>
      <c r="E12" s="2">
        <v>207.899</v>
      </c>
      <c r="F12" s="2">
        <v>236.56299999999999</v>
      </c>
      <c r="G12" s="2">
        <v>276.56099999999998</v>
      </c>
      <c r="H12" s="17">
        <v>253.72499999999999</v>
      </c>
      <c r="J12" s="7">
        <v>7000</v>
      </c>
      <c r="K12" s="3">
        <f t="shared" si="0"/>
        <v>1.8861766588898334</v>
      </c>
      <c r="L12" s="25" t="str">
        <f t="shared" si="11"/>
        <v>(3.49)</v>
      </c>
      <c r="M12" s="3">
        <f t="shared" si="1"/>
        <v>3.0270878325667807</v>
      </c>
      <c r="N12" s="25" t="str">
        <f t="shared" si="12"/>
        <v>(5.61)</v>
      </c>
      <c r="O12" s="3">
        <f t="shared" si="2"/>
        <v>4.8432485197112483</v>
      </c>
      <c r="P12" s="25" t="str">
        <f t="shared" si="13"/>
        <v>(8.97)</v>
      </c>
      <c r="Q12" s="3">
        <f t="shared" si="3"/>
        <v>6.0781264462009403</v>
      </c>
      <c r="R12" s="25" t="str">
        <f t="shared" si="14"/>
        <v>(11.26)</v>
      </c>
      <c r="S12" s="3">
        <f t="shared" si="4"/>
        <v>7.9816496982268657</v>
      </c>
      <c r="T12" s="27" t="str">
        <f t="shared" si="15"/>
        <v>(14.78)</v>
      </c>
      <c r="V12" s="7">
        <v>7000</v>
      </c>
      <c r="W12" s="3">
        <f t="shared" si="5"/>
        <v>1.7933614413607935</v>
      </c>
      <c r="X12" s="25" t="str">
        <f t="shared" si="16"/>
        <v>(3.32)</v>
      </c>
      <c r="Y12" s="3">
        <f t="shared" si="6"/>
        <v>2.3218808204709522</v>
      </c>
      <c r="Z12" s="25" t="str">
        <f t="shared" si="17"/>
        <v>(4.30)</v>
      </c>
      <c r="AA12" s="3">
        <f t="shared" si="7"/>
        <v>3.2380487471054344</v>
      </c>
      <c r="AB12" s="25" t="str">
        <f t="shared" si="18"/>
        <v>(6.00)</v>
      </c>
      <c r="AC12" s="3">
        <f t="shared" si="8"/>
        <v>4.0534927449886826</v>
      </c>
      <c r="AD12" s="25" t="str">
        <f t="shared" si="19"/>
        <v>(7.51)</v>
      </c>
      <c r="AE12" s="3">
        <f t="shared" si="9"/>
        <v>5.2904607444420968</v>
      </c>
      <c r="AF12" s="25" t="str">
        <f t="shared" si="20"/>
        <v>(9.80)</v>
      </c>
      <c r="AG12" s="3">
        <f t="shared" si="10"/>
        <v>4.2215501793205608</v>
      </c>
      <c r="AH12" s="27" t="str">
        <f t="shared" si="21"/>
        <v>(7.82)</v>
      </c>
    </row>
    <row r="13" spans="2:34" x14ac:dyDescent="0.25">
      <c r="B13" s="7">
        <v>9000</v>
      </c>
      <c r="C13" s="2">
        <v>117.56399999999999</v>
      </c>
      <c r="D13" s="2">
        <v>158.566</v>
      </c>
      <c r="E13" s="2">
        <v>211.096</v>
      </c>
      <c r="F13" s="2">
        <v>240.16900000000001</v>
      </c>
      <c r="G13" s="2">
        <v>280.71699999999998</v>
      </c>
      <c r="H13" s="17">
        <v>257.56900000000002</v>
      </c>
      <c r="J13" s="7">
        <v>8000</v>
      </c>
      <c r="K13" s="3">
        <f t="shared" si="0"/>
        <v>1.9274182313454871</v>
      </c>
      <c r="L13" s="25" t="str">
        <f t="shared" si="11"/>
        <v>(3.57)</v>
      </c>
      <c r="M13" s="3">
        <f t="shared" si="1"/>
        <v>3.09813652899971</v>
      </c>
      <c r="N13" s="25" t="str">
        <f t="shared" si="12"/>
        <v>(5.74)</v>
      </c>
      <c r="O13" s="3">
        <f t="shared" si="2"/>
        <v>4.9633062922858509</v>
      </c>
      <c r="P13" s="25" t="str">
        <f t="shared" si="13"/>
        <v>(9.19)</v>
      </c>
      <c r="Q13" s="3">
        <f t="shared" si="3"/>
        <v>6.230214414558608</v>
      </c>
      <c r="R13" s="25" t="str">
        <f t="shared" si="14"/>
        <v>(11.54)</v>
      </c>
      <c r="S13" s="3">
        <f t="shared" si="4"/>
        <v>8.1837386260208831</v>
      </c>
      <c r="T13" s="27" t="str">
        <f t="shared" si="15"/>
        <v>(15.16)</v>
      </c>
      <c r="V13" s="7">
        <v>8000</v>
      </c>
      <c r="W13" s="3">
        <f t="shared" si="5"/>
        <v>1.8126510204635311</v>
      </c>
      <c r="X13" s="25" t="str">
        <f t="shared" si="16"/>
        <v>(3.36)</v>
      </c>
      <c r="Y13" s="3">
        <f t="shared" si="6"/>
        <v>2.3476957522404573</v>
      </c>
      <c r="Z13" s="25" t="str">
        <f t="shared" si="17"/>
        <v>(4.35)</v>
      </c>
      <c r="AA13" s="3">
        <f t="shared" si="7"/>
        <v>3.3137349603824982</v>
      </c>
      <c r="AB13" s="25" t="str">
        <f t="shared" si="18"/>
        <v>(6.14)</v>
      </c>
      <c r="AC13" s="3">
        <f t="shared" si="8"/>
        <v>4.1493712721605993</v>
      </c>
      <c r="AD13" s="25" t="str">
        <f t="shared" si="19"/>
        <v>(7.68)</v>
      </c>
      <c r="AE13" s="3">
        <f t="shared" si="9"/>
        <v>5.4178606233666127</v>
      </c>
      <c r="AF13" s="25" t="str">
        <f t="shared" si="20"/>
        <v>(10.03)</v>
      </c>
      <c r="AG13" s="3">
        <f t="shared" si="10"/>
        <v>4.3304631758739323</v>
      </c>
      <c r="AH13" s="27" t="str">
        <f t="shared" si="21"/>
        <v>(8.02)</v>
      </c>
    </row>
    <row r="14" spans="2:34" x14ac:dyDescent="0.25">
      <c r="B14" s="7">
        <v>10000</v>
      </c>
      <c r="C14" s="4">
        <v>119.423</v>
      </c>
      <c r="D14" s="2">
        <v>161.054</v>
      </c>
      <c r="E14" s="2">
        <v>214.363</v>
      </c>
      <c r="F14" s="2">
        <v>243.851</v>
      </c>
      <c r="G14" s="2">
        <v>284.95999999999998</v>
      </c>
      <c r="H14" s="17">
        <v>261.495</v>
      </c>
      <c r="J14" s="7">
        <v>9000</v>
      </c>
      <c r="K14" s="3">
        <f t="shared" si="0"/>
        <v>1.970137228300936</v>
      </c>
      <c r="L14" s="25" t="str">
        <f t="shared" si="11"/>
        <v>(3.65)</v>
      </c>
      <c r="M14" s="3">
        <f t="shared" si="1"/>
        <v>3.1717716952029029</v>
      </c>
      <c r="N14" s="25" t="str">
        <f t="shared" si="12"/>
        <v>(5.87)</v>
      </c>
      <c r="O14" s="3">
        <f t="shared" si="2"/>
        <v>5.0876837397543362</v>
      </c>
      <c r="P14" s="25" t="str">
        <f t="shared" si="13"/>
        <v>(9.42)</v>
      </c>
      <c r="Q14" s="3">
        <f t="shared" si="3"/>
        <v>6.3876564657809851</v>
      </c>
      <c r="R14" s="25" t="str">
        <f t="shared" si="14"/>
        <v>(11.83)</v>
      </c>
      <c r="S14" s="3">
        <f t="shared" si="4"/>
        <v>8.3929115148211615</v>
      </c>
      <c r="T14" s="27" t="str">
        <f t="shared" si="15"/>
        <v>(15.54)</v>
      </c>
      <c r="V14" s="7">
        <v>9000</v>
      </c>
      <c r="W14" s="3">
        <f t="shared" si="5"/>
        <v>1.8323756230773867</v>
      </c>
      <c r="X14" s="25" t="str">
        <f t="shared" si="16"/>
        <v>(3.39)</v>
      </c>
      <c r="Y14" s="3">
        <f t="shared" si="6"/>
        <v>2.3740942521346331</v>
      </c>
      <c r="Z14" s="25" t="str">
        <f t="shared" si="17"/>
        <v>(4.40)</v>
      </c>
      <c r="AA14" s="3">
        <f t="shared" si="7"/>
        <v>3.3921443612407991</v>
      </c>
      <c r="AB14" s="25" t="str">
        <f t="shared" si="18"/>
        <v>(6.28)</v>
      </c>
      <c r="AC14" s="3">
        <f t="shared" si="8"/>
        <v>4.2486250931507454</v>
      </c>
      <c r="AD14" s="25" t="str">
        <f t="shared" si="19"/>
        <v>(7.87)</v>
      </c>
      <c r="AE14" s="3">
        <f t="shared" si="9"/>
        <v>5.5497263371310419</v>
      </c>
      <c r="AF14" s="25" t="str">
        <f t="shared" si="20"/>
        <v>(10.28)</v>
      </c>
      <c r="AG14" s="3">
        <f t="shared" si="10"/>
        <v>4.4432393444101974</v>
      </c>
      <c r="AH14" s="27" t="str">
        <f t="shared" si="21"/>
        <v>(8.23)</v>
      </c>
    </row>
    <row r="15" spans="2:34" x14ac:dyDescent="0.25">
      <c r="B15" s="7">
        <v>11000</v>
      </c>
      <c r="C15" s="2">
        <v>121.325</v>
      </c>
      <c r="D15" s="2">
        <v>163.59800000000001</v>
      </c>
      <c r="E15" s="2">
        <v>217.70099999999999</v>
      </c>
      <c r="F15" s="2">
        <v>247.613</v>
      </c>
      <c r="G15" s="2">
        <v>289.29000000000002</v>
      </c>
      <c r="H15" s="17">
        <v>265.50400000000002</v>
      </c>
      <c r="J15" s="7">
        <v>10000</v>
      </c>
      <c r="K15" s="3">
        <f t="shared" si="0"/>
        <v>2.014417133385054</v>
      </c>
      <c r="L15" s="25" t="str">
        <f t="shared" si="11"/>
        <v>(3.73)</v>
      </c>
      <c r="M15" s="3">
        <f t="shared" si="1"/>
        <v>3.248089275974551</v>
      </c>
      <c r="N15" s="25" t="str">
        <f t="shared" si="12"/>
        <v>(6.02)</v>
      </c>
      <c r="O15" s="3">
        <f t="shared" si="2"/>
        <v>5.2165295987137688</v>
      </c>
      <c r="P15" s="25" t="str">
        <f t="shared" si="13"/>
        <v>(9.66)</v>
      </c>
      <c r="Q15" s="3">
        <f t="shared" si="3"/>
        <v>6.5507616672944504</v>
      </c>
      <c r="R15" s="25" t="str">
        <f t="shared" si="14"/>
        <v>(12.13)</v>
      </c>
      <c r="S15" s="3">
        <f t="shared" si="4"/>
        <v>8.6093457112687961</v>
      </c>
      <c r="T15" s="27" t="str">
        <f t="shared" si="15"/>
        <v>(15.94)</v>
      </c>
      <c r="V15" s="7">
        <v>10000</v>
      </c>
      <c r="W15" s="3">
        <f t="shared" si="5"/>
        <v>1.852556469861439</v>
      </c>
      <c r="X15" s="25" t="str">
        <f t="shared" si="16"/>
        <v>(3.43)</v>
      </c>
      <c r="Y15" s="3">
        <f t="shared" si="6"/>
        <v>2.4010869304830189</v>
      </c>
      <c r="Z15" s="25" t="str">
        <f t="shared" si="17"/>
        <v>(4.45)</v>
      </c>
      <c r="AA15" s="3">
        <f t="shared" si="7"/>
        <v>3.47337071545298</v>
      </c>
      <c r="AB15" s="25" t="str">
        <f t="shared" si="18"/>
        <v>(6.43)</v>
      </c>
      <c r="AC15" s="3">
        <f t="shared" si="8"/>
        <v>4.3514490486816193</v>
      </c>
      <c r="AD15" s="25" t="str">
        <f t="shared" si="19"/>
        <v>(8.06)</v>
      </c>
      <c r="AE15" s="3">
        <f t="shared" si="9"/>
        <v>5.6861696877071717</v>
      </c>
      <c r="AF15" s="25" t="str">
        <f t="shared" si="20"/>
        <v>(10.53)</v>
      </c>
      <c r="AG15" s="3">
        <f t="shared" si="10"/>
        <v>4.5600055170082099</v>
      </c>
      <c r="AH15" s="27" t="str">
        <f t="shared" si="21"/>
        <v>(8.45)</v>
      </c>
    </row>
    <row r="16" spans="2:34" x14ac:dyDescent="0.25">
      <c r="B16" s="7">
        <v>12000</v>
      </c>
      <c r="C16" s="2">
        <v>123.27200000000001</v>
      </c>
      <c r="D16" s="2">
        <v>166.2</v>
      </c>
      <c r="E16" s="2">
        <v>221.113</v>
      </c>
      <c r="F16" s="2">
        <v>251.45599999999999</v>
      </c>
      <c r="G16" s="2">
        <v>293.70999999999998</v>
      </c>
      <c r="H16" s="17">
        <v>269.59800000000001</v>
      </c>
      <c r="J16" s="7">
        <v>11000</v>
      </c>
      <c r="K16" s="3">
        <f t="shared" si="0"/>
        <v>2.0603447283829532</v>
      </c>
      <c r="L16" s="25" t="str">
        <f t="shared" si="11"/>
        <v>(3.82)</v>
      </c>
      <c r="M16" s="3">
        <f t="shared" si="1"/>
        <v>3.3272189539530848</v>
      </c>
      <c r="N16" s="25" t="str">
        <f t="shared" si="12"/>
        <v>(6.16)</v>
      </c>
      <c r="O16" s="3">
        <f t="shared" si="2"/>
        <v>5.3500759697628615</v>
      </c>
      <c r="P16" s="25" t="str">
        <f t="shared" si="13"/>
        <v>(9.91)</v>
      </c>
      <c r="Q16" s="3">
        <f t="shared" si="3"/>
        <v>6.7197188820625318</v>
      </c>
      <c r="R16" s="25" t="str">
        <f t="shared" si="14"/>
        <v>(12.44)</v>
      </c>
      <c r="S16" s="3">
        <f t="shared" si="4"/>
        <v>8.833375315707924</v>
      </c>
      <c r="T16" s="27" t="str">
        <f t="shared" si="15"/>
        <v>(16.36)</v>
      </c>
      <c r="V16" s="7">
        <v>11000</v>
      </c>
      <c r="W16" s="3">
        <f t="shared" si="5"/>
        <v>1.8732147814747671</v>
      </c>
      <c r="X16" s="25" t="str">
        <f t="shared" si="16"/>
        <v>(3.47)</v>
      </c>
      <c r="Y16" s="3">
        <f t="shared" si="6"/>
        <v>2.4286950079446923</v>
      </c>
      <c r="Z16" s="25" t="str">
        <f t="shared" si="17"/>
        <v>(4.50)</v>
      </c>
      <c r="AA16" s="3">
        <f t="shared" si="7"/>
        <v>3.5575603427036349</v>
      </c>
      <c r="AB16" s="25" t="str">
        <f t="shared" si="18"/>
        <v>(6.59)</v>
      </c>
      <c r="AC16" s="3">
        <f t="shared" si="8"/>
        <v>4.4579622007867004</v>
      </c>
      <c r="AD16" s="25" t="str">
        <f t="shared" si="19"/>
        <v>(8.26)</v>
      </c>
      <c r="AE16" s="3">
        <f t="shared" si="9"/>
        <v>5.8274012969427993</v>
      </c>
      <c r="AF16" s="25" t="str">
        <f t="shared" si="20"/>
        <v>(10.79)</v>
      </c>
      <c r="AG16" s="3">
        <f t="shared" si="10"/>
        <v>4.6809219561540134</v>
      </c>
      <c r="AH16" s="27" t="str">
        <f t="shared" si="21"/>
        <v>(8.67)</v>
      </c>
    </row>
    <row r="17" spans="2:34" ht="15.75" thickBot="1" x14ac:dyDescent="0.3">
      <c r="B17" s="9">
        <v>13000</v>
      </c>
      <c r="C17" s="18">
        <v>125.264</v>
      </c>
      <c r="D17" s="18">
        <v>168.86099999999999</v>
      </c>
      <c r="E17" s="18">
        <v>224.6</v>
      </c>
      <c r="F17" s="18">
        <v>255.381</v>
      </c>
      <c r="G17" s="18">
        <v>298.22199999999998</v>
      </c>
      <c r="H17" s="19">
        <v>273.779</v>
      </c>
      <c r="J17" s="9">
        <v>12000</v>
      </c>
      <c r="K17" s="15">
        <f t="shared" si="0"/>
        <v>2.1079621062237868</v>
      </c>
      <c r="L17" s="26" t="str">
        <f t="shared" si="11"/>
        <v>(3.90)</v>
      </c>
      <c r="M17" s="15">
        <f t="shared" si="1"/>
        <v>3.4092642793136254</v>
      </c>
      <c r="N17" s="26" t="str">
        <f t="shared" si="12"/>
        <v>(6.31)</v>
      </c>
      <c r="O17" s="15">
        <f t="shared" si="2"/>
        <v>5.4884841276169709</v>
      </c>
      <c r="P17" s="26" t="str">
        <f t="shared" si="13"/>
        <v>(10.16)</v>
      </c>
      <c r="Q17" s="15">
        <f t="shared" si="3"/>
        <v>6.8947225610974874</v>
      </c>
      <c r="R17" s="26" t="str">
        <f t="shared" si="14"/>
        <v>(12.77)</v>
      </c>
      <c r="S17" s="15">
        <f t="shared" si="4"/>
        <v>9.0652949669521341</v>
      </c>
      <c r="T17" s="28" t="str">
        <f t="shared" si="15"/>
        <v>(16.79)</v>
      </c>
      <c r="V17" s="9">
        <v>12000</v>
      </c>
      <c r="W17" s="15">
        <f t="shared" si="5"/>
        <v>1.8943505579173707</v>
      </c>
      <c r="X17" s="26" t="str">
        <f t="shared" si="16"/>
        <v>(3.51)</v>
      </c>
      <c r="Y17" s="15">
        <f t="shared" si="6"/>
        <v>2.4569290948491949</v>
      </c>
      <c r="Z17" s="26" t="str">
        <f t="shared" si="17"/>
        <v>(4.55)</v>
      </c>
      <c r="AA17" s="15">
        <f t="shared" si="7"/>
        <v>3.6448149129824752</v>
      </c>
      <c r="AB17" s="26" t="str">
        <f t="shared" si="18"/>
        <v>(6.75)</v>
      </c>
      <c r="AC17" s="15">
        <f t="shared" si="8"/>
        <v>4.5682871342888607</v>
      </c>
      <c r="AD17" s="26" t="str">
        <f t="shared" si="19"/>
        <v>(8.46)</v>
      </c>
      <c r="AE17" s="15">
        <f t="shared" si="9"/>
        <v>5.9736069095473843</v>
      </c>
      <c r="AF17" s="26" t="str">
        <f t="shared" si="20"/>
        <v>(11.06)</v>
      </c>
      <c r="AG17" s="15">
        <f t="shared" si="10"/>
        <v>4.8061543851922934</v>
      </c>
      <c r="AH17" s="28" t="str">
        <f t="shared" si="21"/>
        <v>(8.90)</v>
      </c>
    </row>
    <row r="18" spans="2:34" ht="15.75" thickBot="1" x14ac:dyDescent="0.3">
      <c r="C18" s="6"/>
      <c r="D18" s="6"/>
      <c r="E18" s="6"/>
      <c r="F18" s="6"/>
      <c r="G18" s="6"/>
      <c r="H18" s="6"/>
      <c r="K18" s="6"/>
      <c r="L18" s="6"/>
      <c r="M18" s="6"/>
      <c r="N18" s="6"/>
      <c r="O18" s="6"/>
      <c r="P18" s="6"/>
      <c r="Q18" s="6"/>
      <c r="R18" s="6"/>
      <c r="S18" s="6"/>
      <c r="T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2:34" x14ac:dyDescent="0.25">
      <c r="B19" s="81" t="s">
        <v>24</v>
      </c>
      <c r="C19" s="72"/>
      <c r="D19" s="72"/>
      <c r="E19" s="72"/>
      <c r="F19" s="72"/>
      <c r="G19" s="72"/>
      <c r="H19" s="73"/>
    </row>
    <row r="20" spans="2:34" ht="15.75" thickBot="1" x14ac:dyDescent="0.3">
      <c r="B20" s="7" t="s">
        <v>22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8" t="s">
        <v>30</v>
      </c>
    </row>
    <row r="21" spans="2:34" x14ac:dyDescent="0.25">
      <c r="B21" s="7" t="s">
        <v>20</v>
      </c>
      <c r="C21" s="1" t="s">
        <v>0</v>
      </c>
      <c r="D21" s="1" t="s">
        <v>1</v>
      </c>
      <c r="E21" s="1" t="s">
        <v>2</v>
      </c>
      <c r="F21" s="1" t="s">
        <v>3</v>
      </c>
      <c r="G21" s="1" t="s">
        <v>4</v>
      </c>
      <c r="H21" s="8" t="s">
        <v>8</v>
      </c>
      <c r="J21" s="11" t="s">
        <v>21</v>
      </c>
      <c r="K21" s="74" t="s">
        <v>0</v>
      </c>
      <c r="L21" s="75"/>
      <c r="M21" s="74" t="s">
        <v>1</v>
      </c>
      <c r="N21" s="75"/>
      <c r="O21" s="74" t="s">
        <v>2</v>
      </c>
      <c r="P21" s="75"/>
      <c r="Q21" s="74" t="s">
        <v>3</v>
      </c>
      <c r="R21" s="75"/>
      <c r="S21" s="72" t="s">
        <v>4</v>
      </c>
      <c r="T21" s="73"/>
      <c r="V21" s="11" t="s">
        <v>21</v>
      </c>
      <c r="W21" s="74" t="s">
        <v>0</v>
      </c>
      <c r="X21" s="75"/>
      <c r="Y21" s="74" t="s">
        <v>1</v>
      </c>
      <c r="Z21" s="75"/>
      <c r="AA21" s="74" t="s">
        <v>2</v>
      </c>
      <c r="AB21" s="75"/>
      <c r="AC21" s="74" t="s">
        <v>3</v>
      </c>
      <c r="AD21" s="75"/>
      <c r="AE21" s="74" t="s">
        <v>4</v>
      </c>
      <c r="AF21" s="75"/>
      <c r="AG21" s="72" t="s">
        <v>8</v>
      </c>
      <c r="AH21" s="73"/>
    </row>
    <row r="22" spans="2:34" x14ac:dyDescent="0.25">
      <c r="B22" s="7">
        <v>300</v>
      </c>
      <c r="C22" s="2">
        <v>192.53100000000001</v>
      </c>
      <c r="D22" s="2">
        <v>260.15499999999997</v>
      </c>
      <c r="E22" s="2">
        <v>348.55700000000002</v>
      </c>
      <c r="F22" s="2">
        <v>395.34199999999998</v>
      </c>
      <c r="G22" s="2">
        <v>462.89600000000002</v>
      </c>
      <c r="H22" s="17">
        <v>421.32799999999997</v>
      </c>
      <c r="J22" s="7">
        <v>0</v>
      </c>
      <c r="K22" s="70">
        <f t="shared" ref="K22:K34" si="22">C$40+2*MAX((((((C22+$F$45)/3600*1000)^2)/(($C$42/COS(RADIANS($F$43))*SIN(RADIANS($F$43)))))/1000),((C22+$F$45)/60/PI()))</f>
        <v>3.0908925153768592</v>
      </c>
      <c r="L22" s="71"/>
      <c r="M22" s="70">
        <f t="shared" ref="M22:M34" si="23">D$40+2*MAX((((((D22+$F$45)/3600*1000)^2)/(($C$42/COS(RADIANS($F$43))*SIN(RADIANS($F$43)))))/1000),((D22+$F$45)/60/PI()))</f>
        <v>4.7924826433317751</v>
      </c>
      <c r="N22" s="71"/>
      <c r="O22" s="70">
        <f t="shared" ref="O22:O34" si="24">E$40+2*MAX((((((E22+$F$45)/3600*1000)^2)/(($C$42/COS(RADIANS($F$43))*SIN(RADIANS($F$43)))))/1000),((E22+$F$45)/60/PI()))</f>
        <v>7.6606646996154772</v>
      </c>
      <c r="P22" s="71"/>
      <c r="Q22" s="70">
        <f t="shared" ref="Q22:Q34" si="25">F$40+2*MAX((((((F22+$F$45)/3600*1000)^2)/(($C$42/COS(RADIANS($F$43))*SIN(RADIANS($F$43)))))/1000),((F22+$F$45)/60/PI()))</f>
        <v>9.5314905923250954</v>
      </c>
      <c r="R22" s="71"/>
      <c r="S22" s="64">
        <f t="shared" ref="S22:S34" si="26">G$40+2*MAX((((((G22+$F$45)/3600*1000)^2)/(($C$42/COS(RADIANS($F$43))*SIN(RADIANS($F$43)))))/1000),((G22+$F$45)/60/PI()))</f>
        <v>12.496867137477928</v>
      </c>
      <c r="T22" s="65"/>
      <c r="V22" s="7">
        <v>0</v>
      </c>
      <c r="W22" s="70">
        <f t="shared" ref="W22:W34" si="27">C$40+2*MAX((((((C22+$H$45)/3600*1000)^2)/(($C$42/COS(RADIANS($H$43))*SIN(RADIANS($H$43)))))/1000),((C22+$H$45)/60/PI()))</f>
        <v>3.0908925153768592</v>
      </c>
      <c r="X22" s="71"/>
      <c r="Y22" s="70">
        <f t="shared" ref="Y22:Y34" si="28">D$40+2*MAX((((((D22+$H$45)/3600*1000)^2)/(($C$42/COS(RADIANS($H$43))*SIN(RADIANS($H$43)))))/1000),((D22+$H$45)/60/PI()))</f>
        <v>3.9884054401532811</v>
      </c>
      <c r="Z22" s="71"/>
      <c r="AA22" s="70">
        <f t="shared" ref="AA22:AA34" si="29">E$40+2*MAX((((((E22+$H$45)/3600*1000)^2)/(($C$42/COS(RADIANS($H$43))*SIN(RADIANS($H$43)))))/1000),((E22+$H$45)/60/PI()))</f>
        <v>5.1731115705978841</v>
      </c>
      <c r="AB22" s="71"/>
      <c r="AC22" s="70">
        <f t="shared" ref="AC22:AC34" si="30">F$40+2*MAX((((((F22+$H$45)/3600*1000)^2)/(($C$42/COS(RADIANS($H$43))*SIN(RADIANS($H$43)))))/1000),((F22+$H$45)/60/PI()))</f>
        <v>6.4190334712435293</v>
      </c>
      <c r="AD22" s="71"/>
      <c r="AE22" s="70">
        <f t="shared" ref="AE22:AE34" si="31">G$40+2*MAX((((((G22+$H$45)/3600*1000)^2)/(($C$42/COS(RADIANS($H$43))*SIN(RADIANS($H$43)))))/1000),((G22+$H$45)/60/PI()))</f>
        <v>8.3586723044150499</v>
      </c>
      <c r="AF22" s="71"/>
      <c r="AG22" s="64">
        <f t="shared" ref="AG22:AG34" si="32">H$40+2*MAX((((((H22+$H$45)/3600*1000)^2)/(($C$42/COS(RADIANS($H$43))*SIN(RADIANS($H$43)))))/1000),((H22+$H$45)/60/PI()))</f>
        <v>6.5126253717769398</v>
      </c>
      <c r="AH22" s="65"/>
    </row>
    <row r="23" spans="2:34" x14ac:dyDescent="0.25">
      <c r="B23" s="7">
        <v>600</v>
      </c>
      <c r="C23" s="2">
        <v>195.36500000000001</v>
      </c>
      <c r="D23" s="2">
        <v>263.96100000000001</v>
      </c>
      <c r="E23" s="2">
        <v>353.60300000000001</v>
      </c>
      <c r="F23" s="2">
        <v>401.02699999999999</v>
      </c>
      <c r="G23" s="2">
        <v>469.47800000000001</v>
      </c>
      <c r="H23" s="17">
        <v>427.36099999999999</v>
      </c>
      <c r="J23" s="7">
        <v>300</v>
      </c>
      <c r="K23" s="70">
        <f t="shared" si="22"/>
        <v>3.1209621892916881</v>
      </c>
      <c r="L23" s="71"/>
      <c r="M23" s="70">
        <f t="shared" si="23"/>
        <v>4.8938667132793414</v>
      </c>
      <c r="N23" s="71"/>
      <c r="O23" s="70">
        <f t="shared" si="24"/>
        <v>7.8339228626148545</v>
      </c>
      <c r="P23" s="71"/>
      <c r="Q23" s="70">
        <f t="shared" si="25"/>
        <v>9.7498451768126628</v>
      </c>
      <c r="R23" s="71"/>
      <c r="S23" s="64">
        <f t="shared" si="26"/>
        <v>12.788378089152806</v>
      </c>
      <c r="T23" s="65"/>
      <c r="V23" s="7">
        <v>300</v>
      </c>
      <c r="W23" s="70">
        <f t="shared" si="27"/>
        <v>3.1209621892916881</v>
      </c>
      <c r="X23" s="71"/>
      <c r="Y23" s="70">
        <f t="shared" si="28"/>
        <v>4.028788354380465</v>
      </c>
      <c r="Z23" s="71"/>
      <c r="AA23" s="70">
        <f t="shared" si="29"/>
        <v>5.2823361047163635</v>
      </c>
      <c r="AB23" s="71"/>
      <c r="AC23" s="70">
        <f t="shared" si="30"/>
        <v>6.5566874631271581</v>
      </c>
      <c r="AD23" s="71"/>
      <c r="AE23" s="70">
        <f t="shared" si="31"/>
        <v>8.542445162997403</v>
      </c>
      <c r="AF23" s="71"/>
      <c r="AG23" s="64">
        <f t="shared" si="32"/>
        <v>6.6673089952292433</v>
      </c>
      <c r="AH23" s="65"/>
    </row>
    <row r="24" spans="2:34" x14ac:dyDescent="0.25">
      <c r="B24" s="7">
        <v>900</v>
      </c>
      <c r="C24" s="2">
        <v>198.26</v>
      </c>
      <c r="D24" s="2">
        <v>267.84800000000001</v>
      </c>
      <c r="E24" s="2">
        <v>358.75400000000002</v>
      </c>
      <c r="F24" s="2">
        <v>406.827</v>
      </c>
      <c r="G24" s="2">
        <v>476.19099999999997</v>
      </c>
      <c r="H24" s="17">
        <v>433.517</v>
      </c>
      <c r="J24" s="7">
        <v>600</v>
      </c>
      <c r="K24" s="70">
        <f t="shared" si="22"/>
        <v>3.1516790933084238</v>
      </c>
      <c r="L24" s="71"/>
      <c r="M24" s="70">
        <f t="shared" si="23"/>
        <v>4.9987013096006798</v>
      </c>
      <c r="N24" s="71"/>
      <c r="O24" s="70">
        <f t="shared" si="24"/>
        <v>8.0130572017644415</v>
      </c>
      <c r="P24" s="71"/>
      <c r="Q24" s="70">
        <f t="shared" si="25"/>
        <v>9.9754968174207708</v>
      </c>
      <c r="R24" s="71"/>
      <c r="S24" s="64">
        <f t="shared" si="26"/>
        <v>13.089549636366465</v>
      </c>
      <c r="T24" s="65"/>
      <c r="V24" s="7">
        <v>600</v>
      </c>
      <c r="W24" s="70">
        <f t="shared" si="27"/>
        <v>3.1516790933084238</v>
      </c>
      <c r="X24" s="71"/>
      <c r="Y24" s="70">
        <f t="shared" si="28"/>
        <v>4.0700307053003444</v>
      </c>
      <c r="Z24" s="71"/>
      <c r="AA24" s="70">
        <f t="shared" si="29"/>
        <v>5.3952650680593806</v>
      </c>
      <c r="AB24" s="71"/>
      <c r="AC24" s="70">
        <f t="shared" si="30"/>
        <v>6.6989416281939986</v>
      </c>
      <c r="AD24" s="71"/>
      <c r="AE24" s="70">
        <f t="shared" si="31"/>
        <v>8.7323082053192334</v>
      </c>
      <c r="AF24" s="71"/>
      <c r="AG24" s="64">
        <f t="shared" si="32"/>
        <v>6.8271914682392847</v>
      </c>
      <c r="AH24" s="65"/>
    </row>
    <row r="25" spans="2:34" x14ac:dyDescent="0.25">
      <c r="B25" s="7">
        <v>1200</v>
      </c>
      <c r="C25" s="2">
        <v>201.21799999999999</v>
      </c>
      <c r="D25" s="2">
        <v>271.81799999999998</v>
      </c>
      <c r="E25" s="2">
        <v>364.012</v>
      </c>
      <c r="F25" s="2">
        <v>412.74700000000001</v>
      </c>
      <c r="G25" s="2">
        <v>483.03800000000001</v>
      </c>
      <c r="H25" s="17">
        <v>439.79700000000003</v>
      </c>
      <c r="J25" s="7">
        <v>900</v>
      </c>
      <c r="K25" s="70">
        <f t="shared" si="22"/>
        <v>3.2024004074471231</v>
      </c>
      <c r="L25" s="71"/>
      <c r="M25" s="70">
        <f t="shared" si="23"/>
        <v>5.1071230709678206</v>
      </c>
      <c r="N25" s="71"/>
      <c r="O25" s="70">
        <f t="shared" si="24"/>
        <v>8.1982789290148208</v>
      </c>
      <c r="P25" s="71"/>
      <c r="Q25" s="70">
        <f t="shared" si="25"/>
        <v>10.208816881358215</v>
      </c>
      <c r="R25" s="71"/>
      <c r="S25" s="64">
        <f t="shared" si="26"/>
        <v>13.400747144922546</v>
      </c>
      <c r="T25" s="65"/>
      <c r="V25" s="7">
        <v>900</v>
      </c>
      <c r="W25" s="70">
        <f t="shared" si="27"/>
        <v>3.183064448086145</v>
      </c>
      <c r="X25" s="71"/>
      <c r="Y25" s="70">
        <f t="shared" si="28"/>
        <v>4.112153713571999</v>
      </c>
      <c r="Z25" s="71"/>
      <c r="AA25" s="70">
        <f t="shared" si="29"/>
        <v>5.5120316117957087</v>
      </c>
      <c r="AB25" s="71"/>
      <c r="AC25" s="70">
        <f t="shared" si="30"/>
        <v>6.8460300818800315</v>
      </c>
      <c r="AD25" s="71"/>
      <c r="AE25" s="70">
        <f t="shared" si="31"/>
        <v>8.928491763441059</v>
      </c>
      <c r="AF25" s="71"/>
      <c r="AG25" s="64">
        <f t="shared" si="32"/>
        <v>6.9924231010204885</v>
      </c>
      <c r="AH25" s="65"/>
    </row>
    <row r="26" spans="2:34" x14ac:dyDescent="0.25">
      <c r="B26" s="7">
        <v>1500</v>
      </c>
      <c r="C26" s="2">
        <v>204.24</v>
      </c>
      <c r="D26" s="2">
        <v>275.87400000000002</v>
      </c>
      <c r="E26" s="2">
        <v>369.38</v>
      </c>
      <c r="F26" s="2">
        <v>418.78800000000001</v>
      </c>
      <c r="G26" s="2">
        <v>490.02199999999999</v>
      </c>
      <c r="H26" s="17">
        <v>446.20499999999998</v>
      </c>
      <c r="J26" s="7">
        <v>1200</v>
      </c>
      <c r="K26" s="70">
        <f t="shared" si="22"/>
        <v>3.267396811500797</v>
      </c>
      <c r="L26" s="71"/>
      <c r="M26" s="70">
        <f t="shared" si="23"/>
        <v>5.2193009736772913</v>
      </c>
      <c r="N26" s="71"/>
      <c r="O26" s="70">
        <f t="shared" si="24"/>
        <v>8.3898417450700613</v>
      </c>
      <c r="P26" s="71"/>
      <c r="Q26" s="70">
        <f t="shared" si="25"/>
        <v>10.450029845208043</v>
      </c>
      <c r="R26" s="71"/>
      <c r="S26" s="64">
        <f t="shared" si="26"/>
        <v>13.722347674648505</v>
      </c>
      <c r="T26" s="65"/>
      <c r="V26" s="7">
        <v>1200</v>
      </c>
      <c r="W26" s="70">
        <f t="shared" si="27"/>
        <v>3.2151288639543925</v>
      </c>
      <c r="X26" s="71"/>
      <c r="Y26" s="70">
        <f t="shared" si="28"/>
        <v>4.155189210184048</v>
      </c>
      <c r="Z26" s="71"/>
      <c r="AA26" s="70">
        <f t="shared" si="29"/>
        <v>5.6327956726390225</v>
      </c>
      <c r="AB26" s="71"/>
      <c r="AC26" s="70">
        <f t="shared" si="30"/>
        <v>6.998094337576485</v>
      </c>
      <c r="AD26" s="71"/>
      <c r="AE26" s="70">
        <f t="shared" si="31"/>
        <v>9.1312335415107047</v>
      </c>
      <c r="AF26" s="71"/>
      <c r="AG26" s="64">
        <f t="shared" si="32"/>
        <v>7.1632385677332167</v>
      </c>
      <c r="AH26" s="65"/>
    </row>
    <row r="27" spans="2:34" x14ac:dyDescent="0.25">
      <c r="B27" s="7">
        <v>1800</v>
      </c>
      <c r="C27" s="2">
        <v>207.32900000000001</v>
      </c>
      <c r="D27" s="2">
        <v>280.017</v>
      </c>
      <c r="E27" s="2">
        <v>374.86</v>
      </c>
      <c r="F27" s="2">
        <v>424.95400000000001</v>
      </c>
      <c r="G27" s="2">
        <v>497.14499999999998</v>
      </c>
      <c r="H27" s="17">
        <v>452.74400000000003</v>
      </c>
      <c r="J27" s="7">
        <v>1500</v>
      </c>
      <c r="K27" s="70">
        <f t="shared" si="22"/>
        <v>3.3346503819167768</v>
      </c>
      <c r="L27" s="71"/>
      <c r="M27" s="70">
        <f t="shared" si="23"/>
        <v>5.3353536955506593</v>
      </c>
      <c r="N27" s="71"/>
      <c r="O27" s="70">
        <f t="shared" si="24"/>
        <v>8.5879716112565596</v>
      </c>
      <c r="P27" s="71"/>
      <c r="Q27" s="70">
        <f t="shared" si="25"/>
        <v>10.699488222865579</v>
      </c>
      <c r="R27" s="71"/>
      <c r="S27" s="64">
        <f t="shared" si="26"/>
        <v>14.054693364784185</v>
      </c>
      <c r="T27" s="65"/>
      <c r="V27" s="7">
        <v>1500</v>
      </c>
      <c r="W27" s="70">
        <f t="shared" si="27"/>
        <v>3.2479041719017836</v>
      </c>
      <c r="X27" s="71"/>
      <c r="Y27" s="70">
        <f t="shared" si="28"/>
        <v>4.1991478054660298</v>
      </c>
      <c r="Z27" s="71"/>
      <c r="AA27" s="70">
        <f t="shared" si="29"/>
        <v>5.7576996999849346</v>
      </c>
      <c r="AB27" s="71"/>
      <c r="AC27" s="70">
        <f t="shared" si="30"/>
        <v>7.1553566253088876</v>
      </c>
      <c r="AD27" s="71"/>
      <c r="AE27" s="70">
        <f t="shared" si="31"/>
        <v>9.3407492292159056</v>
      </c>
      <c r="AF27" s="71"/>
      <c r="AG27" s="64">
        <f t="shared" si="32"/>
        <v>7.3398535682862676</v>
      </c>
      <c r="AH27" s="65"/>
    </row>
    <row r="28" spans="2:34" x14ac:dyDescent="0.25">
      <c r="B28" s="7">
        <v>2100</v>
      </c>
      <c r="C28" s="2">
        <v>210.48599999999999</v>
      </c>
      <c r="D28" s="2">
        <v>284.25</v>
      </c>
      <c r="E28" s="2">
        <v>380.45699999999999</v>
      </c>
      <c r="F28" s="2">
        <v>431.24799999999999</v>
      </c>
      <c r="G28" s="2">
        <v>504.41199999999998</v>
      </c>
      <c r="H28" s="17">
        <v>459.41699999999997</v>
      </c>
      <c r="J28" s="7">
        <v>1800</v>
      </c>
      <c r="K28" s="70">
        <f t="shared" si="22"/>
        <v>3.4042369857898835</v>
      </c>
      <c r="L28" s="71"/>
      <c r="M28" s="70">
        <f t="shared" si="23"/>
        <v>5.4554604095834502</v>
      </c>
      <c r="N28" s="71"/>
      <c r="O28" s="70">
        <f t="shared" si="24"/>
        <v>8.7930121230222031</v>
      </c>
      <c r="P28" s="71"/>
      <c r="Q28" s="70">
        <f t="shared" si="25"/>
        <v>10.957515759329558</v>
      </c>
      <c r="R28" s="71"/>
      <c r="S28" s="64">
        <f t="shared" si="26"/>
        <v>14.398279029342955</v>
      </c>
      <c r="T28" s="65"/>
      <c r="V28" s="7">
        <v>1800</v>
      </c>
      <c r="W28" s="70">
        <f t="shared" si="27"/>
        <v>3.2814009822578578</v>
      </c>
      <c r="X28" s="71"/>
      <c r="Y28" s="70">
        <f t="shared" si="28"/>
        <v>4.244061330406562</v>
      </c>
      <c r="Z28" s="71"/>
      <c r="AA28" s="70">
        <f t="shared" si="29"/>
        <v>5.8869603015364893</v>
      </c>
      <c r="AB28" s="71"/>
      <c r="AC28" s="70">
        <f t="shared" si="30"/>
        <v>7.3180210387606133</v>
      </c>
      <c r="AD28" s="71"/>
      <c r="AE28" s="70">
        <f t="shared" si="31"/>
        <v>9.5573507647023135</v>
      </c>
      <c r="AF28" s="71"/>
      <c r="AG28" s="64">
        <f t="shared" si="32"/>
        <v>7.5224908441673399</v>
      </c>
      <c r="AH28" s="65"/>
    </row>
    <row r="29" spans="2:34" x14ac:dyDescent="0.25">
      <c r="B29" s="7">
        <v>2400</v>
      </c>
      <c r="C29" s="2">
        <v>213.71299999999999</v>
      </c>
      <c r="D29" s="2">
        <v>288.57600000000002</v>
      </c>
      <c r="E29" s="2">
        <v>386.17200000000003</v>
      </c>
      <c r="F29" s="2">
        <v>437.673</v>
      </c>
      <c r="G29" s="2">
        <v>511.82600000000002</v>
      </c>
      <c r="H29" s="17">
        <v>466.22800000000001</v>
      </c>
      <c r="J29" s="7">
        <v>2100</v>
      </c>
      <c r="K29" s="70">
        <f t="shared" si="22"/>
        <v>3.4762572275065016</v>
      </c>
      <c r="L29" s="71"/>
      <c r="M29" s="70">
        <f t="shared" si="23"/>
        <v>5.5798067364510873</v>
      </c>
      <c r="N29" s="71"/>
      <c r="O29" s="70">
        <f t="shared" si="24"/>
        <v>9.0051705260410948</v>
      </c>
      <c r="P29" s="71"/>
      <c r="Q29" s="70">
        <f t="shared" si="25"/>
        <v>11.224446915121316</v>
      </c>
      <c r="R29" s="71"/>
      <c r="S29" s="64">
        <f t="shared" si="26"/>
        <v>14.75352083551638</v>
      </c>
      <c r="T29" s="65"/>
      <c r="V29" s="7">
        <v>2100</v>
      </c>
      <c r="W29" s="70">
        <f t="shared" si="27"/>
        <v>3.3156405156816939</v>
      </c>
      <c r="X29" s="71"/>
      <c r="Y29" s="70">
        <f t="shared" si="28"/>
        <v>4.2899616159942653</v>
      </c>
      <c r="Z29" s="71"/>
      <c r="AA29" s="70">
        <f t="shared" si="29"/>
        <v>6.020708128062517</v>
      </c>
      <c r="AB29" s="71"/>
      <c r="AC29" s="70">
        <f t="shared" si="30"/>
        <v>7.4862984268405421</v>
      </c>
      <c r="AD29" s="71"/>
      <c r="AE29" s="70">
        <f t="shared" si="31"/>
        <v>9.7813005059842784</v>
      </c>
      <c r="AF29" s="71"/>
      <c r="AG29" s="64">
        <f t="shared" si="32"/>
        <v>7.7114083178567814</v>
      </c>
      <c r="AH29" s="65"/>
    </row>
    <row r="30" spans="2:34" x14ac:dyDescent="0.25">
      <c r="B30" s="7">
        <v>2700</v>
      </c>
      <c r="C30" s="2">
        <v>217.01300000000001</v>
      </c>
      <c r="D30" s="2">
        <v>292.99799999999999</v>
      </c>
      <c r="E30" s="2">
        <v>392.01</v>
      </c>
      <c r="F30" s="2">
        <v>444.23200000000003</v>
      </c>
      <c r="G30" s="2">
        <v>519.39</v>
      </c>
      <c r="H30" s="17">
        <v>473.17899999999997</v>
      </c>
      <c r="J30" s="7">
        <v>2400</v>
      </c>
      <c r="K30" s="70">
        <f t="shared" si="22"/>
        <v>3.5508379338770482</v>
      </c>
      <c r="L30" s="71"/>
      <c r="M30" s="70">
        <f t="shared" si="23"/>
        <v>5.7085849818706693</v>
      </c>
      <c r="N30" s="71"/>
      <c r="O30" s="70">
        <f t="shared" si="24"/>
        <v>9.2248111336832643</v>
      </c>
      <c r="P30" s="71"/>
      <c r="Q30" s="70">
        <f t="shared" si="25"/>
        <v>11.500627202222985</v>
      </c>
      <c r="R30" s="71"/>
      <c r="S30" s="64">
        <f t="shared" si="26"/>
        <v>15.120848173752327</v>
      </c>
      <c r="T30" s="65"/>
      <c r="V30" s="7">
        <v>2400</v>
      </c>
      <c r="W30" s="70">
        <f t="shared" si="27"/>
        <v>3.3506546031619115</v>
      </c>
      <c r="X30" s="71"/>
      <c r="Y30" s="70">
        <f t="shared" si="28"/>
        <v>4.3368804932177563</v>
      </c>
      <c r="Z30" s="71"/>
      <c r="AA30" s="70">
        <f t="shared" si="29"/>
        <v>6.1591728481536681</v>
      </c>
      <c r="AB30" s="71"/>
      <c r="AC30" s="70">
        <f t="shared" si="30"/>
        <v>7.6604066054635371</v>
      </c>
      <c r="AD30" s="71"/>
      <c r="AE30" s="70">
        <f t="shared" si="31"/>
        <v>10.012869147214456</v>
      </c>
      <c r="AF30" s="71"/>
      <c r="AG30" s="64">
        <f t="shared" si="32"/>
        <v>7.9068163040151127</v>
      </c>
      <c r="AH30" s="65"/>
    </row>
    <row r="31" spans="2:34" x14ac:dyDescent="0.25">
      <c r="B31" s="7">
        <v>3000</v>
      </c>
      <c r="C31" s="2">
        <v>220.387</v>
      </c>
      <c r="D31" s="2">
        <v>297.517</v>
      </c>
      <c r="E31" s="2">
        <v>397.97199999999998</v>
      </c>
      <c r="F31" s="2">
        <v>450.93</v>
      </c>
      <c r="G31" s="2">
        <v>527.10699999999997</v>
      </c>
      <c r="H31" s="17">
        <v>480.27499999999998</v>
      </c>
      <c r="J31" s="7">
        <v>2700</v>
      </c>
      <c r="K31" s="70">
        <f t="shared" si="22"/>
        <v>3.6280646317994205</v>
      </c>
      <c r="L31" s="71"/>
      <c r="M31" s="70">
        <f t="shared" si="23"/>
        <v>5.8419349733335952</v>
      </c>
      <c r="N31" s="71"/>
      <c r="O31" s="70">
        <f t="shared" si="24"/>
        <v>9.4521586132858992</v>
      </c>
      <c r="P31" s="71"/>
      <c r="Q31" s="70">
        <f t="shared" si="25"/>
        <v>11.786499467290501</v>
      </c>
      <c r="R31" s="71"/>
      <c r="S31" s="64">
        <f t="shared" si="26"/>
        <v>15.500704042981445</v>
      </c>
      <c r="T31" s="65"/>
      <c r="V31" s="7">
        <v>2700</v>
      </c>
      <c r="W31" s="70">
        <f t="shared" si="27"/>
        <v>3.3864538550280487</v>
      </c>
      <c r="X31" s="71"/>
      <c r="Y31" s="70">
        <f t="shared" si="28"/>
        <v>4.3848285724065743</v>
      </c>
      <c r="Z31" s="71"/>
      <c r="AA31" s="70">
        <f t="shared" si="29"/>
        <v>6.3024960954554254</v>
      </c>
      <c r="AB31" s="71"/>
      <c r="AC31" s="70">
        <f t="shared" si="30"/>
        <v>7.8406247517768275</v>
      </c>
      <c r="AD31" s="71"/>
      <c r="AE31" s="70">
        <f t="shared" si="31"/>
        <v>10.252335961536325</v>
      </c>
      <c r="AF31" s="71"/>
      <c r="AG31" s="64">
        <f t="shared" si="32"/>
        <v>8.1090173888664943</v>
      </c>
      <c r="AH31" s="65"/>
    </row>
    <row r="32" spans="2:34" x14ac:dyDescent="0.25">
      <c r="B32" s="7">
        <v>3300</v>
      </c>
      <c r="C32" s="2">
        <v>223.83799999999999</v>
      </c>
      <c r="D32" s="2">
        <v>302.13600000000002</v>
      </c>
      <c r="E32" s="2">
        <v>404.06299999999999</v>
      </c>
      <c r="F32" s="2">
        <v>457.76799999999997</v>
      </c>
      <c r="G32" s="2">
        <v>534.98099999999999</v>
      </c>
      <c r="H32" s="17">
        <v>487.51799999999997</v>
      </c>
      <c r="J32" s="7">
        <v>3000</v>
      </c>
      <c r="K32" s="70">
        <f t="shared" si="22"/>
        <v>3.7080720889381609</v>
      </c>
      <c r="L32" s="71"/>
      <c r="M32" s="70">
        <f t="shared" si="23"/>
        <v>5.9800607323713715</v>
      </c>
      <c r="N32" s="71"/>
      <c r="O32" s="70">
        <f t="shared" si="24"/>
        <v>9.6875993298636232</v>
      </c>
      <c r="P32" s="71"/>
      <c r="Q32" s="70">
        <f t="shared" si="25"/>
        <v>12.082348789477351</v>
      </c>
      <c r="R32" s="71"/>
      <c r="S32" s="64">
        <f t="shared" si="26"/>
        <v>15.893595681355402</v>
      </c>
      <c r="T32" s="65"/>
      <c r="V32" s="7">
        <v>3000</v>
      </c>
      <c r="W32" s="70">
        <f t="shared" si="27"/>
        <v>3.4230701022687233</v>
      </c>
      <c r="X32" s="71"/>
      <c r="Y32" s="70">
        <f t="shared" si="28"/>
        <v>4.4338376845493386</v>
      </c>
      <c r="Z32" s="71"/>
      <c r="AA32" s="70">
        <f t="shared" si="29"/>
        <v>6.4509214402446071</v>
      </c>
      <c r="AB32" s="71"/>
      <c r="AC32" s="70">
        <f t="shared" si="30"/>
        <v>8.0271325839373393</v>
      </c>
      <c r="AD32" s="71"/>
      <c r="AE32" s="70">
        <f t="shared" si="31"/>
        <v>10.500020719457922</v>
      </c>
      <c r="AF32" s="71"/>
      <c r="AG32" s="64">
        <f t="shared" si="32"/>
        <v>8.3182380055025291</v>
      </c>
      <c r="AH32" s="65"/>
    </row>
    <row r="33" spans="2:34" x14ac:dyDescent="0.25">
      <c r="B33" s="7">
        <v>3600</v>
      </c>
      <c r="C33" s="2">
        <v>227.36799999999999</v>
      </c>
      <c r="D33" s="2">
        <v>306.86</v>
      </c>
      <c r="E33" s="2">
        <v>410.286</v>
      </c>
      <c r="F33" s="2">
        <v>464.75099999999998</v>
      </c>
      <c r="G33" s="2">
        <v>543.01700000000005</v>
      </c>
      <c r="H33" s="17">
        <v>494.91300000000001</v>
      </c>
      <c r="J33" s="7">
        <v>3300</v>
      </c>
      <c r="K33" s="70">
        <f t="shared" si="22"/>
        <v>3.7909765144225922</v>
      </c>
      <c r="L33" s="71"/>
      <c r="M33" s="70">
        <f t="shared" si="23"/>
        <v>6.1232346402765296</v>
      </c>
      <c r="N33" s="71"/>
      <c r="O33" s="70">
        <f t="shared" si="24"/>
        <v>9.9314554789485996</v>
      </c>
      <c r="P33" s="71"/>
      <c r="Q33" s="70">
        <f t="shared" si="25"/>
        <v>12.388644332505567</v>
      </c>
      <c r="R33" s="71"/>
      <c r="S33" s="64">
        <f t="shared" si="26"/>
        <v>16.300098440561847</v>
      </c>
      <c r="T33" s="65"/>
      <c r="V33" s="7">
        <v>3300</v>
      </c>
      <c r="W33" s="70">
        <f t="shared" si="27"/>
        <v>3.4605245655430164</v>
      </c>
      <c r="X33" s="71"/>
      <c r="Y33" s="70">
        <f t="shared" si="28"/>
        <v>4.4839608812937461</v>
      </c>
      <c r="Z33" s="71"/>
      <c r="AA33" s="70">
        <f t="shared" si="29"/>
        <v>6.6046519993977046</v>
      </c>
      <c r="AB33" s="71"/>
      <c r="AC33" s="70">
        <f t="shared" si="30"/>
        <v>8.2202258697638975</v>
      </c>
      <c r="AD33" s="71"/>
      <c r="AE33" s="70">
        <f t="shared" si="31"/>
        <v>10.756286131277854</v>
      </c>
      <c r="AF33" s="71"/>
      <c r="AG33" s="64">
        <f t="shared" si="32"/>
        <v>8.534799706794443</v>
      </c>
      <c r="AH33" s="65"/>
    </row>
    <row r="34" spans="2:34" ht="15.75" thickBot="1" x14ac:dyDescent="0.3">
      <c r="B34" s="9">
        <v>3900</v>
      </c>
      <c r="C34" s="18">
        <v>230.97800000000001</v>
      </c>
      <c r="D34" s="18">
        <v>311.68900000000002</v>
      </c>
      <c r="E34" s="18">
        <v>416.64400000000001</v>
      </c>
      <c r="F34" s="18">
        <v>471.88299999999998</v>
      </c>
      <c r="G34" s="18">
        <v>551.21600000000001</v>
      </c>
      <c r="H34" s="19">
        <v>502.46199999999999</v>
      </c>
      <c r="J34" s="9">
        <v>3600</v>
      </c>
      <c r="K34" s="68">
        <f t="shared" si="22"/>
        <v>3.8768742008261294</v>
      </c>
      <c r="L34" s="69"/>
      <c r="M34" s="68">
        <f t="shared" si="23"/>
        <v>6.2715853704822768</v>
      </c>
      <c r="N34" s="69"/>
      <c r="O34" s="68">
        <f t="shared" si="24"/>
        <v>10.184060165635564</v>
      </c>
      <c r="P34" s="69"/>
      <c r="Q34" s="68">
        <f t="shared" si="25"/>
        <v>12.70582788579836</v>
      </c>
      <c r="R34" s="69"/>
      <c r="S34" s="66">
        <f t="shared" si="26"/>
        <v>16.720601672742102</v>
      </c>
      <c r="T34" s="67"/>
      <c r="V34" s="9">
        <v>3600</v>
      </c>
      <c r="W34" s="68">
        <f t="shared" si="27"/>
        <v>3.4988278551804659</v>
      </c>
      <c r="X34" s="69"/>
      <c r="Y34" s="68">
        <f t="shared" si="28"/>
        <v>4.535198162639797</v>
      </c>
      <c r="Z34" s="69"/>
      <c r="AA34" s="68">
        <f t="shared" si="29"/>
        <v>6.7638977673424296</v>
      </c>
      <c r="AB34" s="69"/>
      <c r="AC34" s="68">
        <f t="shared" si="30"/>
        <v>8.4201831199084332</v>
      </c>
      <c r="AD34" s="69"/>
      <c r="AE34" s="68">
        <f t="shared" si="31"/>
        <v>11.021377650402226</v>
      </c>
      <c r="AF34" s="69"/>
      <c r="AG34" s="66">
        <f t="shared" si="32"/>
        <v>8.7589461107446276</v>
      </c>
      <c r="AH34" s="67"/>
    </row>
    <row r="37" spans="2:34" ht="15.75" thickBot="1" x14ac:dyDescent="0.3"/>
    <row r="38" spans="2:34" x14ac:dyDescent="0.25">
      <c r="B38" s="11" t="s">
        <v>5</v>
      </c>
      <c r="C38" s="12" t="s">
        <v>0</v>
      </c>
      <c r="D38" s="12" t="s">
        <v>1</v>
      </c>
      <c r="E38" s="12" t="s">
        <v>2</v>
      </c>
      <c r="F38" s="12" t="s">
        <v>3</v>
      </c>
      <c r="G38" s="12" t="s">
        <v>4</v>
      </c>
      <c r="H38" s="13" t="s">
        <v>8</v>
      </c>
    </row>
    <row r="39" spans="2:34" x14ac:dyDescent="0.25">
      <c r="B39" s="7" t="s">
        <v>17</v>
      </c>
      <c r="C39" s="3">
        <v>0.3</v>
      </c>
      <c r="D39" s="3">
        <v>0.4</v>
      </c>
      <c r="E39" s="3">
        <v>0.5</v>
      </c>
      <c r="F39" s="3">
        <v>0.6</v>
      </c>
      <c r="G39" s="3">
        <v>0.7</v>
      </c>
      <c r="H39" s="14">
        <v>0.3</v>
      </c>
    </row>
    <row r="40" spans="2:34" ht="15.75" thickBot="1" x14ac:dyDescent="0.3">
      <c r="B40" s="9" t="s">
        <v>18</v>
      </c>
      <c r="C40" s="15">
        <v>0.56000000000000005</v>
      </c>
      <c r="D40" s="15">
        <v>0.74</v>
      </c>
      <c r="E40" s="15">
        <v>0.93</v>
      </c>
      <c r="F40" s="15">
        <v>1.1100000000000001</v>
      </c>
      <c r="G40" s="15">
        <v>1.3</v>
      </c>
      <c r="H40" s="16">
        <v>0.56000000000000005</v>
      </c>
    </row>
    <row r="41" spans="2:34" ht="15.75" thickBot="1" x14ac:dyDescent="0.3"/>
    <row r="42" spans="2:34" x14ac:dyDescent="0.25">
      <c r="B42" s="11" t="s">
        <v>16</v>
      </c>
      <c r="C42" s="20">
        <v>9.8066499999999994</v>
      </c>
      <c r="E42" s="81" t="s">
        <v>32</v>
      </c>
      <c r="F42" s="73"/>
      <c r="G42" s="81" t="s">
        <v>31</v>
      </c>
      <c r="H42" s="73"/>
      <c r="W42" s="5"/>
      <c r="X42" s="5"/>
    </row>
    <row r="43" spans="2:34" x14ac:dyDescent="0.25">
      <c r="B43" s="76" t="s">
        <v>35</v>
      </c>
      <c r="C43" s="77"/>
      <c r="E43" s="7" t="s">
        <v>15</v>
      </c>
      <c r="F43" s="8">
        <v>20</v>
      </c>
      <c r="G43" s="7" t="s">
        <v>15</v>
      </c>
      <c r="H43" s="8">
        <v>30</v>
      </c>
    </row>
    <row r="44" spans="2:34" ht="15.75" thickBot="1" x14ac:dyDescent="0.3">
      <c r="B44" s="78"/>
      <c r="C44" s="79"/>
      <c r="E44" s="7" t="s">
        <v>6</v>
      </c>
      <c r="F44" s="8">
        <v>25</v>
      </c>
      <c r="G44" s="7" t="s">
        <v>6</v>
      </c>
      <c r="H44" s="8">
        <v>25</v>
      </c>
    </row>
    <row r="45" spans="2:34" ht="15.75" thickBot="1" x14ac:dyDescent="0.3">
      <c r="E45" s="9" t="s">
        <v>7</v>
      </c>
      <c r="F45" s="10">
        <v>46</v>
      </c>
      <c r="G45" s="9" t="s">
        <v>7</v>
      </c>
      <c r="H45" s="10">
        <v>46</v>
      </c>
    </row>
    <row r="46" spans="2:34" ht="15.75" thickBot="1" x14ac:dyDescent="0.3">
      <c r="B46" s="62" t="s">
        <v>141</v>
      </c>
      <c r="C46" s="63"/>
    </row>
  </sheetData>
  <mergeCells count="173">
    <mergeCell ref="B43:C44"/>
    <mergeCell ref="J1:T1"/>
    <mergeCell ref="V1:AH1"/>
    <mergeCell ref="K4:L4"/>
    <mergeCell ref="M4:N4"/>
    <mergeCell ref="O4:P4"/>
    <mergeCell ref="Q4:R4"/>
    <mergeCell ref="S4:T4"/>
    <mergeCell ref="W4:X4"/>
    <mergeCell ref="B19:H19"/>
    <mergeCell ref="B2:H2"/>
    <mergeCell ref="E42:F42"/>
    <mergeCell ref="G42:H42"/>
    <mergeCell ref="Y4:Z4"/>
    <mergeCell ref="AA4:AB4"/>
    <mergeCell ref="AC4:AD4"/>
    <mergeCell ref="AE4:AF4"/>
    <mergeCell ref="W21:X21"/>
    <mergeCell ref="S21:T21"/>
    <mergeCell ref="Q21:R21"/>
    <mergeCell ref="O21:P21"/>
    <mergeCell ref="M21:N21"/>
    <mergeCell ref="K21:L21"/>
    <mergeCell ref="AG4:AH4"/>
    <mergeCell ref="AG21:AH21"/>
    <mergeCell ref="AE21:AF21"/>
    <mergeCell ref="AC21:AD21"/>
    <mergeCell ref="AA21:AB21"/>
    <mergeCell ref="Y21:Z21"/>
    <mergeCell ref="K34:L34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K28:L28"/>
    <mergeCell ref="K29:L29"/>
    <mergeCell ref="K30:L30"/>
    <mergeCell ref="K31:L31"/>
    <mergeCell ref="K32:L32"/>
    <mergeCell ref="K33:L33"/>
    <mergeCell ref="K22:L22"/>
    <mergeCell ref="K23:L23"/>
    <mergeCell ref="K24:L24"/>
    <mergeCell ref="K25:L25"/>
    <mergeCell ref="K26:L26"/>
    <mergeCell ref="K27:L27"/>
    <mergeCell ref="M31:N31"/>
    <mergeCell ref="M32:N32"/>
    <mergeCell ref="M33:N33"/>
    <mergeCell ref="M34:N34"/>
    <mergeCell ref="O22:P22"/>
    <mergeCell ref="O23:P23"/>
    <mergeCell ref="O24:P24"/>
    <mergeCell ref="O25:P25"/>
    <mergeCell ref="O26:P26"/>
    <mergeCell ref="O27:P27"/>
    <mergeCell ref="S22:T22"/>
    <mergeCell ref="S23:T23"/>
    <mergeCell ref="S24:T24"/>
    <mergeCell ref="S25:T25"/>
    <mergeCell ref="S26:T26"/>
    <mergeCell ref="S27:T27"/>
    <mergeCell ref="O34:P34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O28:P28"/>
    <mergeCell ref="O29:P29"/>
    <mergeCell ref="O30:P30"/>
    <mergeCell ref="O31:P31"/>
    <mergeCell ref="O32:P32"/>
    <mergeCell ref="O33:P33"/>
    <mergeCell ref="S34:T34"/>
    <mergeCell ref="S28:T28"/>
    <mergeCell ref="S29:T29"/>
    <mergeCell ref="S30:T30"/>
    <mergeCell ref="S31:T31"/>
    <mergeCell ref="S32:T32"/>
    <mergeCell ref="S33:T33"/>
    <mergeCell ref="Q31:R31"/>
    <mergeCell ref="Q32:R32"/>
    <mergeCell ref="Q33:R33"/>
    <mergeCell ref="Q34:R34"/>
    <mergeCell ref="W34:X34"/>
    <mergeCell ref="Y22:Z22"/>
    <mergeCell ref="Y23:Z23"/>
    <mergeCell ref="Y24:Z24"/>
    <mergeCell ref="Y25:Z25"/>
    <mergeCell ref="Y26:Z26"/>
    <mergeCell ref="Y27:Z27"/>
    <mergeCell ref="Y28:Z28"/>
    <mergeCell ref="Y29:Z29"/>
    <mergeCell ref="Y30:Z30"/>
    <mergeCell ref="W28:X28"/>
    <mergeCell ref="W29:X29"/>
    <mergeCell ref="W30:X30"/>
    <mergeCell ref="W31:X31"/>
    <mergeCell ref="W32:X32"/>
    <mergeCell ref="W33:X33"/>
    <mergeCell ref="W22:X22"/>
    <mergeCell ref="W23:X23"/>
    <mergeCell ref="W24:X24"/>
    <mergeCell ref="W25:X25"/>
    <mergeCell ref="W26:X26"/>
    <mergeCell ref="W27:X27"/>
    <mergeCell ref="Y31:Z31"/>
    <mergeCell ref="Y32:Z32"/>
    <mergeCell ref="Y33:Z33"/>
    <mergeCell ref="Y34:Z34"/>
    <mergeCell ref="AA22:AB22"/>
    <mergeCell ref="AA23:AB23"/>
    <mergeCell ref="AA24:AB24"/>
    <mergeCell ref="AA25:AB25"/>
    <mergeCell ref="AA26:AB26"/>
    <mergeCell ref="AA27:AB27"/>
    <mergeCell ref="AA34:AB34"/>
    <mergeCell ref="AA28:AB28"/>
    <mergeCell ref="AA29:AB29"/>
    <mergeCell ref="AA30:AB30"/>
    <mergeCell ref="AA31:AB31"/>
    <mergeCell ref="AA32:AB32"/>
    <mergeCell ref="AA33:AB33"/>
    <mergeCell ref="AC34:AD34"/>
    <mergeCell ref="AE22:AF22"/>
    <mergeCell ref="AE23:AF23"/>
    <mergeCell ref="AE24:AF24"/>
    <mergeCell ref="AE25:AF25"/>
    <mergeCell ref="AE26:AF26"/>
    <mergeCell ref="AE27:AF27"/>
    <mergeCell ref="AC22:AD22"/>
    <mergeCell ref="AC23:AD23"/>
    <mergeCell ref="AC24:AD24"/>
    <mergeCell ref="AC25:AD25"/>
    <mergeCell ref="AC26:AD26"/>
    <mergeCell ref="AC27:AD27"/>
    <mergeCell ref="AC28:AD28"/>
    <mergeCell ref="AC29:AD29"/>
    <mergeCell ref="AC30:AD30"/>
    <mergeCell ref="B46:C46"/>
    <mergeCell ref="AG31:AH31"/>
    <mergeCell ref="AG32:AH32"/>
    <mergeCell ref="AG33:AH33"/>
    <mergeCell ref="AG34:AH34"/>
    <mergeCell ref="AE34:AF34"/>
    <mergeCell ref="AG22:AH22"/>
    <mergeCell ref="AG23:AH23"/>
    <mergeCell ref="AG24:AH24"/>
    <mergeCell ref="AG25:AH25"/>
    <mergeCell ref="AG26:AH26"/>
    <mergeCell ref="AG27:AH27"/>
    <mergeCell ref="AG28:AH28"/>
    <mergeCell ref="AG29:AH29"/>
    <mergeCell ref="AG30:AH30"/>
    <mergeCell ref="AE28:AF28"/>
    <mergeCell ref="AE29:AF29"/>
    <mergeCell ref="AE30:AF30"/>
    <mergeCell ref="AE31:AF31"/>
    <mergeCell ref="AE32:AF32"/>
    <mergeCell ref="AE33:AF33"/>
    <mergeCell ref="AC31:AD31"/>
    <mergeCell ref="AC32:AD32"/>
    <mergeCell ref="AC33:AD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7B74-55AC-4815-B191-B54406F65D6D}">
  <dimension ref="A1:K17"/>
  <sheetViews>
    <sheetView workbookViewId="0">
      <selection activeCell="N18" sqref="N18"/>
    </sheetView>
  </sheetViews>
  <sheetFormatPr defaultRowHeight="15" x14ac:dyDescent="0.25"/>
  <cols>
    <col min="1" max="1" width="8.7109375" customWidth="1"/>
    <col min="2" max="4" width="6.7109375" customWidth="1"/>
    <col min="5" max="5" width="5.7109375" customWidth="1"/>
    <col min="6" max="10" width="6.7109375" customWidth="1"/>
    <col min="11" max="11" width="6.85546875" customWidth="1"/>
  </cols>
  <sheetData>
    <row r="1" spans="1:11" ht="15.75" thickBot="1" x14ac:dyDescent="0.3">
      <c r="A1" s="84" t="s">
        <v>135</v>
      </c>
      <c r="B1" s="85"/>
      <c r="C1" s="85"/>
      <c r="D1" s="85"/>
      <c r="E1" s="85"/>
      <c r="F1" s="85"/>
      <c r="G1" s="85"/>
      <c r="H1" s="85"/>
      <c r="I1" s="85"/>
      <c r="J1" s="85"/>
      <c r="K1" s="86"/>
    </row>
    <row r="2" spans="1:11" x14ac:dyDescent="0.25">
      <c r="A2" s="82" t="s">
        <v>41</v>
      </c>
      <c r="B2" s="87" t="s">
        <v>134</v>
      </c>
      <c r="C2" s="88"/>
      <c r="D2" s="88"/>
      <c r="E2" s="88"/>
      <c r="F2" s="88"/>
      <c r="G2" s="88"/>
      <c r="H2" s="88"/>
      <c r="I2" s="88"/>
      <c r="J2" s="88"/>
      <c r="K2" s="89"/>
    </row>
    <row r="3" spans="1:11" ht="15.75" thickBot="1" x14ac:dyDescent="0.3">
      <c r="A3" s="83"/>
      <c r="B3" s="90" t="s">
        <v>36</v>
      </c>
      <c r="C3" s="91"/>
      <c r="D3" s="91" t="s">
        <v>37</v>
      </c>
      <c r="E3" s="91"/>
      <c r="F3" s="91" t="s">
        <v>38</v>
      </c>
      <c r="G3" s="91"/>
      <c r="H3" s="91" t="s">
        <v>39</v>
      </c>
      <c r="I3" s="91"/>
      <c r="J3" s="92" t="s">
        <v>40</v>
      </c>
      <c r="K3" s="93"/>
    </row>
    <row r="4" spans="1:11" x14ac:dyDescent="0.25">
      <c r="A4" s="48">
        <v>0</v>
      </c>
      <c r="B4" s="31">
        <v>1.6697404918965486</v>
      </c>
      <c r="C4" s="56" t="s">
        <v>49</v>
      </c>
      <c r="D4" s="32">
        <v>2.5936098986816818</v>
      </c>
      <c r="E4" s="57" t="s">
        <v>50</v>
      </c>
      <c r="F4" s="32">
        <v>4.1098560163017623</v>
      </c>
      <c r="G4" s="57" t="s">
        <v>51</v>
      </c>
      <c r="H4" s="32">
        <v>5.1479809414279831</v>
      </c>
      <c r="I4" s="57" t="s">
        <v>52</v>
      </c>
      <c r="J4" s="58">
        <v>6.7425749618981525</v>
      </c>
      <c r="K4" s="33" t="s">
        <v>53</v>
      </c>
    </row>
    <row r="5" spans="1:11" x14ac:dyDescent="0.25">
      <c r="A5" s="49">
        <v>1000</v>
      </c>
      <c r="B5" s="40">
        <v>1.6862607749894873</v>
      </c>
      <c r="C5" s="59" t="s">
        <v>54</v>
      </c>
      <c r="D5" s="42">
        <v>2.6493310247145452</v>
      </c>
      <c r="E5" s="59" t="s">
        <v>55</v>
      </c>
      <c r="F5" s="42">
        <v>4.204210359082996</v>
      </c>
      <c r="G5" s="59" t="s">
        <v>56</v>
      </c>
      <c r="H5" s="42">
        <v>5.2677229689108112</v>
      </c>
      <c r="I5" s="59" t="s">
        <v>57</v>
      </c>
      <c r="J5" s="60">
        <v>6.9023430141448596</v>
      </c>
      <c r="K5" s="41" t="s">
        <v>58</v>
      </c>
    </row>
    <row r="6" spans="1:11" x14ac:dyDescent="0.25">
      <c r="A6" s="49">
        <v>2000</v>
      </c>
      <c r="B6" s="40">
        <v>1.7031418092867678</v>
      </c>
      <c r="C6" s="59" t="s">
        <v>59</v>
      </c>
      <c r="D6" s="42">
        <v>2.7069740595718059</v>
      </c>
      <c r="E6" s="59" t="s">
        <v>60</v>
      </c>
      <c r="F6" s="42">
        <v>4.3018056082255942</v>
      </c>
      <c r="G6" s="59" t="s">
        <v>61</v>
      </c>
      <c r="H6" s="42">
        <v>5.3915669349239019</v>
      </c>
      <c r="I6" s="59" t="s">
        <v>62</v>
      </c>
      <c r="J6" s="60">
        <v>7.0675371744546114</v>
      </c>
      <c r="K6" s="41" t="s">
        <v>63</v>
      </c>
    </row>
    <row r="7" spans="1:11" x14ac:dyDescent="0.25">
      <c r="A7" s="49">
        <v>3000</v>
      </c>
      <c r="B7" s="40">
        <v>1.7349589295134094</v>
      </c>
      <c r="C7" s="59" t="s">
        <v>64</v>
      </c>
      <c r="D7" s="42">
        <v>2.7666402024413244</v>
      </c>
      <c r="E7" s="59" t="s">
        <v>65</v>
      </c>
      <c r="F7" s="42">
        <v>4.4027555589275984</v>
      </c>
      <c r="G7" s="59" t="s">
        <v>66</v>
      </c>
      <c r="H7" s="42">
        <v>5.519691597133102</v>
      </c>
      <c r="I7" s="59" t="s">
        <v>67</v>
      </c>
      <c r="J7" s="60">
        <v>7.2382883447987654</v>
      </c>
      <c r="K7" s="41" t="s">
        <v>68</v>
      </c>
    </row>
    <row r="8" spans="1:11" x14ac:dyDescent="0.25">
      <c r="A8" s="49">
        <v>4000</v>
      </c>
      <c r="B8" s="40">
        <v>1.7708321928329227</v>
      </c>
      <c r="C8" s="59" t="s">
        <v>69</v>
      </c>
      <c r="D8" s="42">
        <v>2.8284065895826398</v>
      </c>
      <c r="E8" s="59" t="s">
        <v>70</v>
      </c>
      <c r="F8" s="42">
        <v>4.5072491518221538</v>
      </c>
      <c r="G8" s="59" t="s">
        <v>71</v>
      </c>
      <c r="H8" s="42">
        <v>5.6522015371180183</v>
      </c>
      <c r="I8" s="59" t="s">
        <v>72</v>
      </c>
      <c r="J8" s="60">
        <v>7.4148691837293397</v>
      </c>
      <c r="K8" s="41" t="s">
        <v>73</v>
      </c>
    </row>
    <row r="9" spans="1:11" x14ac:dyDescent="0.25">
      <c r="A9" s="49">
        <v>5000</v>
      </c>
      <c r="B9" s="40">
        <v>1.8079394000933207</v>
      </c>
      <c r="C9" s="59" t="s">
        <v>74</v>
      </c>
      <c r="D9" s="42">
        <v>2.89232462322911</v>
      </c>
      <c r="E9" s="59" t="s">
        <v>75</v>
      </c>
      <c r="F9" s="42">
        <v>4.6153738406566696</v>
      </c>
      <c r="G9" s="59" t="s">
        <v>76</v>
      </c>
      <c r="H9" s="42">
        <v>5.7893257980168631</v>
      </c>
      <c r="I9" s="59" t="s">
        <v>77</v>
      </c>
      <c r="J9" s="60">
        <v>7.5974684877502918</v>
      </c>
      <c r="K9" s="41" t="s">
        <v>78</v>
      </c>
    </row>
    <row r="10" spans="1:11" x14ac:dyDescent="0.25">
      <c r="A10" s="49">
        <v>6000</v>
      </c>
      <c r="B10" s="40">
        <v>1.8463767005960974</v>
      </c>
      <c r="C10" s="59" t="s">
        <v>79</v>
      </c>
      <c r="D10" s="42">
        <v>2.9585326907014347</v>
      </c>
      <c r="E10" s="59" t="s">
        <v>80</v>
      </c>
      <c r="F10" s="42">
        <v>4.7273293137777888</v>
      </c>
      <c r="G10" s="59" t="s">
        <v>81</v>
      </c>
      <c r="H10" s="42">
        <v>5.9312195735744355</v>
      </c>
      <c r="I10" s="59" t="s">
        <v>82</v>
      </c>
      <c r="J10" s="60">
        <v>7.7862804567688144</v>
      </c>
      <c r="K10" s="41" t="s">
        <v>83</v>
      </c>
    </row>
    <row r="11" spans="1:11" x14ac:dyDescent="0.25">
      <c r="A11" s="49">
        <v>7000</v>
      </c>
      <c r="B11" s="40">
        <v>1.8861766588898334</v>
      </c>
      <c r="C11" s="59" t="s">
        <v>84</v>
      </c>
      <c r="D11" s="42">
        <v>3.0270878325667807</v>
      </c>
      <c r="E11" s="59" t="s">
        <v>85</v>
      </c>
      <c r="F11" s="42">
        <v>4.8432485197112483</v>
      </c>
      <c r="G11" s="59" t="s">
        <v>86</v>
      </c>
      <c r="H11" s="42">
        <v>6.0781264462009403</v>
      </c>
      <c r="I11" s="59" t="s">
        <v>87</v>
      </c>
      <c r="J11" s="60">
        <v>7.9816496982268657</v>
      </c>
      <c r="K11" s="41" t="s">
        <v>88</v>
      </c>
    </row>
    <row r="12" spans="1:11" x14ac:dyDescent="0.25">
      <c r="A12" s="49">
        <v>8000</v>
      </c>
      <c r="B12" s="40">
        <v>1.9274182313454871</v>
      </c>
      <c r="C12" s="59" t="s">
        <v>89</v>
      </c>
      <c r="D12" s="42">
        <v>3.09813652899971</v>
      </c>
      <c r="E12" s="59" t="s">
        <v>90</v>
      </c>
      <c r="F12" s="42">
        <v>4.9633062922858509</v>
      </c>
      <c r="G12" s="59" t="s">
        <v>91</v>
      </c>
      <c r="H12" s="42">
        <v>6.230214414558608</v>
      </c>
      <c r="I12" s="59" t="s">
        <v>92</v>
      </c>
      <c r="J12" s="60">
        <v>8.1837386260208831</v>
      </c>
      <c r="K12" s="41" t="s">
        <v>93</v>
      </c>
    </row>
    <row r="13" spans="1:11" x14ac:dyDescent="0.25">
      <c r="A13" s="49">
        <v>9000</v>
      </c>
      <c r="B13" s="40">
        <v>1.970137228300936</v>
      </c>
      <c r="C13" s="59" t="s">
        <v>94</v>
      </c>
      <c r="D13" s="42">
        <v>3.1717716952029029</v>
      </c>
      <c r="E13" s="59" t="s">
        <v>95</v>
      </c>
      <c r="F13" s="42">
        <v>5.0876837397543362</v>
      </c>
      <c r="G13" s="59" t="s">
        <v>96</v>
      </c>
      <c r="H13" s="42">
        <v>6.3876564657809851</v>
      </c>
      <c r="I13" s="59" t="s">
        <v>97</v>
      </c>
      <c r="J13" s="60">
        <v>8.3929115148211615</v>
      </c>
      <c r="K13" s="41" t="s">
        <v>98</v>
      </c>
    </row>
    <row r="14" spans="1:11" x14ac:dyDescent="0.25">
      <c r="A14" s="49">
        <v>10000</v>
      </c>
      <c r="B14" s="40">
        <v>2.014417133385054</v>
      </c>
      <c r="C14" s="59" t="s">
        <v>99</v>
      </c>
      <c r="D14" s="42">
        <v>3.248089275974551</v>
      </c>
      <c r="E14" s="59" t="s">
        <v>100</v>
      </c>
      <c r="F14" s="42">
        <v>5.2165295987137688</v>
      </c>
      <c r="G14" s="59" t="s">
        <v>101</v>
      </c>
      <c r="H14" s="42">
        <v>6.5507616672944504</v>
      </c>
      <c r="I14" s="59" t="s">
        <v>102</v>
      </c>
      <c r="J14" s="60">
        <v>8.6093457112687961</v>
      </c>
      <c r="K14" s="41" t="s">
        <v>103</v>
      </c>
    </row>
    <row r="15" spans="1:11" x14ac:dyDescent="0.25">
      <c r="A15" s="49">
        <v>11000</v>
      </c>
      <c r="B15" s="40">
        <v>2.0603447283829532</v>
      </c>
      <c r="C15" s="59" t="s">
        <v>104</v>
      </c>
      <c r="D15" s="42">
        <v>3.3272189539530848</v>
      </c>
      <c r="E15" s="59" t="s">
        <v>105</v>
      </c>
      <c r="F15" s="42">
        <v>5.3500759697628615</v>
      </c>
      <c r="G15" s="59" t="s">
        <v>106</v>
      </c>
      <c r="H15" s="42">
        <v>6.7197188820625318</v>
      </c>
      <c r="I15" s="59" t="s">
        <v>107</v>
      </c>
      <c r="J15" s="60">
        <v>8.833375315707924</v>
      </c>
      <c r="K15" s="41" t="s">
        <v>108</v>
      </c>
    </row>
    <row r="16" spans="1:11" ht="15.75" thickBot="1" x14ac:dyDescent="0.3">
      <c r="A16" s="50">
        <v>12000</v>
      </c>
      <c r="B16" s="51">
        <v>2.1079621062237868</v>
      </c>
      <c r="C16" s="54" t="s">
        <v>109</v>
      </c>
      <c r="D16" s="55">
        <v>3.4092642793136254</v>
      </c>
      <c r="E16" s="54" t="s">
        <v>110</v>
      </c>
      <c r="F16" s="55">
        <v>5.4884841276169709</v>
      </c>
      <c r="G16" s="54" t="s">
        <v>111</v>
      </c>
      <c r="H16" s="55">
        <v>6.8947225610974874</v>
      </c>
      <c r="I16" s="54" t="s">
        <v>112</v>
      </c>
      <c r="J16" s="52">
        <v>9.0652949669521341</v>
      </c>
      <c r="K16" s="53" t="s">
        <v>113</v>
      </c>
    </row>
    <row r="17" spans="1:11" ht="15.75" thickBot="1" x14ac:dyDescent="0.3">
      <c r="A17" s="84" t="s">
        <v>138</v>
      </c>
      <c r="B17" s="85"/>
      <c r="C17" s="85"/>
      <c r="D17" s="85"/>
      <c r="E17" s="85"/>
      <c r="F17" s="85"/>
      <c r="G17" s="85"/>
      <c r="H17" s="85"/>
      <c r="I17" s="85"/>
      <c r="J17" s="94" t="s">
        <v>141</v>
      </c>
      <c r="K17" s="95"/>
    </row>
  </sheetData>
  <mergeCells count="10">
    <mergeCell ref="A17:I17"/>
    <mergeCell ref="J17:K17"/>
    <mergeCell ref="A2:A3"/>
    <mergeCell ref="A1:K1"/>
    <mergeCell ref="B2:K2"/>
    <mergeCell ref="B3:C3"/>
    <mergeCell ref="D3:E3"/>
    <mergeCell ref="F3:G3"/>
    <mergeCell ref="H3:I3"/>
    <mergeCell ref="J3:K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4F93-0045-479E-B457-6474836E6545}">
  <dimension ref="A1:F17"/>
  <sheetViews>
    <sheetView workbookViewId="0">
      <selection activeCell="F17" sqref="F17"/>
    </sheetView>
  </sheetViews>
  <sheetFormatPr defaultRowHeight="15" x14ac:dyDescent="0.25"/>
  <cols>
    <col min="1" max="1" width="8.7109375" customWidth="1"/>
    <col min="2" max="6" width="12.7109375" customWidth="1"/>
  </cols>
  <sheetData>
    <row r="1" spans="1:6" ht="15.75" thickBot="1" x14ac:dyDescent="0.3">
      <c r="A1" s="84" t="s">
        <v>136</v>
      </c>
      <c r="B1" s="85"/>
      <c r="C1" s="85"/>
      <c r="D1" s="85"/>
      <c r="E1" s="85"/>
      <c r="F1" s="86"/>
    </row>
    <row r="2" spans="1:6" x14ac:dyDescent="0.25">
      <c r="A2" s="99" t="s">
        <v>133</v>
      </c>
      <c r="B2" s="96" t="s">
        <v>134</v>
      </c>
      <c r="C2" s="97"/>
      <c r="D2" s="97"/>
      <c r="E2" s="97"/>
      <c r="F2" s="98"/>
    </row>
    <row r="3" spans="1:6" ht="15.75" thickBot="1" x14ac:dyDescent="0.3">
      <c r="A3" s="100"/>
      <c r="B3" s="39" t="s">
        <v>127</v>
      </c>
      <c r="C3" s="29" t="s">
        <v>128</v>
      </c>
      <c r="D3" s="29" t="s">
        <v>129</v>
      </c>
      <c r="E3" s="29" t="s">
        <v>130</v>
      </c>
      <c r="F3" s="30" t="s">
        <v>131</v>
      </c>
    </row>
    <row r="4" spans="1:6" x14ac:dyDescent="0.25">
      <c r="A4" s="43">
        <v>0</v>
      </c>
      <c r="B4" s="36">
        <v>3.0908925153768592</v>
      </c>
      <c r="C4" s="37">
        <v>4.7924826433317751</v>
      </c>
      <c r="D4" s="37">
        <v>7.6606646996154772</v>
      </c>
      <c r="E4" s="37">
        <v>9.5314905923250954</v>
      </c>
      <c r="F4" s="38">
        <v>12.496867137477928</v>
      </c>
    </row>
    <row r="5" spans="1:6" x14ac:dyDescent="0.25">
      <c r="A5" s="44">
        <v>300</v>
      </c>
      <c r="B5" s="34">
        <v>3.1209621892916881</v>
      </c>
      <c r="C5" s="21">
        <v>4.8938667132793414</v>
      </c>
      <c r="D5" s="21">
        <v>7.8339228626148545</v>
      </c>
      <c r="E5" s="21">
        <v>9.7498451768126628</v>
      </c>
      <c r="F5" s="23">
        <v>12.788378089152806</v>
      </c>
    </row>
    <row r="6" spans="1:6" x14ac:dyDescent="0.25">
      <c r="A6" s="44">
        <v>600</v>
      </c>
      <c r="B6" s="34">
        <v>3.1516790933084238</v>
      </c>
      <c r="C6" s="21">
        <v>4.9987013096006798</v>
      </c>
      <c r="D6" s="21">
        <v>8.0130572017644415</v>
      </c>
      <c r="E6" s="21">
        <v>9.9754968174207708</v>
      </c>
      <c r="F6" s="23">
        <v>13.089549636366465</v>
      </c>
    </row>
    <row r="7" spans="1:6" x14ac:dyDescent="0.25">
      <c r="A7" s="44">
        <v>900</v>
      </c>
      <c r="B7" s="34">
        <v>3.2024004074471231</v>
      </c>
      <c r="C7" s="21">
        <v>5.1071230709678206</v>
      </c>
      <c r="D7" s="21">
        <v>8.1982789290148208</v>
      </c>
      <c r="E7" s="21">
        <v>10.208816881358215</v>
      </c>
      <c r="F7" s="23">
        <v>13.400747144922546</v>
      </c>
    </row>
    <row r="8" spans="1:6" x14ac:dyDescent="0.25">
      <c r="A8" s="44">
        <v>1200</v>
      </c>
      <c r="B8" s="34">
        <v>3.267396811500797</v>
      </c>
      <c r="C8" s="21">
        <v>5.2193009736772913</v>
      </c>
      <c r="D8" s="21">
        <v>8.3898417450700613</v>
      </c>
      <c r="E8" s="21">
        <v>10.450029845208043</v>
      </c>
      <c r="F8" s="23">
        <v>13.722347674648505</v>
      </c>
    </row>
    <row r="9" spans="1:6" x14ac:dyDescent="0.25">
      <c r="A9" s="44">
        <v>1500</v>
      </c>
      <c r="B9" s="34">
        <v>3.3346503819167768</v>
      </c>
      <c r="C9" s="21">
        <v>5.3353536955506593</v>
      </c>
      <c r="D9" s="21">
        <v>8.5879716112565596</v>
      </c>
      <c r="E9" s="21">
        <v>10.699488222865579</v>
      </c>
      <c r="F9" s="23">
        <v>14.054693364784185</v>
      </c>
    </row>
    <row r="10" spans="1:6" x14ac:dyDescent="0.25">
      <c r="A10" s="44">
        <v>1800</v>
      </c>
      <c r="B10" s="34">
        <v>3.4042369857898835</v>
      </c>
      <c r="C10" s="21">
        <v>5.4554604095834502</v>
      </c>
      <c r="D10" s="21">
        <v>8.7930121230222031</v>
      </c>
      <c r="E10" s="21">
        <v>10.957515759329558</v>
      </c>
      <c r="F10" s="23">
        <v>14.398279029342955</v>
      </c>
    </row>
    <row r="11" spans="1:6" x14ac:dyDescent="0.25">
      <c r="A11" s="44">
        <v>2100</v>
      </c>
      <c r="B11" s="34">
        <v>3.4762572275065016</v>
      </c>
      <c r="C11" s="21">
        <v>5.5798067364510873</v>
      </c>
      <c r="D11" s="21">
        <v>9.0051705260410948</v>
      </c>
      <c r="E11" s="21">
        <v>11.224446915121316</v>
      </c>
      <c r="F11" s="23">
        <v>14.75352083551638</v>
      </c>
    </row>
    <row r="12" spans="1:6" x14ac:dyDescent="0.25">
      <c r="A12" s="44">
        <v>2400</v>
      </c>
      <c r="B12" s="34">
        <v>3.5508379338770482</v>
      </c>
      <c r="C12" s="21">
        <v>5.7085849818706693</v>
      </c>
      <c r="D12" s="21">
        <v>9.2248111336832643</v>
      </c>
      <c r="E12" s="21">
        <v>11.500627202222985</v>
      </c>
      <c r="F12" s="23">
        <v>15.120848173752327</v>
      </c>
    </row>
    <row r="13" spans="1:6" x14ac:dyDescent="0.25">
      <c r="A13" s="44">
        <v>2700</v>
      </c>
      <c r="B13" s="34">
        <v>3.6280646317994205</v>
      </c>
      <c r="C13" s="21">
        <v>5.8419349733335952</v>
      </c>
      <c r="D13" s="21">
        <v>9.4521586132858992</v>
      </c>
      <c r="E13" s="21">
        <v>11.786499467290501</v>
      </c>
      <c r="F13" s="23">
        <v>15.500704042981445</v>
      </c>
    </row>
    <row r="14" spans="1:6" x14ac:dyDescent="0.25">
      <c r="A14" s="44">
        <v>3000</v>
      </c>
      <c r="B14" s="34">
        <v>3.7080720889381609</v>
      </c>
      <c r="C14" s="21">
        <v>5.9800607323713715</v>
      </c>
      <c r="D14" s="21">
        <v>9.6875993298636232</v>
      </c>
      <c r="E14" s="21">
        <v>12.082348789477351</v>
      </c>
      <c r="F14" s="23">
        <v>15.893595681355402</v>
      </c>
    </row>
    <row r="15" spans="1:6" x14ac:dyDescent="0.25">
      <c r="A15" s="44">
        <v>3300</v>
      </c>
      <c r="B15" s="34">
        <v>3.7909765144225922</v>
      </c>
      <c r="C15" s="21">
        <v>6.1232346402765296</v>
      </c>
      <c r="D15" s="21">
        <v>9.9314554789485996</v>
      </c>
      <c r="E15" s="21">
        <v>12.388644332505567</v>
      </c>
      <c r="F15" s="23">
        <v>16.300098440561847</v>
      </c>
    </row>
    <row r="16" spans="1:6" ht="15.75" thickBot="1" x14ac:dyDescent="0.3">
      <c r="A16" s="45">
        <v>3600</v>
      </c>
      <c r="B16" s="35">
        <v>3.8768742008261294</v>
      </c>
      <c r="C16" s="22">
        <v>6.2715853704822768</v>
      </c>
      <c r="D16" s="22">
        <v>10.184060165635564</v>
      </c>
      <c r="E16" s="22">
        <v>12.70582788579836</v>
      </c>
      <c r="F16" s="24">
        <v>16.720601672742102</v>
      </c>
    </row>
    <row r="17" spans="1:6" ht="15.75" thickBot="1" x14ac:dyDescent="0.3">
      <c r="A17" s="84" t="s">
        <v>138</v>
      </c>
      <c r="B17" s="85"/>
      <c r="C17" s="85"/>
      <c r="D17" s="85"/>
      <c r="E17" s="85"/>
      <c r="F17" s="61" t="s">
        <v>141</v>
      </c>
    </row>
  </sheetData>
  <mergeCells count="4">
    <mergeCell ref="A1:F1"/>
    <mergeCell ref="B2:F2"/>
    <mergeCell ref="A2:A3"/>
    <mergeCell ref="A17:E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B496-3D43-415B-9E53-FDB12CBB5B64}">
  <dimension ref="A1:E17"/>
  <sheetViews>
    <sheetView tabSelected="1" workbookViewId="0">
      <selection activeCell="H8" sqref="H8"/>
    </sheetView>
  </sheetViews>
  <sheetFormatPr defaultRowHeight="15" x14ac:dyDescent="0.25"/>
  <cols>
    <col min="1" max="1" width="15.7109375" customWidth="1"/>
    <col min="2" max="2" width="5.7109375" customWidth="1"/>
    <col min="3" max="4" width="13.28515625" customWidth="1"/>
    <col min="5" max="5" width="5.7109375" customWidth="1"/>
  </cols>
  <sheetData>
    <row r="1" spans="1:5" ht="15.75" thickBot="1" x14ac:dyDescent="0.3">
      <c r="A1" s="120" t="s">
        <v>137</v>
      </c>
      <c r="B1" s="136"/>
      <c r="C1" s="136"/>
      <c r="D1" s="136"/>
      <c r="E1" s="137"/>
    </row>
    <row r="2" spans="1:5" x14ac:dyDescent="0.25">
      <c r="A2" s="99" t="s">
        <v>41</v>
      </c>
      <c r="B2" s="101" t="s">
        <v>134</v>
      </c>
      <c r="C2" s="102"/>
      <c r="D2" s="102"/>
      <c r="E2" s="103"/>
    </row>
    <row r="3" spans="1:5" ht="15.75" thickBot="1" x14ac:dyDescent="0.3">
      <c r="A3" s="100"/>
      <c r="B3" s="110" t="s">
        <v>139</v>
      </c>
      <c r="C3" s="138"/>
      <c r="D3" s="138"/>
      <c r="E3" s="111"/>
    </row>
    <row r="4" spans="1:5" x14ac:dyDescent="0.25">
      <c r="A4" s="46">
        <v>0</v>
      </c>
      <c r="B4" s="129">
        <v>3.5545903046648473</v>
      </c>
      <c r="C4" s="130"/>
      <c r="D4" s="123" t="s">
        <v>114</v>
      </c>
      <c r="E4" s="124"/>
    </row>
    <row r="5" spans="1:5" x14ac:dyDescent="0.25">
      <c r="A5" s="44">
        <v>1000</v>
      </c>
      <c r="B5" s="131">
        <v>3.6405141728480626</v>
      </c>
      <c r="C5" s="132"/>
      <c r="D5" s="125" t="s">
        <v>115</v>
      </c>
      <c r="E5" s="126"/>
    </row>
    <row r="6" spans="1:5" x14ac:dyDescent="0.25">
      <c r="A6" s="44">
        <v>2000</v>
      </c>
      <c r="B6" s="131">
        <v>3.7293729818840782</v>
      </c>
      <c r="C6" s="132"/>
      <c r="D6" s="125" t="s">
        <v>116</v>
      </c>
      <c r="E6" s="126"/>
    </row>
    <row r="7" spans="1:5" x14ac:dyDescent="0.25">
      <c r="A7" s="44">
        <v>3000</v>
      </c>
      <c r="B7" s="131">
        <v>3.8212377643275137</v>
      </c>
      <c r="C7" s="132"/>
      <c r="D7" s="125" t="s">
        <v>117</v>
      </c>
      <c r="E7" s="126"/>
    </row>
    <row r="8" spans="1:5" x14ac:dyDescent="0.25">
      <c r="A8" s="44">
        <v>4000</v>
      </c>
      <c r="B8" s="131">
        <v>3.9162620593904673</v>
      </c>
      <c r="C8" s="132"/>
      <c r="D8" s="125" t="s">
        <v>118</v>
      </c>
      <c r="E8" s="126"/>
    </row>
    <row r="9" spans="1:5" x14ac:dyDescent="0.25">
      <c r="A9" s="44">
        <v>5000</v>
      </c>
      <c r="B9" s="131">
        <v>4.014577835686441</v>
      </c>
      <c r="C9" s="132"/>
      <c r="D9" s="125" t="s">
        <v>119</v>
      </c>
      <c r="E9" s="126"/>
    </row>
    <row r="10" spans="1:5" x14ac:dyDescent="0.25">
      <c r="A10" s="44">
        <v>6000</v>
      </c>
      <c r="B10" s="131">
        <v>4.116293850681056</v>
      </c>
      <c r="C10" s="132"/>
      <c r="D10" s="125" t="s">
        <v>120</v>
      </c>
      <c r="E10" s="126"/>
    </row>
    <row r="11" spans="1:5" x14ac:dyDescent="0.25">
      <c r="A11" s="44">
        <v>7000</v>
      </c>
      <c r="B11" s="131">
        <v>4.2215501793205608</v>
      </c>
      <c r="C11" s="132"/>
      <c r="D11" s="125" t="s">
        <v>121</v>
      </c>
      <c r="E11" s="126"/>
    </row>
    <row r="12" spans="1:5" x14ac:dyDescent="0.25">
      <c r="A12" s="44">
        <v>8000</v>
      </c>
      <c r="B12" s="131">
        <v>4.3304631758739323</v>
      </c>
      <c r="C12" s="132"/>
      <c r="D12" s="125" t="s">
        <v>122</v>
      </c>
      <c r="E12" s="126"/>
    </row>
    <row r="13" spans="1:5" x14ac:dyDescent="0.25">
      <c r="A13" s="44">
        <v>9000</v>
      </c>
      <c r="B13" s="131">
        <v>4.4432393444101974</v>
      </c>
      <c r="C13" s="132"/>
      <c r="D13" s="125" t="s">
        <v>123</v>
      </c>
      <c r="E13" s="126"/>
    </row>
    <row r="14" spans="1:5" x14ac:dyDescent="0.25">
      <c r="A14" s="44">
        <v>10000</v>
      </c>
      <c r="B14" s="131">
        <v>4.5600055170082099</v>
      </c>
      <c r="C14" s="132"/>
      <c r="D14" s="125" t="s">
        <v>124</v>
      </c>
      <c r="E14" s="126"/>
    </row>
    <row r="15" spans="1:5" x14ac:dyDescent="0.25">
      <c r="A15" s="44">
        <v>11000</v>
      </c>
      <c r="B15" s="131">
        <v>4.6809219561540134</v>
      </c>
      <c r="C15" s="132"/>
      <c r="D15" s="125" t="s">
        <v>125</v>
      </c>
      <c r="E15" s="126"/>
    </row>
    <row r="16" spans="1:5" ht="15.75" thickBot="1" x14ac:dyDescent="0.3">
      <c r="A16" s="47">
        <v>12000</v>
      </c>
      <c r="B16" s="133">
        <v>4.8061543851922934</v>
      </c>
      <c r="C16" s="134"/>
      <c r="D16" s="127" t="s">
        <v>126</v>
      </c>
      <c r="E16" s="128"/>
    </row>
    <row r="17" spans="1:5" ht="15.75" thickBot="1" x14ac:dyDescent="0.3">
      <c r="A17" s="120" t="s">
        <v>143</v>
      </c>
      <c r="B17" s="135"/>
      <c r="C17" s="135"/>
      <c r="D17" s="135"/>
      <c r="E17" s="139" t="s">
        <v>142</v>
      </c>
    </row>
  </sheetData>
  <mergeCells count="31">
    <mergeCell ref="D14:E14"/>
    <mergeCell ref="D15:E15"/>
    <mergeCell ref="D16:E16"/>
    <mergeCell ref="D9:E9"/>
    <mergeCell ref="D10:E10"/>
    <mergeCell ref="D11:E11"/>
    <mergeCell ref="D12:E12"/>
    <mergeCell ref="D13:E13"/>
    <mergeCell ref="D4:E4"/>
    <mergeCell ref="D5:E5"/>
    <mergeCell ref="D6:E6"/>
    <mergeCell ref="D7:E7"/>
    <mergeCell ref="D8:E8"/>
    <mergeCell ref="A17:D17"/>
    <mergeCell ref="B3:E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:E2"/>
    <mergeCell ref="A1:E1"/>
    <mergeCell ref="A2:A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D97B-B642-40E3-AB20-BD46F211216A}">
  <dimension ref="A1:C17"/>
  <sheetViews>
    <sheetView workbookViewId="0">
      <selection activeCell="F12" sqref="F12"/>
    </sheetView>
  </sheetViews>
  <sheetFormatPr defaultRowHeight="15" x14ac:dyDescent="0.25"/>
  <cols>
    <col min="1" max="1" width="15.7109375" customWidth="1"/>
    <col min="2" max="2" width="30.7109375" customWidth="1"/>
    <col min="3" max="3" width="5.7109375" customWidth="1"/>
  </cols>
  <sheetData>
    <row r="1" spans="1:3" ht="15.75" thickBot="1" x14ac:dyDescent="0.3">
      <c r="A1" s="104" t="s">
        <v>140</v>
      </c>
      <c r="B1" s="105"/>
      <c r="C1" s="106"/>
    </row>
    <row r="2" spans="1:3" x14ac:dyDescent="0.25">
      <c r="A2" s="107" t="s">
        <v>133</v>
      </c>
      <c r="B2" s="96" t="s">
        <v>134</v>
      </c>
      <c r="C2" s="98"/>
    </row>
    <row r="3" spans="1:3" ht="15.75" thickBot="1" x14ac:dyDescent="0.3">
      <c r="A3" s="108"/>
      <c r="B3" s="109" t="s">
        <v>132</v>
      </c>
      <c r="C3" s="115"/>
    </row>
    <row r="4" spans="1:3" x14ac:dyDescent="0.25">
      <c r="A4" s="112">
        <v>0</v>
      </c>
      <c r="B4" s="116">
        <v>6.5126253717769398</v>
      </c>
      <c r="C4" s="117"/>
    </row>
    <row r="5" spans="1:3" x14ac:dyDescent="0.25">
      <c r="A5" s="113">
        <v>300</v>
      </c>
      <c r="B5" s="118">
        <v>6.6673089952292433</v>
      </c>
      <c r="C5" s="65"/>
    </row>
    <row r="6" spans="1:3" x14ac:dyDescent="0.25">
      <c r="A6" s="113">
        <v>600</v>
      </c>
      <c r="B6" s="118">
        <v>6.8271914682392847</v>
      </c>
      <c r="C6" s="65"/>
    </row>
    <row r="7" spans="1:3" x14ac:dyDescent="0.25">
      <c r="A7" s="113">
        <v>900</v>
      </c>
      <c r="B7" s="118">
        <v>6.9924231010204885</v>
      </c>
      <c r="C7" s="65"/>
    </row>
    <row r="8" spans="1:3" x14ac:dyDescent="0.25">
      <c r="A8" s="113">
        <v>1200</v>
      </c>
      <c r="B8" s="118">
        <v>7.1632385677332167</v>
      </c>
      <c r="C8" s="65"/>
    </row>
    <row r="9" spans="1:3" x14ac:dyDescent="0.25">
      <c r="A9" s="113">
        <v>1500</v>
      </c>
      <c r="B9" s="118">
        <v>7.3398535682862676</v>
      </c>
      <c r="C9" s="65"/>
    </row>
    <row r="10" spans="1:3" x14ac:dyDescent="0.25">
      <c r="A10" s="113">
        <v>1800</v>
      </c>
      <c r="B10" s="118">
        <v>7.5224908441673399</v>
      </c>
      <c r="C10" s="65"/>
    </row>
    <row r="11" spans="1:3" x14ac:dyDescent="0.25">
      <c r="A11" s="113">
        <v>2100</v>
      </c>
      <c r="B11" s="118">
        <v>7.7114083178567814</v>
      </c>
      <c r="C11" s="65"/>
    </row>
    <row r="12" spans="1:3" x14ac:dyDescent="0.25">
      <c r="A12" s="113">
        <v>2400</v>
      </c>
      <c r="B12" s="118">
        <v>7.9068163040151127</v>
      </c>
      <c r="C12" s="65"/>
    </row>
    <row r="13" spans="1:3" x14ac:dyDescent="0.25">
      <c r="A13" s="113">
        <v>2700</v>
      </c>
      <c r="B13" s="118">
        <v>8.1090173888664943</v>
      </c>
      <c r="C13" s="65"/>
    </row>
    <row r="14" spans="1:3" x14ac:dyDescent="0.25">
      <c r="A14" s="113">
        <v>3000</v>
      </c>
      <c r="B14" s="118">
        <v>8.3182380055025291</v>
      </c>
      <c r="C14" s="65"/>
    </row>
    <row r="15" spans="1:3" x14ac:dyDescent="0.25">
      <c r="A15" s="113">
        <v>3300</v>
      </c>
      <c r="B15" s="118">
        <v>8.534799706794443</v>
      </c>
      <c r="C15" s="65"/>
    </row>
    <row r="16" spans="1:3" ht="15.75" thickBot="1" x14ac:dyDescent="0.3">
      <c r="A16" s="114">
        <v>3600</v>
      </c>
      <c r="B16" s="119">
        <v>8.7589461107446276</v>
      </c>
      <c r="C16" s="67"/>
    </row>
    <row r="17" spans="1:3" ht="15.75" thickBot="1" x14ac:dyDescent="0.3">
      <c r="A17" s="120" t="s">
        <v>143</v>
      </c>
      <c r="B17" s="121"/>
      <c r="C17" s="122" t="s">
        <v>142</v>
      </c>
    </row>
  </sheetData>
  <mergeCells count="18">
    <mergeCell ref="B6:C6"/>
    <mergeCell ref="B5:C5"/>
    <mergeCell ref="B4:C4"/>
    <mergeCell ref="B3:C3"/>
    <mergeCell ref="B2:C2"/>
    <mergeCell ref="A1:C1"/>
    <mergeCell ref="A2:A3"/>
    <mergeCell ref="A17:B17"/>
    <mergeCell ref="B16:C16"/>
    <mergeCell ref="B15:C15"/>
    <mergeCell ref="B14:C14"/>
    <mergeCell ref="B13:C13"/>
    <mergeCell ref="B12:C12"/>
    <mergeCell ref="B11:C11"/>
    <mergeCell ref="B10:C10"/>
    <mergeCell ref="B9:C9"/>
    <mergeCell ref="B8:C8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Calculations</vt:lpstr>
      <vt:lpstr>PANS-OPS Non-SI Table</vt:lpstr>
      <vt:lpstr>PANS-OPS SI Table</vt:lpstr>
      <vt:lpstr>MIPS Non-SI Table</vt:lpstr>
      <vt:lpstr>MIPS SI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İbrahim Çağlar Yıldırım</dc:creator>
  <cp:lastModifiedBy>İbrahim Çağlar Yıldırım</cp:lastModifiedBy>
  <cp:lastPrinted>2024-08-05T08:46:59Z</cp:lastPrinted>
  <dcterms:created xsi:type="dcterms:W3CDTF">2024-08-03T17:35:46Z</dcterms:created>
  <dcterms:modified xsi:type="dcterms:W3CDTF">2024-08-05T08:47:18Z</dcterms:modified>
</cp:coreProperties>
</file>