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b_kasasbeh\Desktop\"/>
    </mc:Choice>
  </mc:AlternateContent>
  <bookViews>
    <workbookView xWindow="-105" yWindow="-105" windowWidth="23250" windowHeight="12570" tabRatio="644" firstSheet="2" activeTab="2"/>
  </bookViews>
  <sheets>
    <sheet name="Academic advising (2)" sheetId="36" r:id="rId1"/>
    <sheet name="Cyber-English" sheetId="31" r:id="rId2"/>
    <sheet name="Cyber-Adv-E" sheetId="35" r:id="rId3"/>
    <sheet name="Crses" sheetId="16" r:id="rId4"/>
    <sheet name="Academic advising" sheetId="30" r:id="rId5"/>
    <sheet name="Cyber-Arabic" sheetId="20" r:id="rId6"/>
    <sheet name="CS-Adv-A" sheetId="25" r:id="rId7"/>
    <sheet name="Sheet1" sheetId="34" r:id="rId8"/>
    <sheet name="CS-course List" sheetId="28" r:id="rId9"/>
  </sheets>
  <externalReferences>
    <externalReference r:id="rId10"/>
    <externalReference r:id="rId11"/>
    <externalReference r:id="rId12"/>
  </externalReferences>
  <definedNames>
    <definedName name="_xlnm._FilterDatabase" localSheetId="3" hidden="1">Crses!$A$1:$K$258</definedName>
    <definedName name="_xlnm.Print_Area" localSheetId="6">'CS-Adv-A'!$A$1:$N$48</definedName>
    <definedName name="_xlnm.Print_Area" localSheetId="2">'Cyber-Adv-E'!$A$1:$S$49</definedName>
    <definedName name="_xlnm.Print_Area" localSheetId="5">'Cyber-Arabic'!$A$1:$L$63</definedName>
    <definedName name="_xlnm.Print_Area" localSheetId="1">'Cyber-English'!$B$1:$M$62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35" l="1"/>
  <c r="G7" i="35"/>
  <c r="G8" i="35"/>
  <c r="G5" i="35"/>
  <c r="F8" i="35" l="1"/>
  <c r="E8" i="35"/>
  <c r="D8" i="35"/>
  <c r="C8" i="35"/>
  <c r="F7" i="35"/>
  <c r="E7" i="35"/>
  <c r="D7" i="35"/>
  <c r="C7" i="35"/>
  <c r="F6" i="35"/>
  <c r="E6" i="35"/>
  <c r="E11" i="35" s="1"/>
  <c r="D6" i="35"/>
  <c r="C6" i="35"/>
  <c r="O11" i="35"/>
  <c r="M11" i="35"/>
  <c r="D11" i="35"/>
  <c r="N11" i="35"/>
  <c r="D22" i="35"/>
  <c r="M22" i="35"/>
  <c r="N22" i="35"/>
  <c r="O22" i="35"/>
  <c r="E22" i="35"/>
  <c r="F22" i="35"/>
  <c r="N33" i="35"/>
  <c r="O33" i="35"/>
  <c r="D33" i="35"/>
  <c r="E33" i="35"/>
  <c r="F33" i="35"/>
  <c r="M33" i="35"/>
  <c r="C35" i="35"/>
  <c r="D35" i="35"/>
  <c r="E35" i="35"/>
  <c r="F35" i="35"/>
  <c r="G35" i="35"/>
  <c r="F46" i="35"/>
  <c r="M46" i="35"/>
  <c r="D46" i="35"/>
  <c r="E46" i="35"/>
  <c r="N46" i="35"/>
  <c r="O46" i="35"/>
  <c r="F11" i="35" l="1"/>
  <c r="M47" i="35" s="1"/>
  <c r="G37" i="31" l="1"/>
  <c r="F37" i="31"/>
  <c r="E37" i="31"/>
  <c r="D37" i="31"/>
  <c r="C37" i="31"/>
  <c r="G36" i="31"/>
  <c r="F36" i="31"/>
  <c r="E36" i="31"/>
  <c r="D36" i="31"/>
  <c r="C36" i="31"/>
  <c r="G34" i="31"/>
  <c r="F34" i="31"/>
  <c r="E34" i="31"/>
  <c r="D34" i="31"/>
  <c r="C34" i="31"/>
  <c r="G33" i="31"/>
  <c r="F33" i="31"/>
  <c r="E33" i="31"/>
  <c r="D33" i="31"/>
  <c r="C33" i="31"/>
  <c r="G32" i="31"/>
  <c r="F32" i="31"/>
  <c r="E32" i="31"/>
  <c r="D32" i="31"/>
  <c r="C32" i="31"/>
  <c r="G31" i="31"/>
  <c r="F31" i="31"/>
  <c r="E31" i="31"/>
  <c r="D31" i="31"/>
  <c r="C31" i="31"/>
  <c r="G30" i="31"/>
  <c r="F30" i="31"/>
  <c r="E30" i="31"/>
  <c r="D30" i="31"/>
  <c r="C30" i="31"/>
  <c r="G28" i="31"/>
  <c r="F28" i="31"/>
  <c r="E28" i="31"/>
  <c r="D28" i="31"/>
  <c r="C28" i="31"/>
  <c r="G27" i="31"/>
  <c r="F27" i="31"/>
  <c r="E27" i="31"/>
  <c r="D27" i="31"/>
  <c r="C27" i="31"/>
  <c r="G25" i="31"/>
  <c r="F25" i="31"/>
  <c r="E25" i="31"/>
  <c r="D25" i="31"/>
  <c r="C25" i="31"/>
  <c r="G24" i="31"/>
  <c r="F24" i="31"/>
  <c r="E24" i="31"/>
  <c r="D24" i="31"/>
  <c r="C24" i="31"/>
  <c r="G23" i="31"/>
  <c r="F23" i="31"/>
  <c r="E23" i="31"/>
  <c r="D23" i="31"/>
  <c r="C23" i="31"/>
  <c r="G22" i="31"/>
  <c r="F22" i="31"/>
  <c r="E22" i="31"/>
  <c r="D22" i="31"/>
  <c r="C22" i="31"/>
  <c r="G21" i="31"/>
  <c r="F21" i="31"/>
  <c r="E21" i="31"/>
  <c r="D21" i="31"/>
  <c r="C21" i="31"/>
  <c r="F18" i="31"/>
  <c r="E18" i="31"/>
  <c r="D18" i="31"/>
  <c r="G18" i="25"/>
  <c r="F18" i="25"/>
  <c r="E18" i="25"/>
  <c r="D18" i="25"/>
  <c r="C18" i="25"/>
  <c r="N7" i="25"/>
  <c r="M7" i="25"/>
  <c r="L7" i="25"/>
  <c r="K7" i="25"/>
  <c r="J7" i="25"/>
  <c r="F35" i="20"/>
  <c r="E35" i="20"/>
  <c r="D35" i="20"/>
  <c r="C35" i="20"/>
  <c r="F33" i="20"/>
  <c r="E33" i="20"/>
  <c r="D33" i="20"/>
  <c r="C33" i="20"/>
  <c r="B33" i="20"/>
  <c r="F32" i="20"/>
  <c r="E32" i="20"/>
  <c r="D32" i="20"/>
  <c r="C32" i="20"/>
  <c r="F31" i="20"/>
  <c r="E31" i="20"/>
  <c r="D31" i="20"/>
  <c r="C31" i="20"/>
  <c r="B31" i="20"/>
  <c r="F30" i="20"/>
  <c r="E30" i="20"/>
  <c r="D30" i="20"/>
  <c r="C30" i="20"/>
  <c r="F29" i="20"/>
  <c r="E29" i="20"/>
  <c r="D29" i="20"/>
  <c r="C29" i="20"/>
  <c r="F27" i="20"/>
  <c r="E27" i="20"/>
  <c r="D27" i="20"/>
  <c r="C27" i="20"/>
  <c r="B27" i="20"/>
  <c r="F26" i="20"/>
  <c r="E26" i="20"/>
  <c r="D26" i="20"/>
  <c r="C26" i="20"/>
  <c r="B26" i="20"/>
  <c r="F24" i="20"/>
  <c r="E24" i="20"/>
  <c r="D24" i="20"/>
  <c r="C24" i="20"/>
  <c r="B24" i="20"/>
  <c r="F23" i="20"/>
  <c r="E23" i="20"/>
  <c r="D23" i="20"/>
  <c r="C23" i="20"/>
  <c r="B23" i="20"/>
  <c r="F22" i="20"/>
  <c r="E22" i="20"/>
  <c r="D22" i="20"/>
  <c r="C22" i="20"/>
  <c r="B22" i="20"/>
  <c r="F21" i="20"/>
  <c r="E21" i="20"/>
  <c r="D21" i="20"/>
  <c r="C21" i="20"/>
  <c r="B21" i="20"/>
  <c r="F20" i="20"/>
  <c r="E20" i="20"/>
  <c r="D20" i="20"/>
  <c r="C20" i="20"/>
  <c r="B20" i="20"/>
  <c r="F17" i="20"/>
  <c r="E17" i="20"/>
  <c r="D17" i="20"/>
  <c r="C17" i="20"/>
  <c r="B17" i="20"/>
  <c r="F14" i="20"/>
  <c r="E14" i="20"/>
  <c r="D14" i="20"/>
  <c r="C14" i="20"/>
  <c r="B14" i="20"/>
  <c r="F13" i="20"/>
  <c r="E13" i="20"/>
  <c r="D13" i="20"/>
  <c r="C13" i="20"/>
  <c r="B13" i="20"/>
  <c r="D18" i="20" l="1"/>
  <c r="I3" i="34" l="1"/>
  <c r="I4" i="34"/>
  <c r="I5" i="34"/>
  <c r="I2" i="34"/>
  <c r="I6" i="34" s="1"/>
  <c r="H6" i="34"/>
  <c r="M37" i="34"/>
  <c r="N37" i="34" s="1"/>
  <c r="L37" i="34"/>
  <c r="N32" i="34"/>
  <c r="M32" i="34"/>
  <c r="M28" i="34"/>
  <c r="M27" i="34"/>
  <c r="M22" i="34"/>
  <c r="N20" i="34"/>
  <c r="O20" i="34" s="1"/>
  <c r="M20" i="34"/>
  <c r="M14" i="34"/>
  <c r="M13" i="34"/>
  <c r="N13" i="34" s="1"/>
  <c r="O13" i="34" s="1"/>
  <c r="M12" i="34"/>
  <c r="N12" i="34" s="1"/>
  <c r="O12" i="34" s="1"/>
  <c r="L36" i="31" l="1"/>
  <c r="E28" i="34"/>
  <c r="L19" i="20" l="1"/>
  <c r="K19" i="20"/>
  <c r="J19" i="20"/>
  <c r="I19" i="20"/>
  <c r="H19" i="20"/>
  <c r="L16" i="20"/>
  <c r="K16" i="20"/>
  <c r="J16" i="20"/>
  <c r="I16" i="20"/>
  <c r="H16" i="20"/>
  <c r="L11" i="20"/>
  <c r="K11" i="20"/>
  <c r="J11" i="20"/>
  <c r="I11" i="20"/>
  <c r="H11" i="20"/>
  <c r="F47" i="31" l="1"/>
  <c r="J36" i="31"/>
  <c r="K36" i="31"/>
  <c r="E47" i="31"/>
  <c r="D47" i="31"/>
  <c r="C17" i="25" l="1"/>
  <c r="D17" i="25"/>
  <c r="E17" i="25"/>
  <c r="F17" i="25"/>
  <c r="G17" i="25"/>
  <c r="C6" i="25"/>
  <c r="D6" i="25"/>
  <c r="E6" i="25"/>
  <c r="F6" i="25"/>
  <c r="G6" i="25"/>
  <c r="C7" i="25"/>
  <c r="D7" i="25"/>
  <c r="E7" i="25"/>
  <c r="F7" i="25"/>
  <c r="G7" i="25"/>
  <c r="C8" i="25"/>
  <c r="D8" i="25"/>
  <c r="E8" i="25"/>
  <c r="F8" i="25"/>
  <c r="G8" i="25"/>
  <c r="C27" i="25"/>
  <c r="D27" i="25"/>
  <c r="E27" i="25"/>
  <c r="F27" i="25"/>
  <c r="G27" i="25"/>
  <c r="J6" i="25"/>
  <c r="K6" i="25"/>
  <c r="L6" i="25"/>
  <c r="M6" i="25"/>
  <c r="N6" i="25"/>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E46" i="20" l="1"/>
  <c r="K36" i="20"/>
  <c r="J36" i="20"/>
  <c r="I36" i="20"/>
  <c r="L46" i="25"/>
  <c r="D46" i="20"/>
  <c r="K33" i="25"/>
  <c r="L33" i="25"/>
  <c r="K46" i="25"/>
  <c r="M33" i="25"/>
  <c r="M46" i="25"/>
  <c r="K22" i="25"/>
  <c r="E46" i="25"/>
  <c r="D46" i="25"/>
  <c r="D33" i="25"/>
  <c r="D22" i="25"/>
  <c r="F46" i="25"/>
  <c r="L11" i="25"/>
  <c r="M11" i="25"/>
  <c r="L22" i="25"/>
  <c r="M22" i="25"/>
  <c r="E33" i="25"/>
  <c r="F33" i="25"/>
  <c r="D11" i="25"/>
  <c r="E11" i="25"/>
  <c r="F11" i="25"/>
  <c r="E22" i="25"/>
  <c r="F22" i="25"/>
  <c r="K11" i="25"/>
  <c r="C46" i="20"/>
  <c r="K47" i="25" l="1"/>
</calcChain>
</file>

<file path=xl/comments1.xml><?xml version="1.0" encoding="utf-8"?>
<comments xmlns="http://schemas.openxmlformats.org/spreadsheetml/2006/main">
  <authors>
    <author>Bassam Al-kasasbeh</author>
  </authors>
  <commentList>
    <comment ref="H5" authorId="0" shapeId="0">
      <text>
        <r>
          <rPr>
            <b/>
            <sz val="9"/>
            <color indexed="81"/>
            <rFont val="Tahoma"/>
            <family val="2"/>
          </rPr>
          <t>Bassam Al-kasasbeh:</t>
        </r>
        <r>
          <rPr>
            <sz val="9"/>
            <color indexed="81"/>
            <rFont val="Tahoma"/>
            <family val="2"/>
          </rPr>
          <t xml:space="preserve">
You can write your Notes here.</t>
        </r>
      </text>
    </comment>
  </commentList>
</comments>
</file>

<file path=xl/sharedStrings.xml><?xml version="1.0" encoding="utf-8"?>
<sst xmlns="http://schemas.openxmlformats.org/spreadsheetml/2006/main" count="1563" uniqueCount="813">
  <si>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</si>
  <si>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</si>
  <si>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</si>
  <si>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</si>
  <si>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</si>
  <si>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</si>
  <si>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</si>
  <si>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</si>
  <si>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</si>
  <si>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</si>
  <si>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</si>
  <si>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</si>
  <si>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</si>
  <si>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</si>
  <si>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</si>
  <si>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</si>
  <si>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</si>
  <si>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</si>
  <si>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</si>
  <si>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</si>
  <si>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</si>
  <si>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</si>
  <si>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</si>
  <si>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</si>
  <si>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</si>
  <si>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</si>
  <si>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</si>
  <si>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</si>
  <si>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</si>
  <si>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</si>
  <si>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</si>
  <si>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</si>
  <si>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</si>
  <si>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</si>
  <si>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Faculty of  Information Technology</t>
  </si>
  <si>
    <t>(Graduation Requirements: 132 Credit Hours)</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</si>
  <si>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</si>
  <si>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</si>
  <si>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</si>
  <si>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</si>
  <si>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</si>
  <si>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</si>
  <si>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</si>
  <si>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</si>
  <si>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</si>
  <si>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</si>
  <si>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</si>
  <si>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</si>
  <si>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</si>
  <si>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</si>
  <si>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</si>
  <si>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</si>
  <si>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</si>
  <si>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</si>
  <si>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</si>
  <si>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</si>
  <si>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</si>
  <si>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</si>
  <si>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</si>
  <si>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</si>
  <si>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</si>
  <si>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</si>
  <si>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</si>
  <si>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</si>
  <si>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</si>
  <si>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</si>
  <si>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</si>
  <si>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</si>
  <si>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</si>
  <si>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</si>
  <si>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</si>
  <si>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</si>
  <si>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</si>
  <si>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</si>
  <si>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</si>
  <si>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</si>
  <si>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</si>
  <si>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</si>
  <si>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</si>
  <si>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</si>
  <si>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</si>
  <si>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</si>
  <si>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</si>
  <si>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</si>
  <si>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</si>
  <si>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</si>
  <si>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</si>
  <si>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</si>
  <si>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</si>
  <si>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</si>
  <si>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</si>
  <si>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</si>
  <si>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</si>
  <si>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</si>
  <si>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</si>
  <si>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</si>
  <si>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</si>
  <si>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</si>
  <si>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</si>
  <si>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</si>
  <si>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</si>
  <si>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</si>
  <si>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</si>
  <si>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</si>
  <si>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</si>
  <si>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</si>
  <si>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</si>
  <si>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</si>
  <si>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</si>
  <si>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</si>
  <si>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</si>
  <si>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</si>
  <si>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</si>
  <si>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</si>
  <si>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</si>
  <si>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</si>
  <si>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</si>
  <si>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</si>
  <si>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</si>
  <si>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</si>
  <si>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</si>
  <si>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</si>
  <si>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</si>
  <si>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</si>
  <si>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</si>
  <si>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</si>
  <si>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</si>
  <si>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</si>
  <si>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</si>
  <si>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</si>
  <si>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</si>
  <si>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</si>
  <si>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</si>
  <si>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</si>
  <si>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</si>
  <si>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</si>
  <si>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</si>
  <si>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</si>
  <si>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</si>
  <si>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</si>
  <si>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</si>
  <si>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</si>
  <si>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</si>
  <si>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</si>
  <si>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</si>
  <si>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</si>
  <si>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</si>
  <si>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</si>
  <si>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</si>
  <si>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</si>
  <si>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</si>
  <si>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</si>
  <si>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</si>
  <si>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</si>
  <si>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</si>
  <si>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</si>
  <si>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</si>
  <si>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</si>
  <si>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</si>
  <si>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</si>
  <si>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</si>
  <si>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</si>
  <si>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</si>
  <si>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</si>
  <si>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</si>
  <si>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</si>
  <si>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</si>
  <si>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</si>
  <si>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</si>
  <si>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</si>
  <si>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</si>
  <si>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</si>
  <si>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</si>
  <si>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</si>
  <si>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</si>
  <si>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</si>
  <si>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</si>
  <si>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</si>
  <si>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</si>
  <si>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</si>
  <si>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</si>
  <si>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</si>
  <si>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</si>
  <si>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</si>
  <si>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</si>
  <si>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</si>
  <si>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</si>
  <si>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</si>
  <si>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</si>
  <si>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</si>
  <si>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</si>
  <si>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</si>
  <si>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</si>
  <si>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</si>
  <si>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</si>
  <si>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</si>
  <si>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</si>
  <si>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</si>
  <si>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</si>
  <si>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</si>
  <si>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</si>
  <si>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</si>
  <si>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</si>
  <si>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</si>
  <si>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</si>
  <si>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</si>
  <si>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</si>
  <si>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</si>
  <si>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</si>
  <si>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</si>
  <si>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</si>
  <si>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</si>
  <si>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</si>
  <si>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</si>
  <si>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</si>
  <si>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</si>
  <si>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</si>
  <si>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</si>
  <si>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</si>
  <si>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</si>
  <si>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</si>
  <si>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</si>
  <si>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</si>
  <si>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</si>
  <si>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</si>
  <si>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</si>
  <si>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</si>
  <si>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</si>
  <si>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</si>
  <si>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</si>
  <si>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</si>
  <si>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</si>
  <si>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</si>
  <si>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</si>
  <si>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</si>
  <si>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</si>
  <si>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</si>
  <si>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</si>
  <si>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</si>
  <si>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</si>
  <si>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</si>
  <si>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</si>
  <si>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</si>
  <si>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</si>
  <si>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</si>
  <si>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</si>
  <si>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</si>
  <si>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</si>
  <si>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</si>
  <si>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</si>
  <si>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</si>
  <si>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</si>
  <si>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</si>
  <si>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</si>
  <si>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</si>
  <si>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</si>
  <si>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</si>
  <si>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</si>
  <si>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</si>
  <si>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</si>
  <si>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</si>
  <si>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</si>
  <si>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</si>
  <si>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</si>
  <si>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</si>
  <si>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</si>
  <si>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</si>
  <si>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</si>
  <si>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</si>
  <si>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</si>
  <si>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</si>
  <si>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</si>
  <si>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</si>
  <si>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</si>
  <si>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</si>
  <si>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</si>
  <si>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</si>
  <si>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</si>
  <si>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</si>
  <si>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</si>
  <si>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</si>
  <si>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</si>
  <si>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</si>
  <si>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</si>
  <si>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</si>
  <si>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</si>
  <si>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</si>
  <si>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</si>
  <si>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</si>
  <si>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</si>
  <si>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</si>
  <si>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</si>
  <si>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</si>
  <si>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</si>
  <si>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</si>
  <si>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</si>
  <si>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</si>
  <si>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</si>
  <si>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</si>
  <si>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</si>
  <si>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</si>
  <si>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</si>
  <si>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</si>
  <si>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</si>
  <si>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</si>
  <si>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</si>
  <si>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</si>
  <si>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</si>
  <si>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</si>
  <si>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</si>
  <si>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</si>
  <si>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</si>
  <si>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</si>
  <si>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</si>
  <si>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</si>
  <si>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</si>
  <si>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</si>
  <si>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</si>
  <si>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</si>
  <si>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</si>
  <si>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</si>
  <si>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</si>
  <si>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</si>
  <si>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</si>
  <si>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</si>
  <si>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</si>
  <si>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</si>
  <si>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</si>
  <si>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</si>
  <si>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</si>
  <si>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</si>
  <si>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</si>
  <si>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</si>
  <si>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</si>
  <si>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</si>
  <si>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</si>
  <si>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</si>
  <si>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</si>
  <si>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</si>
  <si>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</si>
  <si>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</si>
  <si>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</si>
  <si>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</si>
  <si>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</si>
  <si>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</si>
  <si>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</si>
  <si>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</si>
  <si>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</si>
  <si>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</si>
  <si>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</si>
  <si>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</si>
  <si>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</si>
  <si>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</si>
  <si>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</si>
  <si>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</si>
  <si>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</si>
  <si>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</si>
  <si>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</si>
  <si>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</si>
  <si>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</si>
  <si>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</si>
  <si>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</si>
  <si>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</si>
  <si>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</si>
  <si>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</si>
  <si>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</si>
  <si>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</si>
  <si>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</si>
  <si>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</si>
  <si>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</si>
  <si>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</si>
  <si>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</si>
  <si>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</si>
  <si>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</si>
  <si>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</si>
  <si>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</si>
  <si>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</si>
  <si>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</si>
  <si>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</si>
  <si>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</si>
  <si>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</si>
  <si>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</si>
  <si>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</si>
  <si>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</si>
  <si>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</si>
  <si>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</si>
  <si>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</si>
  <si>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</si>
  <si>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</si>
  <si>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</si>
  <si>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</si>
  <si>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</si>
  <si>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</si>
  <si>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</si>
  <si>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</si>
  <si>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</si>
  <si>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</si>
  <si>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</si>
  <si>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</si>
  <si>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</si>
  <si>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</si>
  <si>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ISLAMIC EDUCATION</t>
  </si>
  <si>
    <t>ISLAM &amp; CONTEMPORARY ISSUES</t>
  </si>
  <si>
    <t>MICROCOMPUTER SYSTEMS &amp;ASSEMBLY LANGUAGE</t>
  </si>
  <si>
    <t>SPORT AND HEALTH</t>
  </si>
  <si>
    <t>MARKITING AND CONSUMERISM</t>
  </si>
  <si>
    <t>PALESTINIAN CAUSE &amp; CONTEMP. ARAB HISTORY</t>
  </si>
  <si>
    <t>NUTRITION IN HEALTH &amp; ILLNESS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</si>
  <si>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</si>
  <si>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</si>
  <si>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</si>
  <si>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</si>
  <si>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</si>
  <si>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</si>
  <si>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</si>
  <si>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</si>
  <si>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</si>
  <si>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</si>
  <si>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</si>
  <si>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</si>
  <si>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</si>
  <si>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</si>
  <si>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</si>
  <si>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</si>
  <si>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</si>
  <si>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</si>
  <si>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</si>
  <si>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</si>
  <si>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</si>
  <si>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</si>
  <si>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</si>
  <si>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</si>
  <si>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</si>
  <si>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</si>
  <si>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</si>
  <si>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</si>
  <si>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</si>
  <si>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</si>
  <si>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</si>
  <si>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</si>
  <si>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</si>
  <si>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</si>
  <si>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</si>
  <si>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</si>
  <si>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</si>
  <si>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السنة الدراسية الرابعة / الفصل الدراسي الأول</t>
  </si>
  <si>
    <t>السنة الدراسية الرابعة / الفصل الدراسي الثاني</t>
  </si>
  <si>
    <t>اختياري تخصص</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</si>
  <si>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</si>
  <si>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</si>
  <si>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</si>
  <si>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</si>
  <si>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</si>
  <si>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</si>
  <si>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</si>
  <si>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</si>
  <si>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</si>
  <si>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</si>
  <si>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</si>
  <si>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</si>
  <si>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</si>
  <si>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</si>
  <si>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</si>
  <si>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</si>
  <si>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</si>
  <si>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</si>
  <si>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</si>
  <si>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</si>
  <si>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Communication and Social Media Technology</t>
  </si>
  <si>
    <t>تحليل وتصميم البرمجيات</t>
  </si>
  <si>
    <t>Software Analysis and Design</t>
  </si>
  <si>
    <t>1501212 + 1301203</t>
  </si>
  <si>
    <t>Mobile Computing</t>
  </si>
  <si>
    <t>مجموع ساعات الخطة(بما فيها التدريب الميداني) :</t>
  </si>
  <si>
    <t>التجارة الإلكترونية</t>
  </si>
  <si>
    <t>Pass. 85 Cr.Hrs.+1303386</t>
  </si>
  <si>
    <t>Course Number</t>
  </si>
  <si>
    <t xml:space="preserve">Core Course </t>
  </si>
  <si>
    <t>NOT Core Course</t>
  </si>
  <si>
    <t>Not</t>
  </si>
  <si>
    <t>yes</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</si>
  <si>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</si>
  <si>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</si>
  <si>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</si>
  <si>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</si>
  <si>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</si>
  <si>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</si>
  <si>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</si>
  <si>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</si>
  <si>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</si>
  <si>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</si>
  <si>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</si>
  <si>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</si>
  <si>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</si>
  <si>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</si>
  <si>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</si>
  <si>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</si>
  <si>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</si>
  <si>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</si>
  <si>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</si>
  <si>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</si>
  <si>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</si>
  <si>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</si>
  <si>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مقدمة في تكنولوجيا المعلومات</t>
  </si>
  <si>
    <t>Introduction to information Technology</t>
  </si>
  <si>
    <t>ثانياً: متطلبات الكلية (24) ساعة معتمدة</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</si>
  <si>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</si>
  <si>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</si>
  <si>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</si>
  <si>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</si>
  <si>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 xml:space="preserve"> University Elective</t>
  </si>
  <si>
    <t xml:space="preserve">ↂ Concurrence / Simultaneous  </t>
  </si>
  <si>
    <t>ↂ 1301109</t>
  </si>
  <si>
    <t xml:space="preserve">الجبر الخطي </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</si>
  <si>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</si>
  <si>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</si>
  <si>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</si>
  <si>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</si>
  <si>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</si>
  <si>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</si>
  <si>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</si>
  <si>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</si>
  <si>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قواعد البيانات و تطبيقاتها</t>
  </si>
  <si>
    <t xml:space="preserve">المجتمعات الرقمية </t>
  </si>
  <si>
    <t>Digital Societies</t>
  </si>
  <si>
    <t>Linear Algebra</t>
  </si>
  <si>
    <t>General Physics (1)</t>
  </si>
  <si>
    <t>General Chemistry (1)</t>
  </si>
  <si>
    <t>Discrete Structures (2)</t>
  </si>
  <si>
    <t>Basics of Electric Physics</t>
  </si>
  <si>
    <t>1501121+1301120</t>
  </si>
  <si>
    <t>Database and Application of Database</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</si>
  <si>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</si>
  <si>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</si>
  <si>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</si>
  <si>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</si>
  <si>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</si>
  <si>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</si>
  <si>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</si>
  <si>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</si>
  <si>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</si>
  <si>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Calculus (2)</t>
  </si>
  <si>
    <t>أ. إجبارية: (72) ساعة معتمدة:</t>
  </si>
  <si>
    <t>ب.اختيارية: (9) ساعة معتمدة يختارها الطالب من المواد الآتيه:</t>
  </si>
  <si>
    <t>1301236+ 1301305</t>
  </si>
  <si>
    <t>Pass. 90 Cr. Hrs. + 1301386</t>
  </si>
  <si>
    <t>ذ</t>
  </si>
  <si>
    <t>(a) Compulsory:   (72 Credit Hours)</t>
  </si>
  <si>
    <t>(b) Elective: (9 Credit Hours)</t>
  </si>
  <si>
    <t>Discrete Structures (1)</t>
  </si>
  <si>
    <t>حوسبة سحابية</t>
  </si>
  <si>
    <t>حوسبة نقالة</t>
  </si>
  <si>
    <t>تحليل البيانات الكبيرة</t>
  </si>
  <si>
    <t>تصميم تجربة المستخدم</t>
  </si>
  <si>
    <t>Cloud Computing</t>
  </si>
  <si>
    <t>Big Data Analysis</t>
  </si>
  <si>
    <t>User Design Experience</t>
  </si>
  <si>
    <t>Entrepreneurship in Business</t>
  </si>
  <si>
    <t>Art Education</t>
  </si>
  <si>
    <t>القانون في حياتنا</t>
  </si>
  <si>
    <t>Law in our life </t>
  </si>
  <si>
    <t>الريادة في الأعمال</t>
  </si>
  <si>
    <t>ثقافة فنية</t>
  </si>
  <si>
    <t>Islamic Education</t>
  </si>
  <si>
    <t>Campus Life Ethics</t>
  </si>
  <si>
    <t>Palastinian Cause &amp; Contemp. Arab History</t>
  </si>
  <si>
    <t>Man and Environment</t>
  </si>
  <si>
    <t>Arab and Muslim Sciences</t>
  </si>
  <si>
    <t>First Aid</t>
  </si>
  <si>
    <t>Green Energy</t>
  </si>
  <si>
    <t>Health Education</t>
  </si>
  <si>
    <t>Applied Science Private University</t>
  </si>
  <si>
    <t>Military Sciences*</t>
  </si>
  <si>
    <t>Community Service </t>
  </si>
  <si>
    <t xml:space="preserve">خدمة المجتمع </t>
  </si>
  <si>
    <t xml:space="preserve">البرمجة الكينونية (1) </t>
  </si>
  <si>
    <t>1301108+1301111</t>
  </si>
  <si>
    <t>لغات اجنبية</t>
  </si>
  <si>
    <t>Foreign Languages</t>
  </si>
  <si>
    <t>التربية الوطنية  و الإعلامية</t>
  </si>
  <si>
    <t>National Education and Media</t>
  </si>
  <si>
    <t>Code</t>
  </si>
  <si>
    <t>Description</t>
  </si>
  <si>
    <t>☼</t>
  </si>
  <si>
    <t>This course was taken according to the advising plan.</t>
  </si>
  <si>
    <t>►</t>
  </si>
  <si>
    <t>This course was taken in a later semester</t>
  </si>
  <si>
    <t>◄</t>
  </si>
  <si>
    <t>This course was taken in a semester before.</t>
  </si>
  <si>
    <t>↔</t>
  </si>
  <si>
    <t>‼</t>
  </si>
  <si>
    <t>This course was violating the advising plan.</t>
  </si>
  <si>
    <t>≈</t>
  </si>
  <si>
    <t>※</t>
  </si>
  <si>
    <t>Academic Year</t>
  </si>
  <si>
    <t>2017 - 2018</t>
  </si>
  <si>
    <t>2018 - 2019</t>
  </si>
  <si>
    <t>2019 - 2020</t>
  </si>
  <si>
    <t>2016 - 2017</t>
  </si>
  <si>
    <t>2015 - 2016</t>
  </si>
  <si>
    <t>2014 - 2015</t>
  </si>
  <si>
    <t>Semester</t>
  </si>
  <si>
    <t>First</t>
  </si>
  <si>
    <t>Second</t>
  </si>
  <si>
    <t>Summer</t>
  </si>
  <si>
    <t>This course was replaced with an alternative course (بديلة).</t>
  </si>
  <si>
    <t>This course was replaced with an equivalent course (معادلة).</t>
  </si>
  <si>
    <t>This course was replaced with a compensated course (معوضة).</t>
  </si>
  <si>
    <t>2020 - 2021</t>
  </si>
  <si>
    <t>2021 - 2022</t>
  </si>
  <si>
    <t>2022 - 2023</t>
  </si>
  <si>
    <t>2023 - 2024</t>
  </si>
  <si>
    <t>2024 - 2025</t>
  </si>
  <si>
    <t>2025 - 2026</t>
  </si>
  <si>
    <t>2027 - 2028</t>
  </si>
  <si>
    <t>2028 - 2029</t>
  </si>
  <si>
    <t>2026 - 2027</t>
  </si>
  <si>
    <t>2029 - 2030</t>
  </si>
  <si>
    <t>This course was replaced with an analogous course (مكافئة).</t>
  </si>
  <si>
    <t>⸎</t>
  </si>
  <si>
    <t>Encryption Theory</t>
  </si>
  <si>
    <t xml:space="preserve">Supporting knowlegde </t>
  </si>
  <si>
    <t>University Elective</t>
  </si>
  <si>
    <t>Securing Blockchain and Cryptocurrency</t>
  </si>
  <si>
    <t>Cloud Computing Security</t>
  </si>
  <si>
    <t>Advanced Cloud Computing</t>
  </si>
  <si>
    <t>Ethical Hacking</t>
  </si>
  <si>
    <t>Principles of Cloud Computing</t>
  </si>
  <si>
    <t>Study Plan for the Bachelor Program in Cybersecurity and Cloud Computing</t>
  </si>
  <si>
    <r>
      <t xml:space="preserve">الخطة الدراسية لبرنامج البكالوريوس في تخصص الأمن السيبراني والحوسبة السحابية </t>
    </r>
    <r>
      <rPr>
        <sz val="16"/>
        <rFont val="Times New Roman"/>
        <family val="1"/>
      </rPr>
      <t>◈</t>
    </r>
  </si>
  <si>
    <t>مبادئ الحوسبة السحابية</t>
  </si>
  <si>
    <t>نظريه التشفير</t>
  </si>
  <si>
    <t>القرصنة الأخلاقية</t>
  </si>
  <si>
    <t>الحوسبة السحابية المتقدمة</t>
  </si>
  <si>
    <t>أمن الحوسبة السحابية</t>
  </si>
  <si>
    <t>برمجة الأمن السيبراني</t>
  </si>
  <si>
    <t>موضوعات خاصة في الامن السيبراني والحوسبة السحابية</t>
  </si>
  <si>
    <t>Cyberwarfare</t>
  </si>
  <si>
    <t>الحرب السيبرانية</t>
  </si>
  <si>
    <t>اختبار الاختراق</t>
  </si>
  <si>
    <t>تأمين سلاسل الكتل و العملات الرقمية</t>
  </si>
  <si>
    <t>تعلم الاله في الامن السيبراني</t>
  </si>
  <si>
    <t>Cybersecurity and Cloud Computing Advising Plan 2021 - 2022</t>
  </si>
  <si>
    <t>Academic Year 2021-2022</t>
  </si>
  <si>
    <t>خطة عام 2021-2022</t>
  </si>
  <si>
    <t>مبادئ الامن السيبراني</t>
  </si>
  <si>
    <t xml:space="preserve">أمن البنية التحتية باستخدام لينكس </t>
  </si>
  <si>
    <t>أمن الشبكات</t>
  </si>
  <si>
    <t>رابعاً: متطلبات التخصص (81) ساعة معتمدة:</t>
  </si>
  <si>
    <t>Digital Forensic</t>
  </si>
  <si>
    <t>Data Integrity and authentication</t>
  </si>
  <si>
    <t>Data Analytic</t>
  </si>
  <si>
    <t>ثالثاً: مادة حرة (3) ساعات معتمدة</t>
  </si>
  <si>
    <t>1305302 + 1501212</t>
  </si>
  <si>
    <t>Y1</t>
  </si>
  <si>
    <t>S1</t>
  </si>
  <si>
    <t>S2</t>
  </si>
  <si>
    <t>C++</t>
  </si>
  <si>
    <t>Discreat</t>
  </si>
  <si>
    <t>Calc</t>
  </si>
  <si>
    <t>Sprinc</t>
  </si>
  <si>
    <t>Java</t>
  </si>
  <si>
    <t>Digital</t>
  </si>
  <si>
    <t>linear</t>
  </si>
  <si>
    <t>probali</t>
  </si>
  <si>
    <t>numerical</t>
  </si>
  <si>
    <t>NT OS</t>
  </si>
  <si>
    <t>Info Sec</t>
  </si>
  <si>
    <t>Y2</t>
  </si>
  <si>
    <t>DS</t>
  </si>
  <si>
    <t>HTML</t>
  </si>
  <si>
    <t>SE</t>
  </si>
  <si>
    <t>NT</t>
  </si>
  <si>
    <t>Crypt</t>
  </si>
  <si>
    <t>Integrity</t>
  </si>
  <si>
    <t>cyberware</t>
  </si>
  <si>
    <t>Blockchain</t>
  </si>
  <si>
    <t>Ethical</t>
  </si>
  <si>
    <t>DB</t>
  </si>
  <si>
    <t>AI</t>
  </si>
  <si>
    <t>Python</t>
  </si>
  <si>
    <t>NT sec</t>
  </si>
  <si>
    <t>Cloud 1</t>
  </si>
  <si>
    <t>Protocols</t>
  </si>
  <si>
    <t>Fronst</t>
  </si>
  <si>
    <t>Y3</t>
  </si>
  <si>
    <t>Analysis</t>
  </si>
  <si>
    <t>Machine</t>
  </si>
  <si>
    <t>Linux infra</t>
  </si>
  <si>
    <t>clould infra</t>
  </si>
  <si>
    <t>pentration</t>
  </si>
  <si>
    <t>.</t>
  </si>
  <si>
    <t>GP1</t>
  </si>
  <si>
    <t>Adva cloud</t>
  </si>
  <si>
    <t xml:space="preserve">cloud sec </t>
  </si>
  <si>
    <t>Y4</t>
  </si>
  <si>
    <t>GP2</t>
  </si>
  <si>
    <t xml:space="preserve">This Study Plan is to be followed as of the beginning of the first semester 2021/2022                                           </t>
  </si>
  <si>
    <t>Data and Software Security</t>
  </si>
  <si>
    <t>Secure Communication Protocols</t>
  </si>
  <si>
    <t xml:space="preserve">Penetration Testing </t>
  </si>
  <si>
    <t>Ethical and Professional Issues in Computing</t>
  </si>
  <si>
    <t xml:space="preserve">Machine Learning for Cybersecurity </t>
  </si>
  <si>
    <t xml:space="preserve">Artificial Intelligence </t>
  </si>
  <si>
    <t xml:space="preserve">Introduction to Cybersecurity </t>
  </si>
  <si>
    <t>Infrastructure Security Using Linux</t>
  </si>
  <si>
    <t>Cybersecurity Programming</t>
  </si>
  <si>
    <t>Free Elective</t>
  </si>
  <si>
    <t>1301305+1301236</t>
  </si>
  <si>
    <t>القضايا الأخلاقية والمهنية في الحوسبة</t>
  </si>
  <si>
    <t>الأدلة الجنائية الرقمية</t>
  </si>
  <si>
    <t xml:space="preserve">السلامة والمصادقة للبيانات </t>
  </si>
  <si>
    <t xml:space="preserve">بروتوكولات الاتصال الآمنة </t>
  </si>
  <si>
    <t xml:space="preserve">أمن البيانات والبرمجيات </t>
  </si>
  <si>
    <t xml:space="preserve">Graduation Project (2) </t>
  </si>
  <si>
    <t xml:space="preserve">Field Training </t>
  </si>
  <si>
    <t xml:space="preserve">مشروع تخرج (1) </t>
  </si>
  <si>
    <t xml:space="preserve">مشروع تخرج (2) </t>
  </si>
  <si>
    <t xml:space="preserve">التدريب الميداني </t>
  </si>
  <si>
    <t>الذكاء الاصطناعي</t>
  </si>
  <si>
    <t>Pass. 90 Cr. Hrs. + 1302384</t>
  </si>
  <si>
    <t>الحوسبة السحابية وتكنولوجيا الافتراض</t>
  </si>
  <si>
    <t>تحليلات البيانات  في الحوسبة السحابية والامن السيبراني</t>
  </si>
  <si>
    <t>الادوات المتقدمة في الأمن السيبراني والحوسبة السحابية</t>
  </si>
  <si>
    <t>تقنيات الحوسبة السحابية المتقدمة</t>
  </si>
  <si>
    <t>الحوسبة السحابية  والبيانات الضخمة</t>
  </si>
  <si>
    <t>1301341 + 1301305</t>
  </si>
  <si>
    <t>يختارها الطالب حسب رغبته من المواد التي تطرحها كليات الجامعة</t>
  </si>
  <si>
    <t>*** يخضع جميع الطلبة لمساق خدمة المجتمع بواقع صفر ساعة وبعدد نقاط يجب إنجازها خلال سنوات الدراسة كمتطلب للتخرج ووفق أسس تنظم الية المساق.</t>
  </si>
  <si>
    <t xml:space="preserve">National Education </t>
  </si>
  <si>
    <t>*** All students are subject to the community service course at zero hours and with a number of points that must be completed during the years of study as a requirement for graduation and according to instructions regulating the course.</t>
  </si>
  <si>
    <t>1501212+1305302</t>
  </si>
  <si>
    <t xml:space="preserve">Advaned Technologies in Cloud Computing </t>
  </si>
  <si>
    <t xml:space="preserve">Advaned Tools in Cybersecurity and Cloud Computing </t>
  </si>
  <si>
    <t xml:space="preserve">Special Topics in Cybersecurity and Cloud Computing </t>
  </si>
  <si>
    <t>Cloud Computing and Big Data</t>
  </si>
  <si>
    <t>1301341+13001305</t>
  </si>
  <si>
    <t xml:space="preserve">Cloud Computing and Virtualization Technology </t>
  </si>
  <si>
    <t>Data Analytics in Cloud Computing and Cybersecurity</t>
  </si>
  <si>
    <t xml:space="preserve">الريادة و الابتكار </t>
  </si>
  <si>
    <t>القيادة و المسؤولية المجتمعية</t>
  </si>
  <si>
    <t>المهارات الحياتية</t>
  </si>
  <si>
    <t>مهارات الإتصال و التواصل (اللغة العربية 1) **</t>
  </si>
  <si>
    <t>مهارات الإتصال و التواصل (اللغة الإنجليزية 1) **</t>
  </si>
  <si>
    <t>مدخل إلى المستقبل</t>
  </si>
  <si>
    <t>التنمية البيئية</t>
  </si>
  <si>
    <t>مهارات اللغة العربية (2)</t>
  </si>
  <si>
    <t>مهارات اللغة الإنجليزية (2)</t>
  </si>
  <si>
    <t>تكنولوجيا الاتصال و التواصل الإجتماعي</t>
  </si>
  <si>
    <t>الثقافة الرقمية</t>
  </si>
  <si>
    <t>اللغات الأجنبية</t>
  </si>
  <si>
    <t>◈  يعمل بهذه الخطة الدراسية إعتباراً من بداية الفصل الدراسي الأول 2021/2022                                              Updated:3/10/2021</t>
  </si>
  <si>
    <t xml:space="preserve">                                                                                      الخطــــة الاسترشاديـــــة لتخصـــص الأمن السيبراني والحوسبة السحابية 2021-2022 </t>
  </si>
  <si>
    <t>Updated:4/10/2021</t>
  </si>
  <si>
    <t>1401146/47/48</t>
  </si>
  <si>
    <t xml:space="preserve">مهارات الإتصال و التواصل (اللغة الإنجليزية 1) </t>
  </si>
  <si>
    <t xml:space="preserve">مهارات الإتصال و التواصل (اللغة العربية 1) </t>
  </si>
  <si>
    <t xml:space="preserve">العلــوم العسكـرية </t>
  </si>
  <si>
    <t>Ꚛ</t>
  </si>
  <si>
    <t xml:space="preserve">اسم المادة </t>
  </si>
  <si>
    <t>ب. اختيارية: (6) ساعات معتمدة يختارها الطالب من المواد الآتيه :</t>
  </si>
  <si>
    <t>تراسل البيانات وشبكات الحاسوب ◐</t>
  </si>
  <si>
    <t>القضايا الأخلاقية والمهنية في الحوسبة  ◐</t>
  </si>
  <si>
    <t>مبادئ الحوسبة السحابية  ◐</t>
  </si>
  <si>
    <t>نظم التشغيل  ◐</t>
  </si>
  <si>
    <t>أمن البيانات والبرمجيات  ◐</t>
  </si>
  <si>
    <t>نظريه التشفير  ◐</t>
  </si>
  <si>
    <t>تراكيب متقطعه (1)  ◐</t>
  </si>
  <si>
    <t>تقنية الكتابة و مهارات الاتصال ◐</t>
  </si>
  <si>
    <t>الجبر الخطي ◐</t>
  </si>
  <si>
    <t>السلامة والمصادقة للبيانات ◐</t>
  </si>
  <si>
    <r>
      <t xml:space="preserve">أولاً: متطلبات الجامعة (24) ساعة معتمدة: </t>
    </r>
    <r>
      <rPr>
        <b/>
        <sz val="11"/>
        <rFont val="Calibri"/>
        <family val="2"/>
      </rPr>
      <t>Ꚛ</t>
    </r>
  </si>
  <si>
    <r>
      <rPr>
        <b/>
        <sz val="9"/>
        <rFont val="Calibri"/>
        <family val="2"/>
      </rPr>
      <t xml:space="preserve"> Ꚛ</t>
    </r>
    <r>
      <rPr>
        <b/>
        <sz val="9"/>
        <rFont val="Times New Roman"/>
        <family val="1"/>
      </rPr>
      <t xml:space="preserve">  تدرس جميع متطلبات الجامعه الاجبارية والاختيارية بالشكل الالكتروني كاملا عن بعد (متزامن وغير متزامن) </t>
    </r>
  </si>
  <si>
    <t>◐ مدمج: تدرس الماده بالشكل المدمج (وجاهي والكترونيا عن بعد غير متزامن)</t>
  </si>
  <si>
    <t>أ.إجبارية: (18) ساعة معتمدة يختارها الطالب من المواد الآتية:</t>
  </si>
  <si>
    <t xml:space="preserve">Entrepreneurship and innovation </t>
  </si>
  <si>
    <t>Concurrent
ↂ</t>
  </si>
  <si>
    <t xml:space="preserve">Leadership and social accountability </t>
  </si>
  <si>
    <t>Life skills</t>
  </si>
  <si>
    <t>Communication skills (English)**</t>
  </si>
  <si>
    <t>(b) University Elective: (6) Credit hours are selected from:</t>
  </si>
  <si>
    <t xml:space="preserve">Introduction to the Future </t>
  </si>
  <si>
    <t xml:space="preserve">Environmental Development </t>
  </si>
  <si>
    <t>Digital Culture</t>
  </si>
  <si>
    <t>(a) Compulsory:   (18 Credit Hours)</t>
  </si>
  <si>
    <t xml:space="preserve"> ↂ متزامن</t>
  </si>
  <si>
    <t>متزامنة  ↂ</t>
  </si>
  <si>
    <t>Data Communications and Computer Networks  ◐</t>
  </si>
  <si>
    <t>Ethical and Professional Issues in Computing  ◐</t>
  </si>
  <si>
    <t>Principles of Cloud Computing  ◐</t>
  </si>
  <si>
    <t>Operating Systems  ◐</t>
  </si>
  <si>
    <t>Data and Software Security  ◐</t>
  </si>
  <si>
    <t>Encryption Theory  ◐</t>
  </si>
  <si>
    <t>Data Integrity and Authentication  ◐</t>
  </si>
  <si>
    <t>Discrete Structures (1) ◐</t>
  </si>
  <si>
    <t>Technical Writing and Communication Skills ◐</t>
  </si>
  <si>
    <t>Linear Algebra ◐</t>
  </si>
  <si>
    <t>First: University Requirements   (24 Credit Hours)  Ꚛ</t>
  </si>
  <si>
    <t>Ꚛ All compulsory and elective university requirements are studied in full electronic form remotely (synchronous and asynchronous)</t>
  </si>
  <si>
    <t>الريادة و الابتكار/ القيادة والمسؤولية /  المهارات الحياتية</t>
  </si>
  <si>
    <t>1401146/ 1401147/ 1401148</t>
  </si>
  <si>
    <t>Entrepreneurship/Leadership/ Life skills</t>
  </si>
  <si>
    <t>◐ Blended: The course is taught in the combined format which is faceted and electronically asynchronous remotely</t>
  </si>
  <si>
    <t>Communication skills (Arabic)**</t>
  </si>
  <si>
    <t>1305368 التدريب الميداني                                                              ناجح في 90 ساعة معتمدة                                                خلال الفصل الصيفي للسنة الدراسية الثالثة</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</si>
  <si>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</si>
  <si>
    <t>Updated: 1/08/2017</t>
  </si>
  <si>
    <t>Status</t>
  </si>
  <si>
    <t>Registered At</t>
  </si>
  <si>
    <t>Academic Advising</t>
  </si>
  <si>
    <t>Academic year:</t>
  </si>
  <si>
    <t>مهارات الاتصال والتواصل (اللغة الانجليزية 1)</t>
  </si>
  <si>
    <t>Communication skills (English)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</si>
</sst>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sz val="11"/>
      <color theme="1"/>
      <name val="Calibri"/>
      <family val="2"/>
      <charset val="178"/>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b/>
      <sz val="14"/>
      <name val="Times New Roman"/>
      <family val="1"/>
    </font>
    <font>
      <sz val="12"/>
      <color rgb="FF000000"/>
      <name val="Calibri"/>
      <family val="2"/>
    </font>
    <font>
      <sz val="12"/>
      <name val="Times New Roman"/>
      <family val="1"/>
    </font>
    <font>
      <sz val="8"/>
      <name val="Arial"/>
      <family val="2"/>
    </font>
    <font>
      <sz val="13"/>
      <name val="Simplified Arabic"/>
      <family val="1"/>
    </font>
    <font>
      <sz val="12"/>
      <name val="Calibri"/>
      <family val="2"/>
    </font>
    <font>
      <b/>
      <sz val="11"/>
      <name val="Calibri"/>
      <family val="2"/>
    </font>
    <font>
      <b/>
      <sz val="9"/>
      <name val="Calibri"/>
      <family val="2"/>
    </font>
    <font>
      <b/>
      <sz val="9"/>
      <name val="Times New Roman"/>
      <family val="2"/>
    </font>
    <font>
      <sz val="8"/>
      <color indexed="8"/>
      <name val="Times New Roman"/>
      <family val="1"/>
    </font>
    <font>
      <b/>
      <sz val="10"/>
      <color rgb="FFC00000"/>
      <name val="Times New Roman"/>
      <family val="1"/>
    </font>
    <font>
      <b/>
      <i/>
      <sz val="10"/>
      <name val="Times New Roman"/>
      <family val="1"/>
    </font>
    <font>
      <b/>
      <sz val="9"/>
      <color indexed="81"/>
      <name val="Tahoma"/>
      <family val="2"/>
    </font>
    <font>
      <sz val="9"/>
      <color indexed="81"/>
      <name val="Tahoma"/>
      <family val="2"/>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s>
  <borders count="89">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dotted">
        <color indexed="64"/>
      </right>
      <top style="dotted">
        <color indexed="64"/>
      </top>
      <bottom style="dotted">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diagonal/>
    </border>
    <border>
      <left style="dashed">
        <color indexed="64"/>
      </left>
      <right style="medium">
        <color indexed="64"/>
      </right>
      <top style="dashed">
        <color indexed="64"/>
      </top>
      <bottom style="dashed">
        <color indexed="64"/>
      </bottom>
      <diagonal/>
    </border>
    <border>
      <left style="dashed">
        <color indexed="64"/>
      </left>
      <right style="medium">
        <color indexed="64"/>
      </right>
      <top style="dashed">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bottom style="double">
        <color indexed="64"/>
      </bottom>
      <diagonal/>
    </border>
    <border>
      <left style="medium">
        <color indexed="64"/>
      </left>
      <right/>
      <top style="double">
        <color indexed="64"/>
      </top>
      <bottom style="medium">
        <color indexed="64"/>
      </bottom>
      <diagonal/>
    </border>
    <border>
      <left style="medium">
        <color indexed="64"/>
      </left>
      <right/>
      <top/>
      <bottom style="double">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dotted">
        <color indexed="64"/>
      </right>
      <top style="dotted">
        <color indexed="64"/>
      </top>
      <bottom/>
      <diagonal/>
    </border>
    <border>
      <left style="medium">
        <color indexed="64"/>
      </left>
      <right style="dotted">
        <color indexed="64"/>
      </right>
      <top/>
      <bottom style="dotted">
        <color indexed="64"/>
      </bottom>
      <diagonal/>
    </border>
    <border>
      <left style="dotted">
        <color indexed="64"/>
      </left>
      <right style="dotted">
        <color indexed="64"/>
      </right>
      <top/>
      <bottom/>
      <diagonal/>
    </border>
    <border>
      <left style="dotted">
        <color indexed="64"/>
      </left>
      <right style="medium">
        <color indexed="64"/>
      </right>
      <top/>
      <bottom/>
      <diagonal/>
    </border>
    <border>
      <left style="dotted">
        <color indexed="64"/>
      </left>
      <right style="dotted">
        <color indexed="64"/>
      </right>
      <top style="medium">
        <color indexed="64"/>
      </top>
      <bottom/>
      <diagonal/>
    </border>
    <border>
      <left style="medium">
        <color indexed="64"/>
      </left>
      <right style="dotted">
        <color indexed="64"/>
      </right>
      <top style="medium">
        <color indexed="64"/>
      </top>
      <bottom/>
      <diagonal/>
    </border>
    <border>
      <left style="dotted">
        <color indexed="64"/>
      </left>
      <right style="medium">
        <color indexed="64"/>
      </right>
      <top style="medium">
        <color indexed="64"/>
      </top>
      <bottom/>
      <diagonal/>
    </border>
    <border>
      <left style="dotted">
        <color indexed="64"/>
      </left>
      <right style="medium">
        <color indexed="64"/>
      </right>
      <top/>
      <bottom style="dotted">
        <color indexed="64"/>
      </bottom>
      <diagonal/>
    </border>
    <border>
      <left style="hair">
        <color indexed="64"/>
      </left>
      <right style="hair">
        <color indexed="64"/>
      </right>
      <top style="hair">
        <color indexed="64"/>
      </top>
      <bottom/>
      <diagonal/>
    </border>
  </borders>
  <cellStyleXfs count="7">
    <xf numFmtId="0" fontId="0" fillId="0" borderId="0"/>
    <xf numFmtId="0" fontId="15" fillId="0" borderId="0"/>
    <xf numFmtId="0" fontId="9" fillId="0" borderId="0"/>
    <xf numFmtId="0" fontId="9" fillId="0" borderId="0"/>
    <xf numFmtId="0" fontId="2" fillId="0" borderId="0"/>
    <xf numFmtId="0" fontId="18" fillId="0" borderId="0"/>
    <xf numFmtId="0" fontId="1" fillId="0" borderId="0"/>
  </cellStyleXfs>
  <cellXfs count="386">
    <xf numFmtId="0" fontId="0" fillId="0" borderId="0" xfId="0"/>
    <xf numFmtId="0" fontId="0" fillId="0" borderId="0" xfId="0" applyAlignment="1">
      <alignment vertical="center"/>
    </xf>
    <xf numFmtId="0" fontId="9" fillId="0" borderId="0" xfId="3" applyAlignment="1">
      <alignment vertical="center"/>
    </xf>
    <xf numFmtId="0" fontId="9"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9" fillId="0" borderId="0" xfId="3" applyNumberFormat="1" applyBorder="1" applyAlignment="1">
      <alignment vertical="center"/>
    </xf>
    <xf numFmtId="0" fontId="4" fillId="0" borderId="0" xfId="3" applyFont="1" applyBorder="1" applyAlignment="1">
      <alignment vertical="center"/>
    </xf>
    <xf numFmtId="0" fontId="9" fillId="0" borderId="0" xfId="3" applyBorder="1" applyAlignment="1">
      <alignment horizontal="center" vertical="center"/>
    </xf>
    <xf numFmtId="0" fontId="9" fillId="0" borderId="0" xfId="3" applyAlignment="1">
      <alignment horizontal="center" vertical="center"/>
    </xf>
    <xf numFmtId="0" fontId="9" fillId="0" borderId="0" xfId="3" applyFont="1" applyAlignment="1">
      <alignment vertical="center"/>
    </xf>
    <xf numFmtId="0" fontId="9" fillId="0" borderId="0" xfId="3" applyFont="1" applyAlignment="1">
      <alignment horizontal="right" vertical="center"/>
    </xf>
    <xf numFmtId="0" fontId="9" fillId="0" borderId="0" xfId="3" applyAlignment="1">
      <alignment horizontal="center" vertical="center" readingOrder="2"/>
    </xf>
    <xf numFmtId="0" fontId="9" fillId="0" borderId="0" xfId="3" applyFont="1" applyBorder="1" applyAlignment="1">
      <alignment vertical="center"/>
    </xf>
    <xf numFmtId="0" fontId="5" fillId="2" borderId="10" xfId="3" applyFont="1" applyFill="1" applyBorder="1" applyAlignment="1">
      <alignment horizontal="center" vertical="center" wrapText="1"/>
    </xf>
    <xf numFmtId="0" fontId="4" fillId="0" borderId="0" xfId="0" applyFont="1" applyBorder="1"/>
    <xf numFmtId="0" fontId="0" fillId="0" borderId="0" xfId="0" applyBorder="1"/>
    <xf numFmtId="0" fontId="5" fillId="0" borderId="18"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7" xfId="0" applyFont="1" applyBorder="1"/>
    <xf numFmtId="0" fontId="4" fillId="0" borderId="7" xfId="0" applyFont="1" applyBorder="1"/>
    <xf numFmtId="0" fontId="5" fillId="2" borderId="22" xfId="0" applyFont="1" applyFill="1" applyBorder="1" applyAlignment="1">
      <alignment horizontal="center"/>
    </xf>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4" xfId="3" applyFont="1" applyBorder="1" applyAlignment="1">
      <alignment horizontal="center" vertical="center" wrapText="1"/>
    </xf>
    <xf numFmtId="0" fontId="3" fillId="0" borderId="14" xfId="0" applyFont="1" applyBorder="1" applyAlignment="1">
      <alignment horizontal="right" vertical="center" wrapText="1" readingOrder="2"/>
    </xf>
    <xf numFmtId="0" fontId="3" fillId="0" borderId="14" xfId="0" applyFont="1" applyBorder="1" applyAlignment="1">
      <alignment horizontal="center" vertical="center" wrapText="1"/>
    </xf>
    <xf numFmtId="0" fontId="5" fillId="2" borderId="14" xfId="3" applyFont="1" applyFill="1" applyBorder="1" applyAlignment="1">
      <alignment horizontal="right" vertical="center" wrapText="1"/>
    </xf>
    <xf numFmtId="0" fontId="5" fillId="2" borderId="14" xfId="3" applyFont="1" applyFill="1" applyBorder="1" applyAlignment="1">
      <alignment horizontal="center" vertical="center" wrapText="1"/>
    </xf>
    <xf numFmtId="0" fontId="3" fillId="0" borderId="14" xfId="3" applyFont="1" applyFill="1" applyBorder="1" applyAlignment="1">
      <alignment horizontal="center" vertical="center" wrapText="1"/>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35" xfId="0" applyFont="1" applyBorder="1" applyAlignment="1">
      <alignment vertical="center"/>
    </xf>
    <xf numFmtId="0" fontId="5" fillId="0" borderId="36" xfId="0" applyFont="1" applyBorder="1" applyAlignment="1">
      <alignment vertical="center"/>
    </xf>
    <xf numFmtId="0" fontId="5" fillId="0" borderId="14" xfId="0" applyFont="1" applyFill="1" applyBorder="1" applyAlignment="1">
      <alignment horizontal="center" vertical="center" readingOrder="1"/>
    </xf>
    <xf numFmtId="0" fontId="5" fillId="0" borderId="14" xfId="0" applyFont="1" applyFill="1" applyBorder="1" applyAlignment="1">
      <alignment horizontal="center" vertical="center"/>
    </xf>
    <xf numFmtId="0" fontId="19" fillId="0" borderId="0" xfId="0" applyFont="1" applyFill="1"/>
    <xf numFmtId="0" fontId="8" fillId="0" borderId="0" xfId="0" applyFont="1" applyFill="1"/>
    <xf numFmtId="1" fontId="5" fillId="0" borderId="14" xfId="0" applyNumberFormat="1" applyFont="1" applyFill="1" applyBorder="1" applyAlignment="1">
      <alignment horizontal="center" wrapText="1" readingOrder="1"/>
    </xf>
    <xf numFmtId="0" fontId="5" fillId="0" borderId="14" xfId="0" applyFont="1" applyFill="1" applyBorder="1" applyAlignment="1">
      <alignment horizontal="justify" wrapText="1" readingOrder="1"/>
    </xf>
    <xf numFmtId="0" fontId="5" fillId="0" borderId="14" xfId="3" applyFont="1" applyFill="1" applyBorder="1" applyAlignment="1">
      <alignment horizontal="center" vertical="center" wrapText="1"/>
    </xf>
    <xf numFmtId="0" fontId="5" fillId="0" borderId="14" xfId="3" applyFont="1" applyFill="1" applyBorder="1" applyAlignment="1">
      <alignment horizontal="center" wrapText="1" readingOrder="1"/>
    </xf>
    <xf numFmtId="0" fontId="20" fillId="0" borderId="14" xfId="0" applyFont="1" applyFill="1" applyBorder="1"/>
    <xf numFmtId="0" fontId="21" fillId="0" borderId="14" xfId="0" applyFont="1" applyFill="1" applyBorder="1" applyAlignment="1">
      <alignment horizontal="justify" wrapText="1" readingOrder="1"/>
    </xf>
    <xf numFmtId="0" fontId="6" fillId="0" borderId="14" xfId="0" applyFont="1" applyFill="1" applyBorder="1"/>
    <xf numFmtId="0" fontId="3" fillId="0" borderId="14" xfId="0" applyFont="1" applyFill="1" applyBorder="1" applyAlignment="1">
      <alignment horizontal="center" readingOrder="1"/>
    </xf>
    <xf numFmtId="0" fontId="21" fillId="0" borderId="14" xfId="0" applyFont="1" applyFill="1" applyBorder="1"/>
    <xf numFmtId="0" fontId="5" fillId="0" borderId="14" xfId="3" applyFont="1" applyFill="1" applyBorder="1" applyAlignment="1">
      <alignment horizontal="center" vertical="center" wrapText="1" readingOrder="1"/>
    </xf>
    <xf numFmtId="0" fontId="5" fillId="0" borderId="14" xfId="0" applyFont="1" applyFill="1" applyBorder="1" applyAlignment="1">
      <alignment horizontal="right" vertical="center" wrapText="1" readingOrder="2"/>
    </xf>
    <xf numFmtId="0" fontId="5" fillId="0" borderId="14" xfId="0" applyFont="1" applyFill="1" applyBorder="1" applyAlignment="1">
      <alignment horizontal="left" vertical="center" wrapText="1"/>
    </xf>
    <xf numFmtId="0" fontId="5" fillId="0" borderId="14" xfId="0" applyFont="1" applyFill="1" applyBorder="1" applyAlignment="1">
      <alignment horizontal="center" readingOrder="1"/>
    </xf>
    <xf numFmtId="0" fontId="5" fillId="0" borderId="14" xfId="0" applyFont="1" applyFill="1" applyBorder="1"/>
    <xf numFmtId="0" fontId="22" fillId="0" borderId="14" xfId="0" applyFont="1" applyFill="1" applyBorder="1"/>
    <xf numFmtId="0" fontId="20" fillId="0" borderId="14" xfId="0" applyFont="1" applyFill="1" applyBorder="1" applyAlignment="1">
      <alignment horizontal="center"/>
    </xf>
    <xf numFmtId="0" fontId="23" fillId="0" borderId="14" xfId="0" applyFont="1" applyFill="1" applyBorder="1"/>
    <xf numFmtId="0" fontId="3" fillId="0" borderId="14" xfId="0" applyFont="1" applyFill="1" applyBorder="1" applyAlignment="1">
      <alignment horizontal="center" vertical="center"/>
    </xf>
    <xf numFmtId="0" fontId="19" fillId="0" borderId="14" xfId="0" applyFont="1" applyFill="1" applyBorder="1" applyAlignment="1">
      <alignment horizontal="center"/>
    </xf>
    <xf numFmtId="0" fontId="24" fillId="0" borderId="14" xfId="0" applyFont="1" applyFill="1" applyBorder="1"/>
    <xf numFmtId="0" fontId="25" fillId="0" borderId="0" xfId="0" applyFont="1" applyFill="1"/>
    <xf numFmtId="0" fontId="16" fillId="0" borderId="0" xfId="0" applyFont="1" applyFill="1"/>
    <xf numFmtId="0" fontId="3" fillId="0" borderId="14"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19" fillId="0" borderId="0" xfId="0" applyFont="1" applyFill="1" applyAlignment="1">
      <alignment horizontal="center"/>
    </xf>
    <xf numFmtId="0" fontId="20" fillId="0" borderId="0" xfId="0" applyFont="1" applyFill="1"/>
    <xf numFmtId="0" fontId="26" fillId="5" borderId="14" xfId="0" applyFont="1" applyFill="1" applyBorder="1" applyAlignment="1">
      <alignment horizontal="center" vertical="center" readingOrder="1"/>
    </xf>
    <xf numFmtId="0" fontId="26" fillId="5" borderId="14" xfId="0" applyFont="1" applyFill="1" applyBorder="1" applyAlignment="1">
      <alignment horizontal="center" vertical="center"/>
    </xf>
    <xf numFmtId="0" fontId="26" fillId="5" borderId="14" xfId="0" applyFont="1" applyFill="1" applyBorder="1" applyAlignment="1">
      <alignment horizontal="justify" wrapText="1" readingOrder="1"/>
    </xf>
    <xf numFmtId="0" fontId="3" fillId="0" borderId="34" xfId="3" applyFont="1" applyBorder="1" applyAlignment="1">
      <alignment horizontal="center" vertical="center" wrapText="1"/>
    </xf>
    <xf numFmtId="0" fontId="10" fillId="2" borderId="12" xfId="0" applyFont="1" applyFill="1" applyBorder="1" applyAlignment="1">
      <alignment horizontal="center"/>
    </xf>
    <xf numFmtId="0" fontId="17" fillId="2" borderId="11" xfId="0" applyFont="1" applyFill="1" applyBorder="1" applyAlignment="1">
      <alignment horizontal="center"/>
    </xf>
    <xf numFmtId="0" fontId="0" fillId="0" borderId="0" xfId="0" applyAlignment="1">
      <alignment horizontal="center"/>
    </xf>
    <xf numFmtId="0" fontId="3" fillId="0" borderId="14" xfId="3" applyFont="1" applyFill="1" applyBorder="1" applyAlignment="1">
      <alignment horizontal="center" vertical="center" wrapText="1"/>
    </xf>
    <xf numFmtId="0" fontId="0" fillId="0" borderId="14" xfId="0" applyBorder="1"/>
    <xf numFmtId="0" fontId="0" fillId="0" borderId="0" xfId="0" applyAlignment="1">
      <alignment horizontal="right" vertical="center"/>
    </xf>
    <xf numFmtId="0" fontId="0" fillId="0" borderId="14" xfId="0" applyBorder="1" applyAlignment="1">
      <alignment horizontal="right" vertical="center"/>
    </xf>
    <xf numFmtId="0" fontId="11" fillId="0" borderId="14" xfId="0" applyFont="1" applyBorder="1" applyAlignment="1">
      <alignment vertical="center"/>
    </xf>
    <xf numFmtId="0" fontId="11" fillId="0" borderId="0" xfId="0" applyFont="1" applyAlignment="1"/>
    <xf numFmtId="0" fontId="11" fillId="0" borderId="0" xfId="0" applyFont="1" applyBorder="1" applyAlignment="1"/>
    <xf numFmtId="0" fontId="11" fillId="0" borderId="14" xfId="0" applyFont="1" applyBorder="1" applyAlignment="1">
      <alignment vertical="center"/>
    </xf>
    <xf numFmtId="0" fontId="11" fillId="6" borderId="14" xfId="0" applyFont="1" applyFill="1" applyBorder="1" applyAlignment="1">
      <alignment vertical="center"/>
    </xf>
    <xf numFmtId="0" fontId="11" fillId="0" borderId="14" xfId="0" applyFont="1" applyBorder="1" applyAlignment="1">
      <alignment vertical="center"/>
    </xf>
    <xf numFmtId="0" fontId="11" fillId="6" borderId="14" xfId="0" applyFont="1" applyFill="1" applyBorder="1" applyAlignment="1">
      <alignment vertical="center"/>
    </xf>
    <xf numFmtId="0" fontId="0" fillId="0" borderId="14" xfId="0" applyFill="1" applyBorder="1" applyAlignment="1">
      <alignment horizontal="right" vertical="center"/>
    </xf>
    <xf numFmtId="0" fontId="0" fillId="7" borderId="14" xfId="0" applyFill="1" applyBorder="1" applyAlignment="1">
      <alignment horizontal="right" vertical="center"/>
    </xf>
    <xf numFmtId="0" fontId="11" fillId="0" borderId="14" xfId="0" applyFont="1" applyFill="1" applyBorder="1" applyAlignment="1">
      <alignment vertical="center"/>
    </xf>
    <xf numFmtId="0" fontId="12" fillId="4" borderId="14" xfId="3" applyFont="1" applyFill="1" applyBorder="1" applyAlignment="1">
      <alignment horizontal="center" vertical="center" wrapText="1"/>
    </xf>
    <xf numFmtId="0" fontId="11" fillId="4" borderId="14" xfId="0" applyFont="1" applyFill="1" applyBorder="1" applyAlignment="1">
      <alignment horizontal="center" vertical="center"/>
    </xf>
    <xf numFmtId="0" fontId="5" fillId="0" borderId="14" xfId="0" applyFont="1" applyFill="1" applyBorder="1" applyAlignment="1">
      <alignment horizontal="right" wrapText="1" readingOrder="2"/>
    </xf>
    <xf numFmtId="0" fontId="5" fillId="0" borderId="14"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6" borderId="14" xfId="0" applyNumberFormat="1" applyFont="1" applyFill="1" applyBorder="1" applyAlignment="1">
      <alignment horizontal="center" wrapText="1" readingOrder="1"/>
    </xf>
    <xf numFmtId="0" fontId="5" fillId="0" borderId="38" xfId="0" applyFont="1" applyBorder="1" applyAlignment="1">
      <alignment horizontal="center" vertical="center"/>
    </xf>
    <xf numFmtId="0" fontId="5" fillId="2" borderId="22" xfId="0" applyFont="1" applyFill="1" applyBorder="1" applyAlignment="1">
      <alignment horizontal="center" vertical="center"/>
    </xf>
    <xf numFmtId="0" fontId="5" fillId="0" borderId="41" xfId="0" applyFont="1" applyBorder="1" applyAlignment="1">
      <alignment horizontal="center" vertical="center"/>
    </xf>
    <xf numFmtId="0" fontId="5" fillId="0" borderId="42" xfId="0" applyFont="1" applyBorder="1" applyAlignment="1">
      <alignment horizontal="center"/>
    </xf>
    <xf numFmtId="0" fontId="5" fillId="0" borderId="39" xfId="0" applyFont="1" applyBorder="1" applyAlignment="1">
      <alignment horizontal="center"/>
    </xf>
    <xf numFmtId="0" fontId="5" fillId="0" borderId="48" xfId="0" applyFont="1" applyBorder="1" applyAlignment="1">
      <alignment horizontal="center" vertical="center"/>
    </xf>
    <xf numFmtId="0" fontId="5" fillId="0" borderId="49" xfId="0" applyFont="1" applyBorder="1" applyAlignment="1">
      <alignment vertical="center"/>
    </xf>
    <xf numFmtId="0" fontId="5" fillId="0" borderId="49" xfId="0" applyFont="1" applyBorder="1" applyAlignment="1">
      <alignment horizontal="center" vertical="center"/>
    </xf>
    <xf numFmtId="0" fontId="5" fillId="0" borderId="50" xfId="0" applyFont="1" applyBorder="1" applyAlignment="1">
      <alignment horizontal="center"/>
    </xf>
    <xf numFmtId="0" fontId="5" fillId="8" borderId="20" xfId="0" applyFont="1" applyFill="1" applyBorder="1" applyAlignment="1">
      <alignment horizontal="center"/>
    </xf>
    <xf numFmtId="0" fontId="3" fillId="2" borderId="14" xfId="3" applyFont="1" applyFill="1" applyBorder="1" applyAlignment="1">
      <alignment horizontal="center" vertical="center" wrapText="1"/>
    </xf>
    <xf numFmtId="0" fontId="14" fillId="2" borderId="57" xfId="3" applyFont="1" applyFill="1" applyBorder="1" applyAlignment="1">
      <alignment horizontal="center" vertical="center"/>
    </xf>
    <xf numFmtId="0" fontId="14" fillId="2" borderId="58" xfId="3" applyFont="1" applyFill="1" applyBorder="1" applyAlignment="1">
      <alignment vertical="center"/>
    </xf>
    <xf numFmtId="0" fontId="3" fillId="0" borderId="40" xfId="3" applyFont="1" applyBorder="1" applyAlignment="1">
      <alignment horizontal="center" vertical="center" wrapText="1"/>
    </xf>
    <xf numFmtId="0" fontId="20" fillId="0" borderId="0" xfId="0" applyFont="1"/>
    <xf numFmtId="0" fontId="20" fillId="0" borderId="0" xfId="0" applyFont="1" applyBorder="1"/>
    <xf numFmtId="0" fontId="20" fillId="0" borderId="0" xfId="0" applyFont="1" applyAlignment="1">
      <alignment horizontal="center" vertical="center"/>
    </xf>
    <xf numFmtId="0" fontId="3" fillId="0" borderId="14" xfId="0" applyFont="1" applyFill="1" applyBorder="1" applyAlignment="1">
      <alignment horizontal="right" vertical="center" readingOrder="1"/>
    </xf>
    <xf numFmtId="0" fontId="5" fillId="0" borderId="35" xfId="0" applyFont="1" applyBorder="1" applyAlignment="1">
      <alignment horizontal="right" vertical="center"/>
    </xf>
    <xf numFmtId="0" fontId="5" fillId="2" borderId="3" xfId="3" applyFont="1" applyFill="1" applyBorder="1" applyAlignment="1">
      <alignment horizontal="left" vertical="center" wrapText="1"/>
    </xf>
    <xf numFmtId="0" fontId="5" fillId="9" borderId="14" xfId="0" applyFont="1" applyFill="1" applyBorder="1"/>
    <xf numFmtId="0" fontId="5" fillId="0" borderId="39" xfId="0" applyFont="1" applyBorder="1" applyAlignment="1">
      <alignment horizont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14" xfId="0" applyFont="1" applyFill="1" applyBorder="1" applyAlignment="1">
      <alignment horizontal="right" vertical="center" wrapText="1" readingOrder="2"/>
    </xf>
    <xf numFmtId="0" fontId="3" fillId="0" borderId="14" xfId="0" applyFont="1" applyFill="1" applyBorder="1" applyAlignment="1">
      <alignment horizontal="center" vertical="center" wrapText="1"/>
    </xf>
    <xf numFmtId="0" fontId="3" fillId="0" borderId="60" xfId="3" applyFont="1" applyFill="1" applyBorder="1" applyAlignment="1">
      <alignment horizontal="center" vertical="center" wrapText="1"/>
    </xf>
    <xf numFmtId="0" fontId="3" fillId="0" borderId="60" xfId="0" applyFont="1" applyFill="1" applyBorder="1" applyAlignment="1">
      <alignment horizontal="center" vertical="center" wrapText="1"/>
    </xf>
    <xf numFmtId="0" fontId="9" fillId="0" borderId="15" xfId="3" applyBorder="1" applyAlignment="1">
      <alignment vertical="center"/>
    </xf>
    <xf numFmtId="0" fontId="28" fillId="0" borderId="0" xfId="0" applyFont="1"/>
    <xf numFmtId="0" fontId="29" fillId="0" borderId="0" xfId="2" applyFont="1" applyAlignment="1">
      <alignment horizontal="center" vertical="center"/>
    </xf>
    <xf numFmtId="0" fontId="29" fillId="0" borderId="0" xfId="2" applyFont="1" applyAlignment="1">
      <alignment horizontal="left" vertical="center"/>
    </xf>
    <xf numFmtId="0" fontId="29" fillId="0" borderId="0" xfId="2" applyFont="1"/>
    <xf numFmtId="0" fontId="20" fillId="0" borderId="0" xfId="3" applyFont="1" applyAlignment="1">
      <alignment vertical="center"/>
    </xf>
    <xf numFmtId="0" fontId="9" fillId="0" borderId="0" xfId="0" applyFont="1"/>
    <xf numFmtId="0" fontId="20" fillId="0" borderId="51" xfId="0" applyFont="1" applyBorder="1" applyAlignment="1">
      <alignment horizontal="center" vertical="center"/>
    </xf>
    <xf numFmtId="0" fontId="20" fillId="0" borderId="52" xfId="0" applyFont="1" applyBorder="1" applyAlignment="1">
      <alignment vertical="center"/>
    </xf>
    <xf numFmtId="0" fontId="20" fillId="0" borderId="52" xfId="0" applyFont="1" applyBorder="1" applyAlignment="1">
      <alignment horizontal="center" vertical="center"/>
    </xf>
    <xf numFmtId="0" fontId="20" fillId="0" borderId="38" xfId="0" applyFont="1" applyBorder="1" applyAlignment="1">
      <alignment horizontal="center" vertical="center"/>
    </xf>
    <xf numFmtId="0" fontId="20" fillId="0" borderId="36" xfId="0" applyFont="1" applyBorder="1" applyAlignment="1">
      <alignment vertical="center"/>
    </xf>
    <xf numFmtId="0" fontId="20" fillId="0" borderId="36" xfId="0" applyFont="1" applyBorder="1" applyAlignment="1">
      <alignment horizontal="center" vertical="center"/>
    </xf>
    <xf numFmtId="0" fontId="3" fillId="0" borderId="68" xfId="0" applyFont="1" applyBorder="1" applyAlignment="1">
      <alignment horizontal="center" vertical="center" wrapText="1"/>
    </xf>
    <xf numFmtId="0" fontId="3" fillId="0" borderId="68" xfId="0" applyFont="1" applyBorder="1" applyAlignment="1">
      <alignment horizontal="left" vertical="center" wrapText="1"/>
    </xf>
    <xf numFmtId="0" fontId="9" fillId="0" borderId="68" xfId="3" applyBorder="1" applyAlignment="1">
      <alignment vertical="center"/>
    </xf>
    <xf numFmtId="0" fontId="3" fillId="0" borderId="68" xfId="3" applyFont="1" applyFill="1" applyBorder="1" applyAlignment="1">
      <alignment horizontal="center" vertical="center" wrapText="1"/>
    </xf>
    <xf numFmtId="0" fontId="3" fillId="0" borderId="68" xfId="3" applyFont="1" applyFill="1" applyBorder="1" applyAlignment="1">
      <alignment horizontal="left" vertical="center" wrapText="1"/>
    </xf>
    <xf numFmtId="0" fontId="9" fillId="0" borderId="68" xfId="3" applyBorder="1" applyAlignment="1">
      <alignment horizontal="center" vertical="center"/>
    </xf>
    <xf numFmtId="0" fontId="3" fillId="0" borderId="14" xfId="3" applyFont="1" applyFill="1" applyBorder="1" applyAlignment="1">
      <alignment horizontal="center" vertical="center" wrapText="1"/>
    </xf>
    <xf numFmtId="0" fontId="9" fillId="0" borderId="0" xfId="3" applyFill="1" applyAlignment="1">
      <alignment vertical="center"/>
    </xf>
    <xf numFmtId="0" fontId="9" fillId="0" borderId="0" xfId="3" applyFill="1" applyBorder="1" applyAlignment="1">
      <alignment vertical="center"/>
    </xf>
    <xf numFmtId="0" fontId="31" fillId="0" borderId="0" xfId="0" applyFont="1" applyFill="1"/>
    <xf numFmtId="0" fontId="4" fillId="0" borderId="0" xfId="3" applyFont="1" applyFill="1" applyBorder="1" applyAlignment="1">
      <alignment vertical="center"/>
    </xf>
    <xf numFmtId="0" fontId="9" fillId="0" borderId="14" xfId="3" applyBorder="1" applyAlignment="1">
      <alignment vertical="center"/>
    </xf>
    <xf numFmtId="0" fontId="9" fillId="0" borderId="14" xfId="3" applyBorder="1" applyAlignment="1">
      <alignment horizontal="center" vertical="center"/>
    </xf>
    <xf numFmtId="0" fontId="3" fillId="0" borderId="69" xfId="3" applyFont="1" applyFill="1" applyBorder="1" applyAlignment="1">
      <alignment horizontal="left" vertical="center" wrapText="1"/>
    </xf>
    <xf numFmtId="0" fontId="3" fillId="0" borderId="69" xfId="3" applyFont="1" applyFill="1" applyBorder="1" applyAlignment="1">
      <alignment horizontal="center" vertical="center" wrapText="1"/>
    </xf>
    <xf numFmtId="0" fontId="9" fillId="0" borderId="7" xfId="3" applyBorder="1" applyAlignment="1">
      <alignment vertical="center"/>
    </xf>
    <xf numFmtId="0" fontId="3" fillId="0" borderId="70" xfId="3" applyFont="1" applyFill="1" applyBorder="1" applyAlignment="1">
      <alignment horizontal="left" vertical="center" wrapText="1"/>
    </xf>
    <xf numFmtId="0" fontId="9" fillId="6" borderId="0" xfId="0" applyFont="1" applyFill="1"/>
    <xf numFmtId="0" fontId="0" fillId="6" borderId="0" xfId="0" applyFill="1"/>
    <xf numFmtId="0" fontId="9" fillId="0" borderId="0" xfId="0" applyFont="1" applyFill="1"/>
    <xf numFmtId="0" fontId="9" fillId="0" borderId="0" xfId="0" applyFont="1" applyFill="1" applyBorder="1"/>
    <xf numFmtId="0" fontId="9" fillId="6" borderId="0" xfId="0" applyFont="1" applyFill="1" applyBorder="1"/>
    <xf numFmtId="0" fontId="3" fillId="0" borderId="14" xfId="0" applyFont="1" applyFill="1" applyBorder="1" applyAlignment="1">
      <alignment horizontal="center" vertical="center" wrapText="1" readingOrder="2"/>
    </xf>
    <xf numFmtId="0" fontId="3" fillId="0" borderId="71" xfId="3" applyFont="1" applyFill="1" applyBorder="1" applyAlignment="1">
      <alignment horizontal="left" vertical="center" wrapText="1"/>
    </xf>
    <xf numFmtId="0" fontId="5" fillId="2" borderId="2" xfId="3" applyFont="1" applyFill="1" applyBorder="1" applyAlignment="1">
      <alignment horizontal="center" vertical="center" wrapText="1"/>
    </xf>
    <xf numFmtId="0" fontId="5" fillId="2" borderId="3" xfId="3" applyFont="1" applyFill="1" applyBorder="1" applyAlignment="1">
      <alignment horizontal="center" vertical="center" wrapText="1"/>
    </xf>
    <xf numFmtId="0" fontId="3" fillId="0" borderId="14" xfId="3" applyFont="1" applyFill="1" applyBorder="1" applyAlignment="1">
      <alignment horizontal="center" vertical="center" wrapText="1"/>
    </xf>
    <xf numFmtId="0" fontId="3" fillId="8" borderId="46" xfId="0" applyFont="1" applyFill="1" applyBorder="1" applyAlignment="1">
      <alignment horizontal="center" vertical="center" wrapText="1"/>
    </xf>
    <xf numFmtId="0" fontId="3" fillId="8" borderId="46" xfId="0" applyFont="1" applyFill="1" applyBorder="1" applyAlignment="1">
      <alignment horizontal="left" vertical="center" wrapText="1"/>
    </xf>
    <xf numFmtId="0" fontId="3" fillId="8" borderId="34" xfId="3" applyFont="1" applyFill="1" applyBorder="1" applyAlignment="1">
      <alignment horizontal="center" vertical="center" wrapText="1"/>
    </xf>
    <xf numFmtId="0" fontId="3" fillId="0" borderId="14" xfId="3" applyFont="1" applyFill="1" applyBorder="1" applyAlignment="1">
      <alignment horizontal="center" vertical="center" wrapText="1"/>
    </xf>
    <xf numFmtId="0" fontId="29" fillId="0" borderId="72" xfId="0" applyFont="1" applyBorder="1" applyAlignment="1">
      <alignment horizontal="center" vertical="center" wrapText="1" readingOrder="2"/>
    </xf>
    <xf numFmtId="0" fontId="29" fillId="0" borderId="13" xfId="0" applyFont="1" applyBorder="1" applyAlignment="1">
      <alignment horizontal="center" vertical="center" wrapText="1" readingOrder="2"/>
    </xf>
    <xf numFmtId="0" fontId="29" fillId="0" borderId="73" xfId="0" applyFont="1" applyBorder="1" applyAlignment="1">
      <alignment horizontal="center" vertical="center" wrapText="1" readingOrder="2"/>
    </xf>
    <xf numFmtId="164" fontId="0" fillId="0" borderId="0" xfId="0" applyNumberFormat="1"/>
    <xf numFmtId="164" fontId="6" fillId="0" borderId="22" xfId="0" applyNumberFormat="1" applyFont="1" applyBorder="1" applyAlignment="1">
      <alignment horizontal="center" vertical="center" readingOrder="2"/>
    </xf>
    <xf numFmtId="164" fontId="6" fillId="0" borderId="13" xfId="0" applyNumberFormat="1" applyFont="1" applyBorder="1" applyAlignment="1">
      <alignment horizontal="center" vertical="center" readingOrder="2"/>
    </xf>
    <xf numFmtId="10" fontId="29" fillId="0" borderId="74" xfId="0" applyNumberFormat="1" applyFont="1" applyBorder="1" applyAlignment="1">
      <alignment horizontal="center" vertical="center" wrapText="1" readingOrder="2"/>
    </xf>
    <xf numFmtId="0" fontId="6" fillId="0" borderId="73" xfId="0" applyFont="1" applyBorder="1" applyAlignment="1">
      <alignment horizontal="center" vertical="center" wrapText="1" readingOrder="2"/>
    </xf>
    <xf numFmtId="9" fontId="6" fillId="0" borderId="75" xfId="0" applyNumberFormat="1" applyFont="1" applyBorder="1" applyAlignment="1">
      <alignment horizontal="center" vertical="center" wrapText="1" readingOrder="2"/>
    </xf>
    <xf numFmtId="0" fontId="3" fillId="0" borderId="14" xfId="3" applyFont="1" applyFill="1" applyBorder="1" applyAlignment="1">
      <alignment horizontal="center" vertical="center" wrapText="1"/>
    </xf>
    <xf numFmtId="0" fontId="12" fillId="0" borderId="77" xfId="3" applyFont="1" applyFill="1" applyBorder="1" applyAlignment="1">
      <alignment horizontal="left" vertical="center" readingOrder="2"/>
    </xf>
    <xf numFmtId="0" fontId="12" fillId="0" borderId="57" xfId="3" applyFont="1" applyFill="1" applyBorder="1" applyAlignment="1">
      <alignment horizontal="left" vertical="center" readingOrder="2"/>
    </xf>
    <xf numFmtId="0" fontId="3" fillId="0" borderId="14" xfId="0" applyFont="1" applyBorder="1" applyAlignment="1">
      <alignment vertical="center" wrapText="1" readingOrder="2"/>
    </xf>
    <xf numFmtId="0" fontId="5" fillId="10" borderId="24" xfId="3" applyFont="1" applyFill="1" applyBorder="1" applyAlignment="1">
      <alignment vertical="center"/>
    </xf>
    <xf numFmtId="0" fontId="5" fillId="10" borderId="1" xfId="3" applyFont="1" applyFill="1" applyBorder="1" applyAlignment="1">
      <alignment vertical="center"/>
    </xf>
    <xf numFmtId="0" fontId="32" fillId="0" borderId="0" xfId="2" applyFont="1"/>
    <xf numFmtId="0" fontId="3" fillId="0" borderId="14" xfId="0" applyFont="1" applyFill="1" applyBorder="1" applyAlignment="1">
      <alignment horizontal="right" vertical="center" readingOrder="2"/>
    </xf>
    <xf numFmtId="0" fontId="12" fillId="8" borderId="14" xfId="3" applyFont="1" applyFill="1" applyBorder="1" applyAlignment="1">
      <alignment vertical="center"/>
    </xf>
    <xf numFmtId="0" fontId="12" fillId="8" borderId="27" xfId="3" applyFont="1" applyFill="1" applyBorder="1" applyAlignment="1">
      <alignment vertical="center"/>
    </xf>
    <xf numFmtId="0" fontId="3" fillId="0" borderId="79" xfId="0" applyFont="1" applyFill="1" applyBorder="1" applyAlignment="1">
      <alignment horizontal="center" vertical="center" wrapText="1"/>
    </xf>
    <xf numFmtId="0" fontId="3" fillId="10" borderId="60" xfId="3" applyFont="1" applyFill="1" applyBorder="1" applyAlignment="1">
      <alignment horizontal="center" vertical="center" wrapText="1"/>
    </xf>
    <xf numFmtId="0" fontId="5" fillId="2" borderId="22" xfId="0" applyFont="1" applyFill="1" applyBorder="1" applyAlignment="1">
      <alignment horizontal="center"/>
    </xf>
    <xf numFmtId="0" fontId="5" fillId="2" borderId="22" xfId="3" applyFont="1" applyFill="1" applyBorder="1" applyAlignment="1">
      <alignment horizontal="right" vertical="center" wrapText="1"/>
    </xf>
    <xf numFmtId="0" fontId="5" fillId="2" borderId="22" xfId="3" applyFont="1" applyFill="1" applyBorder="1" applyAlignment="1">
      <alignment horizontal="left" vertical="center" wrapText="1"/>
    </xf>
    <xf numFmtId="0" fontId="5" fillId="2" borderId="22" xfId="3" applyFont="1" applyFill="1" applyBorder="1" applyAlignment="1">
      <alignment horizontal="center" vertical="center" wrapText="1"/>
    </xf>
    <xf numFmtId="0" fontId="12" fillId="8" borderId="62" xfId="3" applyFont="1" applyFill="1" applyBorder="1" applyAlignment="1">
      <alignment vertical="center" readingOrder="2"/>
    </xf>
    <xf numFmtId="0" fontId="12" fillId="8" borderId="76" xfId="3" applyFont="1" applyFill="1" applyBorder="1" applyAlignment="1">
      <alignment vertical="center" readingOrder="2"/>
    </xf>
    <xf numFmtId="0" fontId="12" fillId="8" borderId="26" xfId="3" applyFont="1" applyFill="1" applyBorder="1" applyAlignment="1">
      <alignment vertical="center" readingOrder="2"/>
    </xf>
    <xf numFmtId="0" fontId="12" fillId="8" borderId="21" xfId="3" applyFont="1" applyFill="1" applyBorder="1" applyAlignment="1">
      <alignment vertical="center" readingOrder="2"/>
    </xf>
    <xf numFmtId="0" fontId="12" fillId="8" borderId="67" xfId="3" applyFont="1" applyFill="1" applyBorder="1" applyAlignment="1">
      <alignment vertical="center" readingOrder="2"/>
    </xf>
    <xf numFmtId="0" fontId="12" fillId="8" borderId="78" xfId="3" applyFont="1" applyFill="1" applyBorder="1" applyAlignment="1">
      <alignment horizontal="right" vertical="center" readingOrder="2"/>
    </xf>
    <xf numFmtId="0" fontId="3" fillId="8" borderId="80" xfId="0" applyFont="1" applyFill="1" applyBorder="1" applyAlignment="1">
      <alignment horizontal="center" vertical="center" wrapText="1"/>
    </xf>
    <xf numFmtId="0" fontId="3" fillId="8" borderId="81" xfId="3" applyFont="1" applyFill="1" applyBorder="1" applyAlignment="1">
      <alignment horizontal="center" vertical="center" wrapText="1"/>
    </xf>
    <xf numFmtId="0" fontId="3" fillId="8" borderId="82" xfId="0" applyFont="1" applyFill="1" applyBorder="1" applyAlignment="1">
      <alignment horizontal="left" vertical="center" wrapText="1"/>
    </xf>
    <xf numFmtId="0" fontId="3" fillId="0" borderId="82" xfId="0" applyFont="1" applyBorder="1" applyAlignment="1">
      <alignment horizontal="center" vertical="center" wrapText="1"/>
    </xf>
    <xf numFmtId="0" fontId="3" fillId="0" borderId="83" xfId="0" applyFont="1" applyBorder="1" applyAlignment="1">
      <alignment horizontal="center" vertical="center" wrapText="1"/>
    </xf>
    <xf numFmtId="0" fontId="3" fillId="8" borderId="85" xfId="0" applyFont="1" applyFill="1" applyBorder="1" applyAlignment="1">
      <alignment horizontal="center" vertical="center" wrapText="1"/>
    </xf>
    <xf numFmtId="0" fontId="3" fillId="8" borderId="84" xfId="0" applyFont="1" applyFill="1" applyBorder="1" applyAlignment="1">
      <alignment horizontal="left" vertical="center" wrapText="1"/>
    </xf>
    <xf numFmtId="0" fontId="3" fillId="0" borderId="84" xfId="0" applyFont="1" applyBorder="1" applyAlignment="1">
      <alignment horizontal="center" vertical="center" wrapText="1"/>
    </xf>
    <xf numFmtId="0" fontId="3" fillId="8" borderId="45" xfId="0" applyFont="1" applyFill="1" applyBorder="1" applyAlignment="1">
      <alignment horizontal="center" vertical="center" wrapText="1"/>
    </xf>
    <xf numFmtId="0" fontId="3" fillId="0" borderId="86" xfId="0" applyFont="1" applyBorder="1" applyAlignment="1">
      <alignment horizontal="center" vertical="center" wrapText="1"/>
    </xf>
    <xf numFmtId="0" fontId="5" fillId="0" borderId="36" xfId="0" applyFont="1" applyBorder="1" applyAlignment="1">
      <alignment vertical="center" wrapText="1"/>
    </xf>
    <xf numFmtId="0" fontId="5" fillId="0" borderId="38" xfId="0" applyFont="1" applyBorder="1" applyAlignment="1">
      <alignment horizontal="center" vertical="center" wrapText="1"/>
    </xf>
    <xf numFmtId="0" fontId="5" fillId="0" borderId="42" xfId="0" applyFont="1" applyBorder="1" applyAlignment="1">
      <alignment horizontal="center" vertical="center"/>
    </xf>
    <xf numFmtId="0" fontId="10" fillId="2" borderId="13" xfId="0" applyFont="1" applyFill="1" applyBorder="1" applyAlignment="1">
      <alignment horizontal="center" vertical="center" wrapText="1"/>
    </xf>
    <xf numFmtId="0" fontId="5" fillId="2" borderId="22" xfId="0" applyFont="1" applyFill="1" applyBorder="1" applyAlignment="1">
      <alignment horizontal="center"/>
    </xf>
    <xf numFmtId="0" fontId="5" fillId="0" borderId="17" xfId="0" applyFont="1" applyBorder="1" applyAlignment="1">
      <alignment horizontal="center" vertical="center"/>
    </xf>
    <xf numFmtId="0" fontId="5" fillId="0" borderId="16" xfId="0" applyFont="1" applyBorder="1" applyAlignment="1">
      <alignment horizontal="center" vertical="center"/>
    </xf>
    <xf numFmtId="0" fontId="0" fillId="0" borderId="17" xfId="0" applyBorder="1"/>
    <xf numFmtId="0" fontId="5" fillId="0" borderId="16" xfId="0" applyFont="1" applyBorder="1"/>
    <xf numFmtId="0" fontId="5" fillId="0" borderId="44" xfId="0" applyFont="1" applyBorder="1" applyAlignment="1">
      <alignment horizontal="center"/>
    </xf>
    <xf numFmtId="0" fontId="5" fillId="0" borderId="88" xfId="0" applyFont="1" applyBorder="1" applyAlignment="1">
      <alignment horizontal="center" vertical="center"/>
    </xf>
    <xf numFmtId="0" fontId="5" fillId="0" borderId="88" xfId="0" applyFont="1" applyBorder="1" applyAlignment="1">
      <alignment vertical="center"/>
    </xf>
    <xf numFmtId="0" fontId="5" fillId="0" borderId="43" xfId="0" applyFont="1" applyBorder="1" applyAlignment="1">
      <alignment horizontal="center" vertical="center"/>
    </xf>
    <xf numFmtId="0" fontId="14" fillId="0" borderId="39" xfId="0" applyFont="1" applyBorder="1" applyAlignment="1">
      <alignment horizontal="center"/>
    </xf>
    <xf numFmtId="0" fontId="5" fillId="0" borderId="53" xfId="0" applyFont="1" applyBorder="1" applyAlignment="1">
      <alignment horizontal="center" vertical="center" wrapText="1"/>
    </xf>
    <xf numFmtId="0" fontId="5" fillId="0" borderId="52" xfId="0" applyFont="1" applyBorder="1" applyAlignment="1">
      <alignment horizontal="center" vertical="center"/>
    </xf>
    <xf numFmtId="0" fontId="5" fillId="0" borderId="52" xfId="0" applyFont="1" applyBorder="1" applyAlignment="1">
      <alignment horizontal="left" vertical="center"/>
    </xf>
    <xf numFmtId="0" fontId="5" fillId="0" borderId="53" xfId="0" applyFont="1" applyBorder="1" applyAlignment="1">
      <alignment horizontal="center" vertical="center"/>
    </xf>
    <xf numFmtId="0" fontId="5" fillId="0" borderId="51" xfId="0" applyFont="1" applyBorder="1" applyAlignment="1">
      <alignment horizontal="center" vertical="center"/>
    </xf>
    <xf numFmtId="0" fontId="10" fillId="2" borderId="22" xfId="0" applyFont="1" applyFill="1" applyBorder="1" applyAlignment="1">
      <alignment horizontal="center"/>
    </xf>
    <xf numFmtId="0" fontId="36" fillId="2" borderId="22" xfId="0" applyFont="1" applyFill="1" applyBorder="1" applyAlignment="1">
      <alignment horizontal="center"/>
    </xf>
    <xf numFmtId="0" fontId="37" fillId="0" borderId="17" xfId="0" applyFont="1" applyBorder="1" applyAlignment="1">
      <alignment horizontal="center" vertical="center"/>
    </xf>
    <xf numFmtId="0" fontId="37" fillId="0" borderId="16" xfId="0" applyFont="1" applyBorder="1" applyAlignment="1">
      <alignment horizontal="center" vertical="center"/>
    </xf>
    <xf numFmtId="0" fontId="38" fillId="0" borderId="16" xfId="0" applyFont="1" applyBorder="1" applyAlignment="1">
      <alignment horizontal="right"/>
    </xf>
    <xf numFmtId="0" fontId="5" fillId="0" borderId="0" xfId="0" applyFont="1" applyFill="1" applyBorder="1"/>
    <xf numFmtId="0" fontId="5" fillId="0" borderId="18" xfId="0" applyFont="1" applyFill="1" applyBorder="1"/>
    <xf numFmtId="0" fontId="5" fillId="0" borderId="0" xfId="0" applyFont="1" applyFill="1" applyBorder="1" applyAlignment="1">
      <alignment horizontal="center"/>
    </xf>
    <xf numFmtId="0" fontId="5" fillId="0" borderId="18" xfId="0" applyFont="1" applyFill="1" applyBorder="1" applyAlignment="1">
      <alignment horizontal="center"/>
    </xf>
    <xf numFmtId="0" fontId="5" fillId="0" borderId="18" xfId="0" applyFont="1" applyFill="1" applyBorder="1" applyAlignment="1">
      <alignment horizontal="center" vertical="center"/>
    </xf>
    <xf numFmtId="0" fontId="5" fillId="0" borderId="18" xfId="0" applyFont="1" applyFill="1" applyBorder="1" applyAlignment="1">
      <alignment vertical="center"/>
    </xf>
    <xf numFmtId="0" fontId="5" fillId="5" borderId="17" xfId="0" applyFont="1" applyFill="1" applyBorder="1" applyAlignment="1">
      <alignment horizontal="center" vertical="center"/>
    </xf>
    <xf numFmtId="0" fontId="5" fillId="5" borderId="16" xfId="0" applyFont="1" applyFill="1" applyBorder="1" applyAlignment="1">
      <alignment horizontal="center" vertical="center"/>
    </xf>
    <xf numFmtId="0" fontId="5" fillId="5" borderId="16" xfId="0" applyFont="1" applyFill="1" applyBorder="1" applyAlignment="1">
      <alignment vertical="center"/>
    </xf>
    <xf numFmtId="0" fontId="5" fillId="5" borderId="16" xfId="0" applyFont="1" applyFill="1" applyBorder="1" applyAlignment="1">
      <alignment horizontal="left" vertical="center"/>
    </xf>
    <xf numFmtId="0" fontId="5" fillId="5" borderId="2" xfId="0" applyFont="1" applyFill="1" applyBorder="1" applyAlignment="1">
      <alignment horizontal="center" vertical="center"/>
    </xf>
    <xf numFmtId="0" fontId="4" fillId="0" borderId="24" xfId="0" applyFont="1" applyBorder="1"/>
    <xf numFmtId="0" fontId="5" fillId="0" borderId="53" xfId="0" applyFont="1" applyBorder="1" applyAlignment="1">
      <alignment horizontal="center"/>
    </xf>
    <xf numFmtId="0" fontId="5" fillId="0" borderId="52" xfId="0" applyFont="1" applyBorder="1" applyAlignment="1">
      <alignment vertical="center"/>
    </xf>
    <xf numFmtId="0" fontId="4" fillId="0" borderId="16" xfId="0" applyFont="1" applyBorder="1"/>
    <xf numFmtId="0" fontId="5" fillId="3" borderId="0" xfId="0" applyFont="1" applyFill="1" applyBorder="1" applyAlignment="1">
      <alignment horizontal="center"/>
    </xf>
    <xf numFmtId="0" fontId="5" fillId="0" borderId="33" xfId="0" applyFont="1" applyBorder="1"/>
    <xf numFmtId="0" fontId="0" fillId="0" borderId="0" xfId="0" applyBorder="1" applyAlignment="1">
      <alignment vertical="center"/>
    </xf>
    <xf numFmtId="0" fontId="4" fillId="0" borderId="0" xfId="3" applyFont="1" applyBorder="1" applyAlignment="1">
      <alignment horizontal="center" vertical="center"/>
    </xf>
    <xf numFmtId="0" fontId="5" fillId="2" borderId="6" xfId="0" applyFont="1" applyFill="1" applyBorder="1" applyAlignment="1">
      <alignment wrapText="1"/>
    </xf>
    <xf numFmtId="0" fontId="4" fillId="2" borderId="18" xfId="0" applyFont="1" applyFill="1" applyBorder="1" applyAlignment="1">
      <alignment wrapText="1"/>
    </xf>
    <xf numFmtId="0" fontId="4" fillId="2" borderId="8" xfId="0" applyFont="1" applyFill="1" applyBorder="1" applyAlignment="1">
      <alignment wrapText="1"/>
    </xf>
    <xf numFmtId="0" fontId="5" fillId="2" borderId="2" xfId="0" applyFont="1" applyFill="1" applyBorder="1" applyAlignment="1">
      <alignment horizontal="left" wrapText="1"/>
    </xf>
    <xf numFmtId="0" fontId="4" fillId="2" borderId="16" xfId="0" applyFont="1" applyFill="1" applyBorder="1" applyAlignment="1">
      <alignment horizontal="left" wrapText="1"/>
    </xf>
    <xf numFmtId="0" fontId="4" fillId="2" borderId="17" xfId="0" applyFont="1" applyFill="1" applyBorder="1" applyAlignment="1">
      <alignment horizontal="left" wrapText="1"/>
    </xf>
    <xf numFmtId="0" fontId="10" fillId="2" borderId="30" xfId="0" applyFont="1" applyFill="1" applyBorder="1" applyAlignment="1">
      <alignment horizontal="center" vertical="center" wrapText="1"/>
    </xf>
    <xf numFmtId="0" fontId="11" fillId="0" borderId="13" xfId="0" applyFont="1" applyBorder="1" applyAlignment="1">
      <alignment horizontal="center" vertical="center"/>
    </xf>
    <xf numFmtId="0" fontId="10" fillId="2" borderId="24" xfId="1" applyFont="1" applyFill="1" applyBorder="1" applyAlignment="1">
      <alignment horizontal="center" wrapText="1"/>
    </xf>
    <xf numFmtId="0" fontId="10" fillId="2" borderId="31" xfId="1" applyFont="1" applyFill="1" applyBorder="1" applyAlignment="1">
      <alignment horizontal="center" wrapText="1"/>
    </xf>
    <xf numFmtId="0" fontId="10" fillId="2" borderId="32"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5" fillId="2" borderId="2" xfId="0" applyFont="1" applyFill="1" applyBorder="1" applyAlignment="1">
      <alignment wrapText="1"/>
    </xf>
    <xf numFmtId="0" fontId="5" fillId="2" borderId="16" xfId="0" applyFont="1" applyFill="1" applyBorder="1" applyAlignment="1">
      <alignment wrapText="1"/>
    </xf>
    <xf numFmtId="0" fontId="5" fillId="2" borderId="17" xfId="0" applyFont="1" applyFill="1" applyBorder="1" applyAlignment="1">
      <alignment wrapText="1"/>
    </xf>
    <xf numFmtId="0" fontId="5" fillId="2" borderId="2"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5" fillId="2" borderId="22" xfId="0" applyFont="1" applyFill="1" applyBorder="1" applyAlignment="1">
      <alignment horizontal="left" wrapText="1"/>
    </xf>
    <xf numFmtId="0" fontId="3" fillId="0" borderId="25" xfId="3" applyFont="1" applyFill="1" applyBorder="1" applyAlignment="1">
      <alignment horizontal="left" vertical="top" readingOrder="1"/>
    </xf>
    <xf numFmtId="0" fontId="3" fillId="0" borderId="24" xfId="3" applyFont="1" applyFill="1" applyBorder="1" applyAlignment="1">
      <alignment horizontal="left" vertical="top" readingOrder="1"/>
    </xf>
    <xf numFmtId="0" fontId="3" fillId="0" borderId="1" xfId="3" applyFont="1" applyFill="1" applyBorder="1" applyAlignment="1">
      <alignment horizontal="left" vertical="top" readingOrder="1"/>
    </xf>
    <xf numFmtId="0" fontId="6" fillId="0" borderId="0" xfId="0" applyFont="1" applyBorder="1" applyAlignment="1">
      <alignment horizontal="center" vertical="center"/>
    </xf>
    <xf numFmtId="0" fontId="7" fillId="0" borderId="18" xfId="0" applyFont="1" applyBorder="1" applyAlignment="1">
      <alignment horizontal="center" vertical="center" readingOrder="2"/>
    </xf>
    <xf numFmtId="0" fontId="5" fillId="8" borderId="25" xfId="0" applyFont="1" applyFill="1" applyBorder="1" applyAlignment="1">
      <alignment horizontal="center" vertical="center"/>
    </xf>
    <xf numFmtId="0" fontId="5" fillId="8" borderId="24"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18" xfId="0" applyFont="1" applyFill="1" applyBorder="1" applyAlignment="1">
      <alignment horizontal="center" vertical="center"/>
    </xf>
    <xf numFmtId="0" fontId="5" fillId="8" borderId="8" xfId="0" applyFont="1" applyFill="1" applyBorder="1" applyAlignment="1">
      <alignment horizontal="center" vertical="center"/>
    </xf>
    <xf numFmtId="0" fontId="17" fillId="0" borderId="66" xfId="0" applyNumberFormat="1" applyFont="1" applyBorder="1" applyAlignment="1">
      <alignment horizontal="center" vertical="center" wrapText="1"/>
    </xf>
    <xf numFmtId="0" fontId="17" fillId="0" borderId="62" xfId="0" applyNumberFormat="1" applyFont="1" applyBorder="1" applyAlignment="1">
      <alignment horizontal="center" vertical="center" wrapText="1"/>
    </xf>
    <xf numFmtId="0" fontId="17" fillId="0" borderId="76" xfId="0" applyNumberFormat="1" applyFont="1" applyBorder="1" applyAlignment="1">
      <alignment horizontal="center" vertical="center" wrapText="1"/>
    </xf>
    <xf numFmtId="0" fontId="3" fillId="0" borderId="6" xfId="3" applyFont="1" applyFill="1" applyBorder="1" applyAlignment="1">
      <alignment horizontal="left" vertical="top" wrapText="1" readingOrder="1"/>
    </xf>
    <xf numFmtId="0" fontId="3" fillId="0" borderId="18" xfId="3" applyFont="1" applyFill="1" applyBorder="1" applyAlignment="1">
      <alignment horizontal="left" vertical="top" wrapText="1" readingOrder="1"/>
    </xf>
    <xf numFmtId="0" fontId="3" fillId="0" borderId="8" xfId="3" applyFont="1" applyFill="1" applyBorder="1" applyAlignment="1">
      <alignment horizontal="left" vertical="top" wrapText="1" readingOrder="1"/>
    </xf>
    <xf numFmtId="0" fontId="5" fillId="2" borderId="2" xfId="0" applyFont="1" applyFill="1" applyBorder="1" applyAlignment="1">
      <alignment horizontal="left" vertical="center"/>
    </xf>
    <xf numFmtId="0" fontId="5" fillId="2" borderId="16" xfId="0" applyFont="1" applyFill="1" applyBorder="1" applyAlignment="1">
      <alignment horizontal="left" vertical="center"/>
    </xf>
    <xf numFmtId="0" fontId="5" fillId="2" borderId="17" xfId="0" applyFont="1" applyFill="1" applyBorder="1" applyAlignment="1">
      <alignment horizontal="left" vertical="center"/>
    </xf>
    <xf numFmtId="0" fontId="17" fillId="0" borderId="66" xfId="0" applyFont="1" applyBorder="1" applyAlignment="1">
      <alignment horizontal="center" vertical="center" wrapText="1"/>
    </xf>
    <xf numFmtId="0" fontId="17" fillId="0" borderId="62" xfId="0" applyFont="1" applyBorder="1" applyAlignment="1">
      <alignment horizontal="center" vertical="center" wrapText="1"/>
    </xf>
    <xf numFmtId="0" fontId="17" fillId="0" borderId="7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5"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67" xfId="0" applyFont="1" applyBorder="1" applyAlignment="1">
      <alignment horizontal="center" vertical="center" wrapText="1"/>
    </xf>
    <xf numFmtId="0" fontId="17" fillId="0" borderId="25"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1"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3" xfId="0" applyFont="1" applyBorder="1" applyAlignment="1">
      <alignment horizontal="center" vertical="center" wrapText="1"/>
    </xf>
    <xf numFmtId="0" fontId="3" fillId="0" borderId="87" xfId="0" applyFont="1" applyBorder="1" applyAlignment="1">
      <alignment horizontal="center" vertical="center" wrapText="1"/>
    </xf>
    <xf numFmtId="0" fontId="5" fillId="0" borderId="22" xfId="0" applyFont="1" applyBorder="1" applyAlignment="1">
      <alignment horizontal="left" wrapText="1"/>
    </xf>
    <xf numFmtId="0" fontId="5" fillId="2" borderId="22" xfId="0" applyFont="1" applyFill="1" applyBorder="1" applyAlignment="1">
      <alignment horizontal="center"/>
    </xf>
    <xf numFmtId="0" fontId="10" fillId="2" borderId="22" xfId="6" applyFont="1" applyFill="1" applyBorder="1" applyAlignment="1">
      <alignment horizontal="center" wrapText="1"/>
    </xf>
    <xf numFmtId="0" fontId="10" fillId="2" borderId="22" xfId="0" applyFont="1" applyFill="1" applyBorder="1" applyAlignment="1">
      <alignment horizontal="center" vertical="center" wrapText="1"/>
    </xf>
    <xf numFmtId="0" fontId="11" fillId="0" borderId="22" xfId="0" applyFont="1" applyBorder="1" applyAlignment="1">
      <alignment horizontal="center" vertical="center"/>
    </xf>
    <xf numFmtId="0" fontId="10" fillId="2" borderId="22" xfId="0" applyFont="1" applyFill="1" applyBorder="1" applyAlignment="1">
      <alignment horizontal="center" vertical="center"/>
    </xf>
    <xf numFmtId="0" fontId="5" fillId="0" borderId="16" xfId="0" applyFont="1" applyBorder="1" applyAlignment="1">
      <alignment horizontal="center"/>
    </xf>
    <xf numFmtId="0" fontId="5" fillId="0" borderId="17" xfId="0" applyFont="1" applyBorder="1" applyAlignment="1">
      <alignment horizontal="center"/>
    </xf>
    <xf numFmtId="0" fontId="5" fillId="0" borderId="2" xfId="0" applyFont="1" applyBorder="1" applyAlignment="1">
      <alignment horizontal="center"/>
    </xf>
    <xf numFmtId="0" fontId="5" fillId="5" borderId="16" xfId="0" applyFont="1" applyFill="1" applyBorder="1" applyAlignment="1">
      <alignment horizontal="left" vertical="center"/>
    </xf>
    <xf numFmtId="0" fontId="5" fillId="8" borderId="2" xfId="0" applyFont="1" applyFill="1" applyBorder="1" applyAlignment="1">
      <alignment horizontal="left"/>
    </xf>
    <xf numFmtId="0" fontId="5" fillId="8" borderId="16" xfId="0" applyFont="1" applyFill="1" applyBorder="1" applyAlignment="1">
      <alignment horizontal="left"/>
    </xf>
    <xf numFmtId="0" fontId="10" fillId="2" borderId="6"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5" fillId="2" borderId="2" xfId="0" applyFont="1" applyFill="1" applyBorder="1" applyAlignment="1">
      <alignment horizontal="center"/>
    </xf>
    <xf numFmtId="0" fontId="5" fillId="2" borderId="17" xfId="0" applyFont="1" applyFill="1" applyBorder="1" applyAlignment="1">
      <alignment horizontal="center"/>
    </xf>
    <xf numFmtId="0" fontId="5" fillId="3" borderId="16" xfId="0" applyFont="1" applyFill="1" applyBorder="1" applyAlignment="1">
      <alignment horizontal="center"/>
    </xf>
    <xf numFmtId="0" fontId="9" fillId="0" borderId="0" xfId="0" applyFont="1" applyBorder="1" applyAlignment="1">
      <alignment horizontal="center" wrapText="1"/>
    </xf>
    <xf numFmtId="0" fontId="0" fillId="0" borderId="0" xfId="0" applyBorder="1" applyAlignment="1">
      <alignment horizontal="center" wrapText="1"/>
    </xf>
    <xf numFmtId="0" fontId="3" fillId="0" borderId="2" xfId="0" applyFont="1" applyFill="1" applyBorder="1" applyAlignment="1">
      <alignment horizontal="center" vertical="center" wrapText="1" readingOrder="2"/>
    </xf>
    <xf numFmtId="0" fontId="3" fillId="0" borderId="16" xfId="0" applyFont="1" applyFill="1" applyBorder="1" applyAlignment="1">
      <alignment horizontal="center" vertical="center" wrapText="1" readingOrder="2"/>
    </xf>
    <xf numFmtId="0" fontId="3" fillId="0" borderId="17" xfId="0" applyFont="1" applyFill="1" applyBorder="1" applyAlignment="1">
      <alignment horizontal="center" vertical="center" wrapText="1" readingOrder="2"/>
    </xf>
    <xf numFmtId="0" fontId="3" fillId="0" borderId="14" xfId="3" applyFont="1" applyBorder="1" applyAlignment="1">
      <alignment horizontal="center" vertical="center" wrapText="1"/>
    </xf>
    <xf numFmtId="0" fontId="5" fillId="2" borderId="14" xfId="3" applyFont="1" applyFill="1" applyBorder="1" applyAlignment="1">
      <alignment horizontal="right" vertical="center"/>
    </xf>
    <xf numFmtId="0" fontId="9" fillId="0" borderId="14" xfId="3" applyBorder="1" applyAlignment="1">
      <alignment horizontal="right"/>
    </xf>
    <xf numFmtId="0" fontId="12" fillId="0" borderId="66" xfId="3" applyFont="1" applyBorder="1" applyAlignment="1">
      <alignment horizontal="center" vertical="center" wrapText="1" readingOrder="2"/>
    </xf>
    <xf numFmtId="0" fontId="12" fillId="0" borderId="62" xfId="3" applyFont="1" applyBorder="1" applyAlignment="1">
      <alignment horizontal="center" vertical="center" wrapText="1" readingOrder="2"/>
    </xf>
    <xf numFmtId="0" fontId="12" fillId="0" borderId="37" xfId="3" applyFont="1" applyBorder="1" applyAlignment="1">
      <alignment horizontal="center" vertical="center" wrapText="1" readingOrder="2"/>
    </xf>
    <xf numFmtId="0" fontId="12" fillId="0" borderId="7" xfId="3" applyFont="1" applyBorder="1" applyAlignment="1">
      <alignment horizontal="center" vertical="center" wrapText="1" readingOrder="2"/>
    </xf>
    <xf numFmtId="0" fontId="12" fillId="0" borderId="0" xfId="3" applyFont="1" applyBorder="1" applyAlignment="1">
      <alignment horizontal="center" vertical="center" wrapText="1" readingOrder="2"/>
    </xf>
    <xf numFmtId="0" fontId="12" fillId="0" borderId="63" xfId="3" applyFont="1" applyBorder="1" applyAlignment="1">
      <alignment horizontal="center" vertical="center" wrapText="1" readingOrder="2"/>
    </xf>
    <xf numFmtId="0" fontId="12" fillId="0" borderId="65" xfId="3" applyFont="1" applyBorder="1" applyAlignment="1">
      <alignment horizontal="center" vertical="center" wrapText="1" readingOrder="2"/>
    </xf>
    <xf numFmtId="0" fontId="12" fillId="0" borderId="21" xfId="3" applyFont="1" applyBorder="1" applyAlignment="1">
      <alignment horizontal="center" vertical="center" wrapText="1" readingOrder="2"/>
    </xf>
    <xf numFmtId="0" fontId="12" fillId="0" borderId="64" xfId="3" applyFont="1" applyBorder="1" applyAlignment="1">
      <alignment horizontal="center" vertical="center" wrapText="1" readingOrder="2"/>
    </xf>
    <xf numFmtId="0" fontId="14" fillId="2" borderId="61" xfId="3" applyFont="1" applyFill="1" applyBorder="1" applyAlignment="1">
      <alignment horizontal="right" vertical="center"/>
    </xf>
    <xf numFmtId="0" fontId="14" fillId="2" borderId="23" xfId="3" applyFont="1" applyFill="1" applyBorder="1" applyAlignment="1">
      <alignment horizontal="right" vertical="center"/>
    </xf>
    <xf numFmtId="0" fontId="14" fillId="2" borderId="28" xfId="3" applyFont="1" applyFill="1" applyBorder="1" applyAlignment="1">
      <alignment horizontal="right" vertical="center"/>
    </xf>
    <xf numFmtId="0" fontId="5" fillId="2" borderId="61" xfId="3" applyFont="1" applyFill="1" applyBorder="1" applyAlignment="1">
      <alignment horizontal="center" vertical="center" wrapText="1"/>
    </xf>
    <xf numFmtId="0" fontId="5" fillId="2" borderId="28" xfId="3" applyFont="1" applyFill="1" applyBorder="1" applyAlignment="1">
      <alignment horizontal="center" vertical="center" wrapText="1"/>
    </xf>
    <xf numFmtId="0" fontId="35" fillId="0" borderId="66" xfId="3" applyFont="1" applyBorder="1" applyAlignment="1">
      <alignment horizontal="right" vertical="center" wrapText="1" readingOrder="2"/>
    </xf>
    <xf numFmtId="0" fontId="12" fillId="0" borderId="62" xfId="3" applyFont="1" applyBorder="1" applyAlignment="1">
      <alignment horizontal="right" vertical="center" wrapText="1" readingOrder="2"/>
    </xf>
    <xf numFmtId="0" fontId="12" fillId="0" borderId="37" xfId="3" applyFont="1" applyBorder="1" applyAlignment="1">
      <alignment horizontal="right" vertical="center" wrapText="1" readingOrder="2"/>
    </xf>
    <xf numFmtId="0" fontId="6" fillId="0" borderId="0" xfId="3" applyFont="1" applyBorder="1" applyAlignment="1">
      <alignment horizontal="center" vertical="center"/>
    </xf>
    <xf numFmtId="0" fontId="14" fillId="2" borderId="54" xfId="3" applyFont="1" applyFill="1" applyBorder="1" applyAlignment="1">
      <alignment horizontal="right" vertical="center"/>
    </xf>
    <xf numFmtId="0" fontId="14" fillId="2" borderId="55" xfId="3" applyFont="1" applyFill="1" applyBorder="1" applyAlignment="1">
      <alignment horizontal="right" vertical="center"/>
    </xf>
    <xf numFmtId="0" fontId="14" fillId="2" borderId="56" xfId="3" applyFont="1" applyFill="1" applyBorder="1" applyAlignment="1">
      <alignment horizontal="right" vertical="center"/>
    </xf>
    <xf numFmtId="0" fontId="14" fillId="2" borderId="57" xfId="3" applyFont="1" applyFill="1" applyBorder="1" applyAlignment="1">
      <alignment horizontal="right" vertical="center"/>
    </xf>
    <xf numFmtId="0" fontId="5" fillId="2" borderId="40" xfId="3" applyFont="1" applyFill="1" applyBorder="1" applyAlignment="1">
      <alignment horizontal="right" vertical="center"/>
    </xf>
    <xf numFmtId="0" fontId="5" fillId="2" borderId="19" xfId="3" applyFont="1" applyFill="1" applyBorder="1" applyAlignment="1">
      <alignment horizontal="right" vertical="center"/>
    </xf>
    <xf numFmtId="0" fontId="5" fillId="2" borderId="59" xfId="3" applyFont="1" applyFill="1" applyBorder="1" applyAlignment="1">
      <alignment horizontal="right" vertical="center"/>
    </xf>
    <xf numFmtId="0" fontId="3" fillId="2" borderId="60" xfId="3" applyFont="1" applyFill="1" applyBorder="1" applyAlignment="1">
      <alignment horizontal="center" vertical="center" wrapText="1"/>
    </xf>
    <xf numFmtId="0" fontId="3" fillId="2" borderId="40"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5" fillId="10" borderId="2" xfId="0" applyFont="1" applyFill="1" applyBorder="1" applyAlignment="1">
      <alignment horizontal="right" readingOrder="2"/>
    </xf>
    <xf numFmtId="0" fontId="5" fillId="10" borderId="16" xfId="0" applyFont="1" applyFill="1" applyBorder="1" applyAlignment="1">
      <alignment horizontal="right" readingOrder="2"/>
    </xf>
    <xf numFmtId="0" fontId="5" fillId="10" borderId="17" xfId="0" applyFont="1" applyFill="1" applyBorder="1" applyAlignment="1">
      <alignment horizontal="right" readingOrder="2"/>
    </xf>
    <xf numFmtId="0" fontId="4" fillId="0" borderId="0" xfId="0" applyFont="1" applyBorder="1" applyAlignment="1">
      <alignment horizontal="center"/>
    </xf>
    <xf numFmtId="0" fontId="5" fillId="8" borderId="0" xfId="0" applyFont="1" applyFill="1" applyBorder="1" applyAlignment="1">
      <alignment horizontal="center" readingOrder="2"/>
    </xf>
    <xf numFmtId="0" fontId="5" fillId="0" borderId="3" xfId="0" applyFont="1" applyBorder="1" applyAlignment="1">
      <alignment horizontal="center"/>
    </xf>
    <xf numFmtId="0" fontId="5" fillId="3" borderId="18" xfId="0" applyFont="1" applyFill="1" applyBorder="1" applyAlignment="1">
      <alignment horizontal="center"/>
    </xf>
    <xf numFmtId="0" fontId="6" fillId="0" borderId="0" xfId="0" applyFont="1" applyBorder="1" applyAlignment="1"/>
    <xf numFmtId="0" fontId="0" fillId="0" borderId="29" xfId="0" applyBorder="1" applyAlignment="1">
      <alignment horizontal="left" vertical="center"/>
    </xf>
    <xf numFmtId="0" fontId="0" fillId="0" borderId="29" xfId="0" applyBorder="1" applyAlignment="1">
      <alignment horizontal="center" vertical="center"/>
    </xf>
    <xf numFmtId="0" fontId="27" fillId="0" borderId="26" xfId="3" applyFont="1" applyFill="1" applyBorder="1" applyAlignment="1">
      <alignment horizontal="center" vertical="center" wrapText="1"/>
    </xf>
    <xf numFmtId="0" fontId="27" fillId="0" borderId="21" xfId="3" applyFont="1" applyFill="1" applyBorder="1" applyAlignment="1">
      <alignment horizontal="center" vertical="center" wrapText="1"/>
    </xf>
    <xf numFmtId="0" fontId="11" fillId="0" borderId="27" xfId="0" applyFont="1" applyBorder="1" applyAlignment="1">
      <alignment horizontal="center" vertical="center"/>
    </xf>
    <xf numFmtId="0" fontId="11" fillId="0" borderId="19" xfId="0" applyFont="1" applyBorder="1" applyAlignment="1">
      <alignment horizontal="center" vertical="center"/>
    </xf>
    <xf numFmtId="0" fontId="3" fillId="0" borderId="14" xfId="3" applyFont="1" applyFill="1" applyBorder="1" applyAlignment="1">
      <alignment horizontal="center" vertical="center" wrapText="1"/>
    </xf>
    <xf numFmtId="0" fontId="0" fillId="7" borderId="14" xfId="0" applyFill="1" applyBorder="1" applyAlignment="1">
      <alignment horizontal="right" vertical="center"/>
    </xf>
    <xf numFmtId="0" fontId="0" fillId="0" borderId="14" xfId="0" applyBorder="1" applyAlignment="1">
      <alignment horizontal="right" vertical="center"/>
    </xf>
    <xf numFmtId="0" fontId="11" fillId="0" borderId="14" xfId="0" applyFont="1" applyBorder="1" applyAlignment="1">
      <alignment vertical="center"/>
    </xf>
    <xf numFmtId="0" fontId="11" fillId="6" borderId="14" xfId="0" applyFont="1" applyFill="1" applyBorder="1" applyAlignment="1">
      <alignment vertical="center"/>
    </xf>
  </cellXfs>
  <cellStyles count="7">
    <cellStyle name="Normal" xfId="0" builtinId="0"/>
    <cellStyle name="Normal 2" xfId="1"/>
    <cellStyle name="Normal 2 2" xfId="2"/>
    <cellStyle name="Normal 2 3" xfId="4"/>
    <cellStyle name="Normal 2 4" xfId="6"/>
    <cellStyle name="Normal 3" xfId="3"/>
    <cellStyle name="Normal 4" xfId="5"/>
  </cellStyles>
  <dxfs count="20">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6.pn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 xmlns:a16="http://schemas.microsoft.com/office/drawing/2014/main" id="{C7A92BD7-6220-415A-BDBD-14805BB4FEF9}"/>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2" name="Picture 3">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0" y="9525"/>
          <a:ext cx="9144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61916" y="198967"/>
          <a:ext cx="1035051" cy="54017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408517</xdr:colOff>
      <xdr:row>0</xdr:row>
      <xdr:rowOff>148167</xdr:rowOff>
    </xdr:from>
    <xdr:ext cx="389092" cy="395378"/>
    <xdr:pic>
      <xdr:nvPicPr>
        <xdr:cNvPr id="2" name="Picture 3">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8117" y="148167"/>
          <a:ext cx="389092"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463635</xdr:colOff>
      <xdr:row>0</xdr:row>
      <xdr:rowOff>199507</xdr:rowOff>
    </xdr:from>
    <xdr:ext cx="497329" cy="273567"/>
    <xdr:pic>
      <xdr:nvPicPr>
        <xdr:cNvPr id="3" name="Picture 2">
          <a:extLst>
            <a:ext uri="{FF2B5EF4-FFF2-40B4-BE49-F238E27FC236}">
              <a16:creationId xmlns=""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2835" y="161407"/>
          <a:ext cx="497329" cy="273567"/>
        </a:xfrm>
        <a:prstGeom prst="rect">
          <a:avLst/>
        </a:prstGeom>
        <a:noFill/>
        <a:ln>
          <a:noFill/>
        </a:ln>
      </xdr:spPr>
    </xdr:pic>
    <xdr:clientData/>
  </xdr:oneCellAnchor>
  <xdr:twoCellAnchor>
    <xdr:from>
      <xdr:col>11</xdr:col>
      <xdr:colOff>2162736</xdr:colOff>
      <xdr:row>0</xdr:row>
      <xdr:rowOff>112059</xdr:rowOff>
    </xdr:from>
    <xdr:to>
      <xdr:col>16</xdr:col>
      <xdr:colOff>481852</xdr:colOff>
      <xdr:row>0</xdr:row>
      <xdr:rowOff>481853</xdr:rowOff>
    </xdr:to>
    <xdr:sp macro="" textlink="">
      <xdr:nvSpPr>
        <xdr:cNvPr id="4" name="TextBox 3"/>
        <xdr:cNvSpPr txBox="1"/>
      </xdr:nvSpPr>
      <xdr:spPr>
        <a:xfrm>
          <a:off x="7315761" y="112059"/>
          <a:ext cx="2919691" cy="459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 xmlns:a16="http://schemas.microsoft.com/office/drawing/2014/main" id="{00000000-0008-0000-0A00-000002000000}"/>
            </a:ext>
          </a:extLst>
        </xdr:cNvPr>
        <xdr:cNvSpPr txBox="1"/>
      </xdr:nvSpPr>
      <xdr:spPr>
        <a:xfrm>
          <a:off x="8351520" y="2190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editAs="oneCell">
    <xdr:from>
      <xdr:col>7</xdr:col>
      <xdr:colOff>76200</xdr:colOff>
      <xdr:row>6</xdr:row>
      <xdr:rowOff>190503</xdr:rowOff>
    </xdr:from>
    <xdr:to>
      <xdr:col>7</xdr:col>
      <xdr:colOff>259080</xdr:colOff>
      <xdr:row>7</xdr:row>
      <xdr:rowOff>122701</xdr:rowOff>
    </xdr:to>
    <xdr:pic>
      <xdr:nvPicPr>
        <xdr:cNvPr id="3" name="Picture 2" descr="Wifi Free Icon of Icon Park">
          <a:extLst>
            <a:ext uri="{FF2B5EF4-FFF2-40B4-BE49-F238E27FC236}">
              <a16:creationId xmlns="" xmlns:a16="http://schemas.microsoft.com/office/drawing/2014/main" id="{B5A2B525-787F-43C3-BF61-F7CAF5F7F34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8143875" y="1390653"/>
          <a:ext cx="182880" cy="132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5</xdr:col>
      <xdr:colOff>221960</xdr:colOff>
      <xdr:row>22</xdr:row>
      <xdr:rowOff>36012</xdr:rowOff>
    </xdr:from>
    <xdr:ext cx="184730" cy="937629"/>
    <xdr:sp macro="" textlink="">
      <xdr:nvSpPr>
        <xdr:cNvPr id="2" name="Rectangle 1">
          <a:extLst>
            <a:ext uri="{FF2B5EF4-FFF2-40B4-BE49-F238E27FC236}">
              <a16:creationId xmlns="" xmlns:a16="http://schemas.microsoft.com/office/drawing/2014/main" id="{00000000-0008-0000-0700-000002000000}"/>
            </a:ext>
          </a:extLst>
        </xdr:cNvPr>
        <xdr:cNvSpPr/>
      </xdr:nvSpPr>
      <xdr:spPr>
        <a:xfrm rot="19239834">
          <a:off x="9985041335" y="4388937"/>
          <a:ext cx="184730" cy="937629"/>
        </a:xfrm>
        <a:prstGeom prst="rect">
          <a:avLst/>
        </a:prstGeom>
        <a:noFill/>
      </xdr:spPr>
      <xdr:txBody>
        <a:bodyPr wrap="none" lIns="91440" tIns="45720" rIns="91440" bIns="45720">
          <a:spAutoFit/>
        </a:bodyPr>
        <a:lstStyle/>
        <a:p>
          <a:pPr algn="r" rtl="1"/>
          <a:endParaRPr lang="en-US"/>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 xmlns:a16="http://schemas.microsoft.com/office/drawing/2014/main" id="{00000000-0008-0000-07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 xmlns:a16="http://schemas.microsoft.com/office/drawing/2014/main" id="{00000000-0008-0000-07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23</xdr:row>
      <xdr:rowOff>36012</xdr:rowOff>
    </xdr:from>
    <xdr:ext cx="184730" cy="937629"/>
    <xdr:sp macro="" textlink="">
      <xdr:nvSpPr>
        <xdr:cNvPr id="6" name="Rectangle 5">
          <a:extLst>
            <a:ext uri="{FF2B5EF4-FFF2-40B4-BE49-F238E27FC236}">
              <a16:creationId xmlns="" xmlns:a16="http://schemas.microsoft.com/office/drawing/2014/main" id="{00000000-0008-0000-0700-000006000000}"/>
            </a:ext>
          </a:extLst>
        </xdr:cNvPr>
        <xdr:cNvSpPr/>
      </xdr:nvSpPr>
      <xdr:spPr>
        <a:xfrm rot="19239834">
          <a:off x="9985041335" y="4550862"/>
          <a:ext cx="184730" cy="937629"/>
        </a:xfrm>
        <a:prstGeom prst="rect">
          <a:avLst/>
        </a:prstGeom>
        <a:noFill/>
      </xdr:spPr>
      <xdr:txBody>
        <a:bodyPr wrap="none" lIns="91440" tIns="45720" rIns="91440" bIns="45720">
          <a:spAutoFit/>
        </a:bodyPr>
        <a:lstStyle/>
        <a:p>
          <a:pPr algn="r" rtl="1"/>
          <a:endParaRPr lang="en-US"/>
        </a:p>
      </xdr:txBody>
    </xdr:sp>
    <xdr:clientData/>
  </xdr:oneCellAnchor>
  <xdr:oneCellAnchor>
    <xdr:from>
      <xdr:col>5</xdr:col>
      <xdr:colOff>221960</xdr:colOff>
      <xdr:row>24</xdr:row>
      <xdr:rowOff>36012</xdr:rowOff>
    </xdr:from>
    <xdr:ext cx="184730" cy="937629"/>
    <xdr:sp macro="" textlink="">
      <xdr:nvSpPr>
        <xdr:cNvPr id="7" name="Rectangle 6">
          <a:extLst>
            <a:ext uri="{FF2B5EF4-FFF2-40B4-BE49-F238E27FC236}">
              <a16:creationId xmlns="" xmlns:a16="http://schemas.microsoft.com/office/drawing/2014/main" id="{3B1E61F0-AF87-4C62-9D4F-F1BDE4CA384B}"/>
            </a:ext>
          </a:extLst>
        </xdr:cNvPr>
        <xdr:cNvSpPr/>
      </xdr:nvSpPr>
      <xdr:spPr>
        <a:xfrm rot="19239834">
          <a:off x="9985041335" y="4712787"/>
          <a:ext cx="184730" cy="937629"/>
        </a:xfrm>
        <a:prstGeom prst="rect">
          <a:avLst/>
        </a:prstGeom>
        <a:noFill/>
      </xdr:spPr>
      <xdr:txBody>
        <a:bodyPr wrap="none" lIns="91440" tIns="45720" rIns="91440" bIns="45720">
          <a:spAutoFit/>
        </a:bodyPr>
        <a:lstStyle/>
        <a:p>
          <a:pPr algn="r" rtl="1"/>
          <a:endParaRPr lang="en-US"/>
        </a:p>
      </xdr:txBody>
    </xdr:sp>
    <xdr:clientData/>
  </xdr:oneCellAnchor>
  <xdr:oneCellAnchor>
    <xdr:from>
      <xdr:col>5</xdr:col>
      <xdr:colOff>221960</xdr:colOff>
      <xdr:row>25</xdr:row>
      <xdr:rowOff>36012</xdr:rowOff>
    </xdr:from>
    <xdr:ext cx="184730" cy="937629"/>
    <xdr:sp macro="" textlink="">
      <xdr:nvSpPr>
        <xdr:cNvPr id="8" name="Rectangle 7">
          <a:extLst>
            <a:ext uri="{FF2B5EF4-FFF2-40B4-BE49-F238E27FC236}">
              <a16:creationId xmlns="" xmlns:a16="http://schemas.microsoft.com/office/drawing/2014/main" id="{2238C48E-A6AB-4926-AF7F-2258F60EC425}"/>
            </a:ext>
          </a:extLst>
        </xdr:cNvPr>
        <xdr:cNvSpPr/>
      </xdr:nvSpPr>
      <xdr:spPr>
        <a:xfrm rot="19239834">
          <a:off x="9985041335" y="4874712"/>
          <a:ext cx="184730" cy="937629"/>
        </a:xfrm>
        <a:prstGeom prst="rect">
          <a:avLst/>
        </a:prstGeom>
        <a:noFill/>
      </xdr:spPr>
      <xdr:txBody>
        <a:bodyPr wrap="none" lIns="91440" tIns="45720" rIns="91440" bIns="45720">
          <a:spAutoFit/>
        </a:bodyPr>
        <a:lstStyle/>
        <a:p>
          <a:pPr algn="r" rtl="1"/>
          <a:endParaRPr lang="en-US"/>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 xmlns:a16="http://schemas.microsoft.com/office/drawing/2014/main" id="{00000000-0008-0000-05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uedujo-my.sharepoint.com/personal/a_altamimi_asu_edu_jo/Documents/Cybersecurity%20Program%20Updated%2020201/&#1575;&#1604;&#1575;&#1593;&#1578;&#1605;&#1575;&#1583;%20&#1575;&#1604;&#1582;&#1575;&#1589;/Study%20Plan%202021-2022/2021-2022/CS-StudyPlans2021-2022-ver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cademic%20Advising/201710228%20%20&#1575;&#1576;&#1585;&#1575;&#1607;&#1610;&#1605;%20&#1582;&#1604;&#1610;&#1604;%20&#1575;&#1576;&#1585;&#1575;&#1607;&#1610;&#1605;%20&#1607;&#1606;&#1583;&#1575;&#1608;&#1610;/201710228%20Ibrahim%20Handawi%202017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suedujo-my.sharepoint.com/personal/a_altamimi_asu_edu_jo/Documents/Students%20Addvising%2020191/CS-StudyPlans2021-2022-ve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Sciences*</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v>0</v>
          </cell>
          <cell r="J32">
            <v>801120</v>
          </cell>
        </row>
        <row r="33">
          <cell r="A33">
            <v>801222</v>
          </cell>
          <cell r="B33" t="str">
            <v>نظم الحواسيب الدقيقة ولغة أسمبلي</v>
          </cell>
          <cell r="C33" t="str">
            <v>Microcomputer Systems and Assembly Language ◐</v>
          </cell>
          <cell r="D33">
            <v>2</v>
          </cell>
          <cell r="E33">
            <v>2</v>
          </cell>
          <cell r="F33">
            <v>3</v>
          </cell>
          <cell r="G33">
            <v>801121</v>
          </cell>
          <cell r="H33">
            <v>0</v>
          </cell>
          <cell r="I33">
            <v>0</v>
          </cell>
          <cell r="J33">
            <v>0</v>
          </cell>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v>0</v>
          </cell>
          <cell r="E36">
            <v>0</v>
          </cell>
          <cell r="F36">
            <v>0</v>
          </cell>
          <cell r="G36">
            <v>0</v>
          </cell>
          <cell r="H36">
            <v>0</v>
          </cell>
          <cell r="I36">
            <v>0</v>
          </cell>
          <cell r="J36">
            <v>0</v>
          </cell>
        </row>
        <row r="37">
          <cell r="A37">
            <v>1301100</v>
          </cell>
          <cell r="B37" t="str">
            <v>مهارات الحاسوب (1)</v>
          </cell>
          <cell r="C37" t="str">
            <v>Computer Skills (1)</v>
          </cell>
          <cell r="D37">
            <v>0</v>
          </cell>
          <cell r="E37">
            <v>0</v>
          </cell>
          <cell r="F37">
            <v>0</v>
          </cell>
          <cell r="G37">
            <v>0</v>
          </cell>
          <cell r="H37">
            <v>0</v>
          </cell>
          <cell r="I37">
            <v>0</v>
          </cell>
          <cell r="J37">
            <v>0</v>
          </cell>
        </row>
        <row r="38">
          <cell r="A38">
            <v>1301101</v>
          </cell>
          <cell r="B38" t="str">
            <v>مهارات الحاسوب (2)</v>
          </cell>
          <cell r="C38" t="str">
            <v>Computer Skills (2)</v>
          </cell>
          <cell r="D38">
            <v>0</v>
          </cell>
          <cell r="E38">
            <v>0</v>
          </cell>
          <cell r="F38">
            <v>0</v>
          </cell>
          <cell r="G38">
            <v>0</v>
          </cell>
          <cell r="H38">
            <v>0</v>
          </cell>
          <cell r="I38">
            <v>0</v>
          </cell>
          <cell r="J38">
            <v>0</v>
          </cell>
        </row>
        <row r="39">
          <cell r="A39">
            <v>1301102</v>
          </cell>
          <cell r="B39" t="str">
            <v>مهارات الحاسوب (2)</v>
          </cell>
          <cell r="C39" t="str">
            <v>Computer Skills (2)</v>
          </cell>
          <cell r="D39">
            <v>0</v>
          </cell>
          <cell r="E39">
            <v>0</v>
          </cell>
          <cell r="F39">
            <v>0</v>
          </cell>
          <cell r="G39">
            <v>0</v>
          </cell>
          <cell r="H39">
            <v>0</v>
          </cell>
          <cell r="I39">
            <v>0</v>
          </cell>
          <cell r="J39">
            <v>0</v>
          </cell>
        </row>
        <row r="40">
          <cell r="A40">
            <v>1301103</v>
          </cell>
          <cell r="B40" t="str">
            <v>مهارات حاسوب (2) صيدله وعلوم,</v>
          </cell>
          <cell r="C40" t="str">
            <v>Computer Skills (2) – Science and Pharmacy</v>
          </cell>
          <cell r="D40">
            <v>0</v>
          </cell>
          <cell r="E40">
            <v>0</v>
          </cell>
          <cell r="F40">
            <v>0</v>
          </cell>
          <cell r="G40">
            <v>0</v>
          </cell>
          <cell r="H40">
            <v>0</v>
          </cell>
          <cell r="I40">
            <v>0</v>
          </cell>
          <cell r="J40">
            <v>0</v>
          </cell>
        </row>
        <row r="41">
          <cell r="A41">
            <v>1301104</v>
          </cell>
          <cell r="B41" t="str">
            <v>مهارات حاسوب 2 ماعدا الهندسة والعلوم</v>
          </cell>
          <cell r="C41" t="str">
            <v>Computer Skills (2)- None- Science and -Engineering</v>
          </cell>
          <cell r="D41">
            <v>0</v>
          </cell>
          <cell r="E41">
            <v>0</v>
          </cell>
          <cell r="F41">
            <v>0</v>
          </cell>
          <cell r="G41">
            <v>0</v>
          </cell>
          <cell r="H41">
            <v>0</v>
          </cell>
          <cell r="I41">
            <v>0</v>
          </cell>
          <cell r="J41">
            <v>0</v>
          </cell>
        </row>
        <row r="42">
          <cell r="A42">
            <v>1301105</v>
          </cell>
          <cell r="B42" t="str">
            <v>اساسيات البرمجة</v>
          </cell>
          <cell r="C42" t="str">
            <v>Principles of Programming</v>
          </cell>
          <cell r="D42">
            <v>0</v>
          </cell>
          <cell r="E42">
            <v>0</v>
          </cell>
          <cell r="F42">
            <v>0</v>
          </cell>
          <cell r="G42">
            <v>0</v>
          </cell>
          <cell r="H42">
            <v>0</v>
          </cell>
          <cell r="I42">
            <v>0</v>
          </cell>
          <cell r="J42">
            <v>0</v>
          </cell>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v>0</v>
          </cell>
          <cell r="E44">
            <v>0</v>
          </cell>
          <cell r="F44">
            <v>0</v>
          </cell>
          <cell r="G44">
            <v>0</v>
          </cell>
          <cell r="H44">
            <v>0</v>
          </cell>
          <cell r="I44">
            <v>0</v>
          </cell>
          <cell r="J44">
            <v>0</v>
          </cell>
        </row>
        <row r="45">
          <cell r="A45">
            <v>1301108</v>
          </cell>
          <cell r="B45" t="str">
            <v xml:space="preserve">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 ◐</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v>0</v>
          </cell>
          <cell r="E48">
            <v>0</v>
          </cell>
          <cell r="F48">
            <v>0</v>
          </cell>
          <cell r="G48">
            <v>0</v>
          </cell>
          <cell r="H48">
            <v>0</v>
          </cell>
          <cell r="I48">
            <v>0</v>
          </cell>
          <cell r="J48">
            <v>0</v>
          </cell>
        </row>
        <row r="49">
          <cell r="A49">
            <v>1301202</v>
          </cell>
          <cell r="B49" t="str">
            <v>البرمجة الموجهه للكيانات (2)</v>
          </cell>
          <cell r="C49" t="str">
            <v>Object Oriented Programming (2)</v>
          </cell>
          <cell r="D49">
            <v>0</v>
          </cell>
          <cell r="E49">
            <v>0</v>
          </cell>
          <cell r="F49">
            <v>0</v>
          </cell>
          <cell r="G49">
            <v>0</v>
          </cell>
          <cell r="H49">
            <v>0</v>
          </cell>
          <cell r="I49">
            <v>0</v>
          </cell>
          <cell r="J49">
            <v>0</v>
          </cell>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v>0</v>
          </cell>
          <cell r="E51">
            <v>0</v>
          </cell>
          <cell r="F51">
            <v>0</v>
          </cell>
          <cell r="G51">
            <v>0</v>
          </cell>
          <cell r="H51">
            <v>0</v>
          </cell>
          <cell r="I51">
            <v>0</v>
          </cell>
          <cell r="J51">
            <v>0</v>
          </cell>
        </row>
        <row r="52">
          <cell r="A52">
            <v>1301205</v>
          </cell>
          <cell r="B52" t="str">
            <v>البرمجة المرئية بلغة VB</v>
          </cell>
          <cell r="C52" t="str">
            <v>Visual Programming/VB</v>
          </cell>
          <cell r="D52">
            <v>0</v>
          </cell>
          <cell r="E52">
            <v>0</v>
          </cell>
          <cell r="F52">
            <v>0</v>
          </cell>
          <cell r="G52">
            <v>0</v>
          </cell>
          <cell r="H52">
            <v>0</v>
          </cell>
          <cell r="I52">
            <v>0</v>
          </cell>
          <cell r="J52">
            <v>0</v>
          </cell>
        </row>
        <row r="53">
          <cell r="A53">
            <v>1301206</v>
          </cell>
          <cell r="B53" t="str">
            <v>مختبر تراكيب البيانات والخوارزميات</v>
          </cell>
          <cell r="C53" t="str">
            <v>Data Structures and Algorithms Lab.</v>
          </cell>
          <cell r="D53">
            <v>0</v>
          </cell>
          <cell r="E53">
            <v>0</v>
          </cell>
          <cell r="F53">
            <v>0</v>
          </cell>
          <cell r="G53">
            <v>0</v>
          </cell>
          <cell r="H53">
            <v>0</v>
          </cell>
          <cell r="I53">
            <v>0</v>
          </cell>
          <cell r="J53">
            <v>0</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 ◐</v>
          </cell>
          <cell r="D55">
            <v>0</v>
          </cell>
          <cell r="E55">
            <v>0</v>
          </cell>
          <cell r="F55">
            <v>0</v>
          </cell>
          <cell r="G55">
            <v>0</v>
          </cell>
          <cell r="H55">
            <v>0</v>
          </cell>
          <cell r="I55">
            <v>0</v>
          </cell>
          <cell r="J55">
            <v>0</v>
          </cell>
        </row>
        <row r="56">
          <cell r="A56">
            <v>1301221</v>
          </cell>
          <cell r="B56" t="str">
            <v>عمارة الحاسوب</v>
          </cell>
          <cell r="C56" t="str">
            <v>Computer Architecture</v>
          </cell>
          <cell r="D56">
            <v>0</v>
          </cell>
          <cell r="E56">
            <v>0</v>
          </cell>
          <cell r="F56">
            <v>0</v>
          </cell>
          <cell r="G56">
            <v>0</v>
          </cell>
          <cell r="H56">
            <v>0</v>
          </cell>
          <cell r="I56">
            <v>0</v>
          </cell>
          <cell r="J56">
            <v>0</v>
          </cell>
        </row>
        <row r="57">
          <cell r="A57">
            <v>1301222</v>
          </cell>
          <cell r="B57" t="str">
            <v>تنظيم وعمارة الحاسوب</v>
          </cell>
          <cell r="C57" t="str">
            <v>Computer Organization and Architecture ◐</v>
          </cell>
          <cell r="D57">
            <v>3</v>
          </cell>
          <cell r="E57">
            <v>0</v>
          </cell>
          <cell r="F57">
            <v>3</v>
          </cell>
          <cell r="G57">
            <v>1301224</v>
          </cell>
          <cell r="H57">
            <v>1301120</v>
          </cell>
          <cell r="I57">
            <v>0</v>
          </cell>
          <cell r="J57">
            <v>1301120</v>
          </cell>
        </row>
        <row r="58">
          <cell r="A58">
            <v>1301223</v>
          </cell>
          <cell r="B58" t="str">
            <v>تنظيم وتصميم منطق الحاسوب</v>
          </cell>
          <cell r="C58" t="str">
            <v>Computer Organization and Logic Design</v>
          </cell>
          <cell r="D58">
            <v>0</v>
          </cell>
          <cell r="E58">
            <v>0</v>
          </cell>
          <cell r="F58">
            <v>0</v>
          </cell>
          <cell r="G58">
            <v>0</v>
          </cell>
          <cell r="H58">
            <v>0</v>
          </cell>
          <cell r="I58">
            <v>0</v>
          </cell>
          <cell r="J58">
            <v>0</v>
          </cell>
        </row>
        <row r="59">
          <cell r="A59">
            <v>1301224</v>
          </cell>
          <cell r="B59" t="str">
            <v>نظم الحواسيب الدقيقة ولغة اسمبلى</v>
          </cell>
          <cell r="C59" t="str">
            <v>Microcomputer Systems and Assembly Language ◐</v>
          </cell>
          <cell r="D59">
            <v>3</v>
          </cell>
          <cell r="E59">
            <v>0</v>
          </cell>
          <cell r="F59">
            <v>3</v>
          </cell>
          <cell r="G59">
            <v>1301120</v>
          </cell>
          <cell r="H59">
            <v>0</v>
          </cell>
          <cell r="I59">
            <v>0</v>
          </cell>
          <cell r="J59">
            <v>0</v>
          </cell>
        </row>
        <row r="60">
          <cell r="A60">
            <v>1301225</v>
          </cell>
          <cell r="B60" t="str">
            <v>نظم التشغيل وبرمجة النظم</v>
          </cell>
          <cell r="C60" t="str">
            <v>Operating Systems and Systems Software</v>
          </cell>
          <cell r="D60">
            <v>0</v>
          </cell>
          <cell r="E60">
            <v>0</v>
          </cell>
          <cell r="F60">
            <v>0</v>
          </cell>
          <cell r="G60">
            <v>0</v>
          </cell>
          <cell r="H60">
            <v>0</v>
          </cell>
          <cell r="I60">
            <v>0</v>
          </cell>
          <cell r="J60">
            <v>0</v>
          </cell>
        </row>
        <row r="61">
          <cell r="A61">
            <v>1301226</v>
          </cell>
          <cell r="B61" t="str">
            <v>برمجة النظم</v>
          </cell>
          <cell r="C61" t="str">
            <v>Systems Programming</v>
          </cell>
          <cell r="D61">
            <v>0</v>
          </cell>
          <cell r="E61">
            <v>0</v>
          </cell>
          <cell r="F61">
            <v>0</v>
          </cell>
          <cell r="G61">
            <v>0</v>
          </cell>
          <cell r="H61">
            <v>0</v>
          </cell>
          <cell r="I61">
            <v>0</v>
          </cell>
          <cell r="J61">
            <v>0</v>
          </cell>
        </row>
        <row r="62">
          <cell r="A62">
            <v>1301227</v>
          </cell>
          <cell r="B62" t="str">
            <v>نظم التشغيل</v>
          </cell>
          <cell r="C62" t="str">
            <v>Operating Systems</v>
          </cell>
          <cell r="D62">
            <v>0</v>
          </cell>
          <cell r="E62">
            <v>0</v>
          </cell>
          <cell r="F62">
            <v>0</v>
          </cell>
          <cell r="G62">
            <v>0</v>
          </cell>
          <cell r="H62">
            <v>0</v>
          </cell>
          <cell r="I62">
            <v>0</v>
          </cell>
          <cell r="J62">
            <v>0</v>
          </cell>
        </row>
        <row r="63">
          <cell r="A63">
            <v>1301255</v>
          </cell>
          <cell r="B63" t="str">
            <v>البرمجة المرئية / ++VC</v>
          </cell>
          <cell r="C63" t="str">
            <v>Visual Programming/VC++</v>
          </cell>
          <cell r="D63">
            <v>0</v>
          </cell>
          <cell r="E63">
            <v>0</v>
          </cell>
          <cell r="F63">
            <v>0</v>
          </cell>
          <cell r="G63">
            <v>0</v>
          </cell>
          <cell r="H63">
            <v>0</v>
          </cell>
          <cell r="I63">
            <v>0</v>
          </cell>
          <cell r="J63">
            <v>0</v>
          </cell>
        </row>
        <row r="64">
          <cell r="A64">
            <v>1301256</v>
          </cell>
          <cell r="B64" t="str">
            <v>البرمجة المرئية بلغة VB</v>
          </cell>
          <cell r="C64" t="str">
            <v>Visual Programming/VB</v>
          </cell>
          <cell r="D64">
            <v>0</v>
          </cell>
          <cell r="E64">
            <v>0</v>
          </cell>
          <cell r="F64">
            <v>0</v>
          </cell>
          <cell r="G64">
            <v>0</v>
          </cell>
          <cell r="H64">
            <v>0</v>
          </cell>
          <cell r="I64">
            <v>0</v>
          </cell>
          <cell r="J64">
            <v>0</v>
          </cell>
        </row>
        <row r="65">
          <cell r="A65">
            <v>1301260</v>
          </cell>
          <cell r="B65" t="str">
            <v>اخلاقيات مهنه الحاسوب</v>
          </cell>
          <cell r="C65" t="str">
            <v>Computer Profession Ethics</v>
          </cell>
          <cell r="D65">
            <v>0</v>
          </cell>
          <cell r="E65">
            <v>0</v>
          </cell>
          <cell r="F65">
            <v>0</v>
          </cell>
          <cell r="G65">
            <v>0</v>
          </cell>
          <cell r="H65">
            <v>0</v>
          </cell>
          <cell r="I65">
            <v>0</v>
          </cell>
          <cell r="J65">
            <v>0</v>
          </cell>
        </row>
        <row r="66">
          <cell r="A66">
            <v>1301265</v>
          </cell>
          <cell r="B66" t="str">
            <v>مهارات الاتصال الفنيه</v>
          </cell>
          <cell r="C66" t="str">
            <v>Technical Communication Skills</v>
          </cell>
          <cell r="D66">
            <v>0</v>
          </cell>
          <cell r="E66">
            <v>0</v>
          </cell>
          <cell r="F66">
            <v>0</v>
          </cell>
          <cell r="G66">
            <v>0</v>
          </cell>
          <cell r="H66">
            <v>0</v>
          </cell>
          <cell r="I66">
            <v>0</v>
          </cell>
          <cell r="J66">
            <v>0</v>
          </cell>
        </row>
        <row r="67">
          <cell r="A67">
            <v>1301270</v>
          </cell>
          <cell r="B67" t="str">
            <v>التحليل العددى</v>
          </cell>
          <cell r="C67" t="str">
            <v>Numerical Analysis</v>
          </cell>
          <cell r="D67">
            <v>3</v>
          </cell>
          <cell r="E67">
            <v>0</v>
          </cell>
          <cell r="F67">
            <v>3</v>
          </cell>
          <cell r="G67">
            <v>1501110</v>
          </cell>
          <cell r="H67">
            <v>1301106</v>
          </cell>
          <cell r="I67">
            <v>0</v>
          </cell>
          <cell r="J67">
            <v>1301106</v>
          </cell>
        </row>
        <row r="68">
          <cell r="A68">
            <v>1301271</v>
          </cell>
          <cell r="B68" t="str">
            <v>بحوث العمليات</v>
          </cell>
          <cell r="C68" t="str">
            <v>Operations Research</v>
          </cell>
          <cell r="D68">
            <v>0</v>
          </cell>
          <cell r="E68">
            <v>0</v>
          </cell>
          <cell r="F68">
            <v>0</v>
          </cell>
          <cell r="G68">
            <v>0</v>
          </cell>
          <cell r="H68">
            <v>0</v>
          </cell>
          <cell r="I68">
            <v>0</v>
          </cell>
          <cell r="J68">
            <v>0</v>
          </cell>
        </row>
        <row r="69">
          <cell r="A69">
            <v>1301301</v>
          </cell>
          <cell r="B69" t="str">
            <v>لغة برمجة مختارة</v>
          </cell>
          <cell r="C69" t="str">
            <v>Selective Programming Language</v>
          </cell>
          <cell r="D69">
            <v>3</v>
          </cell>
          <cell r="E69">
            <v>0</v>
          </cell>
          <cell r="F69">
            <v>3</v>
          </cell>
          <cell r="G69">
            <v>1301305</v>
          </cell>
          <cell r="H69">
            <v>0</v>
          </cell>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v>0</v>
          </cell>
          <cell r="I70">
            <v>0</v>
          </cell>
          <cell r="J70">
            <v>0</v>
          </cell>
        </row>
        <row r="71">
          <cell r="A71">
            <v>1301303</v>
          </cell>
          <cell r="B71" t="str">
            <v>اساسيات لغات البرمجة</v>
          </cell>
          <cell r="C71" t="str">
            <v>Principles of Programming Languages</v>
          </cell>
          <cell r="D71">
            <v>0</v>
          </cell>
          <cell r="E71">
            <v>0</v>
          </cell>
          <cell r="F71">
            <v>0</v>
          </cell>
          <cell r="G71">
            <v>0</v>
          </cell>
          <cell r="H71">
            <v>0</v>
          </cell>
          <cell r="I71">
            <v>0</v>
          </cell>
          <cell r="J71">
            <v>0</v>
          </cell>
        </row>
        <row r="72">
          <cell r="A72">
            <v>1301304</v>
          </cell>
          <cell r="B72" t="str">
            <v>البرمجة المرئية</v>
          </cell>
          <cell r="C72" t="str">
            <v>Visual Programming</v>
          </cell>
          <cell r="D72">
            <v>2</v>
          </cell>
          <cell r="E72">
            <v>2</v>
          </cell>
          <cell r="F72">
            <v>3</v>
          </cell>
          <cell r="G72">
            <v>1301305</v>
          </cell>
          <cell r="H72">
            <v>1301305</v>
          </cell>
          <cell r="I72">
            <v>1301305</v>
          </cell>
          <cell r="J72">
            <v>0</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v>0</v>
          </cell>
          <cell r="I74">
            <v>0</v>
          </cell>
          <cell r="J74">
            <v>1301203</v>
          </cell>
        </row>
        <row r="75">
          <cell r="A75">
            <v>1301320</v>
          </cell>
          <cell r="B75" t="str">
            <v>عمارة الحاسوب</v>
          </cell>
          <cell r="C75" t="str">
            <v>Computer Architecture</v>
          </cell>
          <cell r="D75">
            <v>0</v>
          </cell>
          <cell r="E75">
            <v>0</v>
          </cell>
          <cell r="F75">
            <v>0</v>
          </cell>
          <cell r="G75">
            <v>0</v>
          </cell>
          <cell r="H75">
            <v>0</v>
          </cell>
          <cell r="I75">
            <v>0</v>
          </cell>
          <cell r="J75">
            <v>0</v>
          </cell>
        </row>
        <row r="76">
          <cell r="A76">
            <v>1301325</v>
          </cell>
          <cell r="B76" t="str">
            <v>نظم التشغيل</v>
          </cell>
          <cell r="C76" t="str">
            <v>Operating Systems ◐</v>
          </cell>
          <cell r="D76">
            <v>0</v>
          </cell>
          <cell r="E76">
            <v>0</v>
          </cell>
          <cell r="F76">
            <v>0</v>
          </cell>
          <cell r="G76">
            <v>0</v>
          </cell>
          <cell r="H76">
            <v>0</v>
          </cell>
          <cell r="I76">
            <v>0</v>
          </cell>
          <cell r="J76">
            <v>0</v>
          </cell>
        </row>
        <row r="77">
          <cell r="A77">
            <v>1301326</v>
          </cell>
          <cell r="B77" t="str">
            <v>نظم التشغيل</v>
          </cell>
          <cell r="C77" t="str">
            <v>Operating Systems ◐</v>
          </cell>
          <cell r="D77">
            <v>3</v>
          </cell>
          <cell r="E77">
            <v>0</v>
          </cell>
          <cell r="F77">
            <v>3</v>
          </cell>
          <cell r="G77">
            <v>1301203</v>
          </cell>
          <cell r="H77">
            <v>1301203</v>
          </cell>
          <cell r="I77">
            <v>1301203</v>
          </cell>
          <cell r="J77">
            <v>1301203</v>
          </cell>
        </row>
        <row r="78">
          <cell r="A78">
            <v>1301327</v>
          </cell>
          <cell r="B78" t="str">
            <v>نظم تشغيل.</v>
          </cell>
          <cell r="C78" t="str">
            <v>Operating Systems ◐</v>
          </cell>
          <cell r="D78">
            <v>0</v>
          </cell>
          <cell r="E78">
            <v>0</v>
          </cell>
          <cell r="F78">
            <v>0</v>
          </cell>
          <cell r="G78">
            <v>0</v>
          </cell>
          <cell r="H78">
            <v>0</v>
          </cell>
          <cell r="I78">
            <v>0</v>
          </cell>
          <cell r="J78">
            <v>0</v>
          </cell>
        </row>
        <row r="79">
          <cell r="A79">
            <v>1301330</v>
          </cell>
          <cell r="B79" t="str">
            <v>نظم التشغيل (1)</v>
          </cell>
          <cell r="C79" t="str">
            <v>Operating Systems (1)</v>
          </cell>
          <cell r="D79">
            <v>0</v>
          </cell>
          <cell r="E79">
            <v>0</v>
          </cell>
          <cell r="F79">
            <v>0</v>
          </cell>
          <cell r="G79">
            <v>0</v>
          </cell>
          <cell r="H79">
            <v>0</v>
          </cell>
          <cell r="I79">
            <v>0</v>
          </cell>
          <cell r="J79">
            <v>0</v>
          </cell>
        </row>
        <row r="80">
          <cell r="A80">
            <v>1301331</v>
          </cell>
          <cell r="B80" t="str">
            <v>نظم التشغيل وبرمجة النظم</v>
          </cell>
          <cell r="C80" t="str">
            <v>Operating Systems and Systems Programming</v>
          </cell>
          <cell r="D80">
            <v>0</v>
          </cell>
          <cell r="E80">
            <v>0</v>
          </cell>
          <cell r="F80">
            <v>0</v>
          </cell>
          <cell r="G80">
            <v>0</v>
          </cell>
          <cell r="H80">
            <v>0</v>
          </cell>
          <cell r="I80">
            <v>0</v>
          </cell>
          <cell r="J80">
            <v>0</v>
          </cell>
        </row>
        <row r="81">
          <cell r="A81">
            <v>1301340</v>
          </cell>
          <cell r="B81" t="str">
            <v>الذكاءالاصطناعى</v>
          </cell>
          <cell r="C81" t="str">
            <v>Artificial Intelligence</v>
          </cell>
          <cell r="D81">
            <v>3</v>
          </cell>
          <cell r="E81">
            <v>0</v>
          </cell>
          <cell r="F81">
            <v>3</v>
          </cell>
          <cell r="G81">
            <v>1301203</v>
          </cell>
          <cell r="H81">
            <v>0</v>
          </cell>
          <cell r="I81">
            <v>0</v>
          </cell>
          <cell r="J81">
            <v>0</v>
          </cell>
        </row>
        <row r="82">
          <cell r="A82">
            <v>1301369</v>
          </cell>
          <cell r="B82" t="str">
            <v>التدريب الميداني</v>
          </cell>
          <cell r="C82" t="str">
            <v>Field Training</v>
          </cell>
          <cell r="D82">
            <v>0</v>
          </cell>
          <cell r="E82">
            <v>0</v>
          </cell>
          <cell r="F82">
            <v>0</v>
          </cell>
          <cell r="G82" t="str">
            <v>Pass. 90Cr. Hrs.</v>
          </cell>
          <cell r="H82">
            <v>0</v>
          </cell>
          <cell r="I82">
            <v>0</v>
          </cell>
          <cell r="J82">
            <v>0</v>
          </cell>
        </row>
        <row r="83">
          <cell r="A83">
            <v>1301368</v>
          </cell>
          <cell r="B83" t="str">
            <v>التدريب الميداني</v>
          </cell>
          <cell r="C83" t="str">
            <v>Field Training</v>
          </cell>
          <cell r="D83">
            <v>0</v>
          </cell>
          <cell r="E83">
            <v>0</v>
          </cell>
          <cell r="F83">
            <v>0</v>
          </cell>
          <cell r="G83" t="str">
            <v>Pass. 90Cr. Hrs.</v>
          </cell>
          <cell r="H83">
            <v>0</v>
          </cell>
          <cell r="I83">
            <v>0</v>
          </cell>
          <cell r="J83">
            <v>0</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v>0</v>
          </cell>
        </row>
        <row r="85">
          <cell r="A85">
            <v>1301372</v>
          </cell>
          <cell r="B85" t="str">
            <v>النمذجة والمحاكاة</v>
          </cell>
          <cell r="C85" t="str">
            <v>Modeling and Simulation</v>
          </cell>
          <cell r="D85">
            <v>0</v>
          </cell>
          <cell r="E85">
            <v>0</v>
          </cell>
          <cell r="F85">
            <v>0</v>
          </cell>
          <cell r="G85">
            <v>0</v>
          </cell>
          <cell r="H85">
            <v>0</v>
          </cell>
          <cell r="I85">
            <v>0</v>
          </cell>
          <cell r="J85">
            <v>0</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v>0</v>
          </cell>
          <cell r="I86">
            <v>0</v>
          </cell>
          <cell r="J86">
            <v>0</v>
          </cell>
        </row>
        <row r="87">
          <cell r="A87">
            <v>1301399</v>
          </cell>
          <cell r="B87" t="str">
            <v>مواضيع مختارة</v>
          </cell>
          <cell r="C87" t="str">
            <v>Special Topics</v>
          </cell>
          <cell r="D87">
            <v>0</v>
          </cell>
          <cell r="E87">
            <v>0</v>
          </cell>
          <cell r="F87">
            <v>0</v>
          </cell>
          <cell r="G87">
            <v>0</v>
          </cell>
          <cell r="H87">
            <v>0</v>
          </cell>
          <cell r="I87">
            <v>0</v>
          </cell>
          <cell r="J87">
            <v>0</v>
          </cell>
        </row>
        <row r="88">
          <cell r="A88">
            <v>1301410</v>
          </cell>
          <cell r="B88" t="str">
            <v>التشفير وامن الحاسوب</v>
          </cell>
          <cell r="C88" t="str">
            <v>Cryptography and Computer Security</v>
          </cell>
          <cell r="D88">
            <v>0</v>
          </cell>
          <cell r="E88">
            <v>0</v>
          </cell>
          <cell r="F88">
            <v>0</v>
          </cell>
          <cell r="G88">
            <v>0</v>
          </cell>
          <cell r="H88">
            <v>0</v>
          </cell>
          <cell r="I88">
            <v>0</v>
          </cell>
          <cell r="J88">
            <v>0</v>
          </cell>
        </row>
        <row r="89">
          <cell r="A89">
            <v>1301415</v>
          </cell>
          <cell r="B89" t="str">
            <v>ترجمة لغات البرمجة</v>
          </cell>
          <cell r="C89" t="str">
            <v>Compiler Construction</v>
          </cell>
          <cell r="D89">
            <v>3</v>
          </cell>
          <cell r="E89">
            <v>0</v>
          </cell>
          <cell r="F89">
            <v>3</v>
          </cell>
          <cell r="G89">
            <v>1301315</v>
          </cell>
          <cell r="H89">
            <v>0</v>
          </cell>
          <cell r="I89">
            <v>0</v>
          </cell>
          <cell r="J89">
            <v>0</v>
          </cell>
        </row>
        <row r="90">
          <cell r="A90">
            <v>1301420</v>
          </cell>
          <cell r="B90" t="str">
            <v>المعالجة المتوازية</v>
          </cell>
          <cell r="C90" t="str">
            <v>Parallel Processing</v>
          </cell>
          <cell r="D90">
            <v>0</v>
          </cell>
          <cell r="E90">
            <v>0</v>
          </cell>
          <cell r="F90">
            <v>0</v>
          </cell>
          <cell r="G90">
            <v>0</v>
          </cell>
          <cell r="H90">
            <v>0</v>
          </cell>
          <cell r="I90">
            <v>0</v>
          </cell>
          <cell r="J90">
            <v>0</v>
          </cell>
        </row>
        <row r="91">
          <cell r="A91">
            <v>1301425</v>
          </cell>
          <cell r="B91" t="str">
            <v>نظم التشغيل المتقدمة</v>
          </cell>
          <cell r="C91" t="str">
            <v>Advanced Operating Systems</v>
          </cell>
          <cell r="D91">
            <v>3</v>
          </cell>
          <cell r="E91">
            <v>0</v>
          </cell>
          <cell r="F91">
            <v>3</v>
          </cell>
          <cell r="G91">
            <v>1301326</v>
          </cell>
          <cell r="H91">
            <v>0</v>
          </cell>
          <cell r="I91">
            <v>0</v>
          </cell>
          <cell r="J91">
            <v>0</v>
          </cell>
        </row>
        <row r="92">
          <cell r="A92">
            <v>1301440</v>
          </cell>
          <cell r="B92" t="str">
            <v>معالجة الصور الرقمية</v>
          </cell>
          <cell r="C92" t="str">
            <v>Digital Image Processing</v>
          </cell>
          <cell r="D92">
            <v>3</v>
          </cell>
          <cell r="E92">
            <v>0</v>
          </cell>
          <cell r="F92">
            <v>3</v>
          </cell>
          <cell r="G92">
            <v>1301310</v>
          </cell>
          <cell r="H92">
            <v>0</v>
          </cell>
          <cell r="I92">
            <v>1301310</v>
          </cell>
          <cell r="J92">
            <v>0</v>
          </cell>
        </row>
        <row r="93">
          <cell r="A93">
            <v>1301455</v>
          </cell>
          <cell r="B93" t="str">
            <v>الرسم الحاسوبي</v>
          </cell>
          <cell r="C93" t="str">
            <v>Computer Graphics</v>
          </cell>
          <cell r="D93">
            <v>2</v>
          </cell>
          <cell r="E93">
            <v>2</v>
          </cell>
          <cell r="F93">
            <v>3</v>
          </cell>
          <cell r="G93">
            <v>1301310</v>
          </cell>
          <cell r="H93">
            <v>1301310</v>
          </cell>
          <cell r="I93">
            <v>0</v>
          </cell>
          <cell r="J93">
            <v>0</v>
          </cell>
        </row>
        <row r="94">
          <cell r="A94">
            <v>1301461</v>
          </cell>
          <cell r="B94" t="str">
            <v>تعلم الآلة</v>
          </cell>
          <cell r="C94" t="str">
            <v>Machine Learning</v>
          </cell>
          <cell r="D94">
            <v>3</v>
          </cell>
          <cell r="E94">
            <v>0</v>
          </cell>
          <cell r="F94">
            <v>3</v>
          </cell>
          <cell r="G94">
            <v>1301341</v>
          </cell>
          <cell r="H94">
            <v>0</v>
          </cell>
          <cell r="I94">
            <v>0</v>
          </cell>
          <cell r="J94">
            <v>0</v>
          </cell>
        </row>
        <row r="95">
          <cell r="A95">
            <v>1301486</v>
          </cell>
          <cell r="B95" t="str">
            <v>جاهزية الطالب للتخرج</v>
          </cell>
          <cell r="C95" t="str">
            <v>Graduation Project Preparation</v>
          </cell>
          <cell r="D95">
            <v>0</v>
          </cell>
          <cell r="E95">
            <v>0</v>
          </cell>
          <cell r="F95">
            <v>0</v>
          </cell>
          <cell r="G95">
            <v>0</v>
          </cell>
          <cell r="H95">
            <v>0</v>
          </cell>
          <cell r="I95">
            <v>0</v>
          </cell>
          <cell r="J95">
            <v>0</v>
          </cell>
        </row>
        <row r="96">
          <cell r="A96">
            <v>1301489</v>
          </cell>
          <cell r="B96" t="str">
            <v>مشروع التخرج</v>
          </cell>
          <cell r="C96" t="str">
            <v>Graduation Project</v>
          </cell>
          <cell r="D96">
            <v>0</v>
          </cell>
          <cell r="E96">
            <v>0</v>
          </cell>
          <cell r="F96">
            <v>0</v>
          </cell>
          <cell r="G96">
            <v>0</v>
          </cell>
          <cell r="H96">
            <v>0</v>
          </cell>
          <cell r="I96">
            <v>0</v>
          </cell>
          <cell r="J96">
            <v>0</v>
          </cell>
        </row>
        <row r="97">
          <cell r="A97">
            <v>1301490</v>
          </cell>
          <cell r="B97" t="str">
            <v>موضوعات خاصة في علم الحاسوب</v>
          </cell>
          <cell r="C97" t="str">
            <v>Special Topics in Computer Science</v>
          </cell>
          <cell r="D97">
            <v>3</v>
          </cell>
          <cell r="E97">
            <v>0</v>
          </cell>
          <cell r="F97">
            <v>3</v>
          </cell>
          <cell r="G97" t="str">
            <v>Dept. Approval</v>
          </cell>
          <cell r="H97">
            <v>0</v>
          </cell>
          <cell r="I97">
            <v>0</v>
          </cell>
          <cell r="J97">
            <v>0</v>
          </cell>
        </row>
        <row r="98">
          <cell r="A98">
            <v>1301491</v>
          </cell>
          <cell r="B98" t="str">
            <v>مشروع تخرج (1)</v>
          </cell>
          <cell r="C98" t="str">
            <v>Graduation Project (1)</v>
          </cell>
          <cell r="D98">
            <v>0</v>
          </cell>
          <cell r="E98">
            <v>2</v>
          </cell>
          <cell r="F98">
            <v>1</v>
          </cell>
          <cell r="G98" t="str">
            <v>Pass. 90 Cr. Hrs. + 1301386</v>
          </cell>
          <cell r="H98">
            <v>0</v>
          </cell>
          <cell r="I98">
            <v>0</v>
          </cell>
          <cell r="J98">
            <v>0</v>
          </cell>
        </row>
        <row r="99">
          <cell r="A99">
            <v>1301492</v>
          </cell>
          <cell r="B99" t="str">
            <v>مشروع تخرج (2)</v>
          </cell>
          <cell r="C99" t="str">
            <v>Graduation Project (2)</v>
          </cell>
          <cell r="D99">
            <v>0</v>
          </cell>
          <cell r="E99">
            <v>4</v>
          </cell>
          <cell r="F99">
            <v>2</v>
          </cell>
          <cell r="G99">
            <v>1301491</v>
          </cell>
          <cell r="H99">
            <v>0</v>
          </cell>
          <cell r="I99">
            <v>0</v>
          </cell>
          <cell r="J99">
            <v>0</v>
          </cell>
        </row>
        <row r="100">
          <cell r="A100">
            <v>1301900</v>
          </cell>
          <cell r="B100" t="str">
            <v>تحليل نظم</v>
          </cell>
          <cell r="C100" t="str">
            <v>Systems Analysis</v>
          </cell>
          <cell r="D100">
            <v>0</v>
          </cell>
          <cell r="E100">
            <v>0</v>
          </cell>
          <cell r="F100">
            <v>0</v>
          </cell>
          <cell r="G100">
            <v>0</v>
          </cell>
          <cell r="H100">
            <v>0</v>
          </cell>
          <cell r="I100">
            <v>0</v>
          </cell>
          <cell r="J100">
            <v>0</v>
          </cell>
        </row>
        <row r="101">
          <cell r="A101">
            <v>1301901</v>
          </cell>
          <cell r="B101" t="str">
            <v>تراكيب ونماذج نظم المعلومات</v>
          </cell>
          <cell r="C101" t="str">
            <v>Information Systems' Forms and Structures</v>
          </cell>
          <cell r="D101">
            <v>0</v>
          </cell>
          <cell r="E101">
            <v>0</v>
          </cell>
          <cell r="F101">
            <v>0</v>
          </cell>
          <cell r="G101">
            <v>0</v>
          </cell>
          <cell r="H101">
            <v>0</v>
          </cell>
          <cell r="I101">
            <v>0</v>
          </cell>
          <cell r="J101">
            <v>0</v>
          </cell>
        </row>
        <row r="102">
          <cell r="A102">
            <v>1302281</v>
          </cell>
          <cell r="B102" t="str">
            <v>مدخل الى هندسة البرمجيات</v>
          </cell>
          <cell r="C102" t="str">
            <v>Introduction to Software Engineering ◐</v>
          </cell>
          <cell r="D102">
            <v>3</v>
          </cell>
          <cell r="E102">
            <v>0</v>
          </cell>
          <cell r="F102">
            <v>3</v>
          </cell>
          <cell r="G102">
            <v>1301108</v>
          </cell>
          <cell r="H102">
            <v>1301108</v>
          </cell>
          <cell r="I102">
            <v>1303120</v>
          </cell>
          <cell r="J102">
            <v>0</v>
          </cell>
        </row>
        <row r="103">
          <cell r="A103">
            <v>1302369</v>
          </cell>
          <cell r="B103" t="str">
            <v>التدريب الميداني</v>
          </cell>
          <cell r="C103" t="str">
            <v>Field Training</v>
          </cell>
          <cell r="D103">
            <v>0</v>
          </cell>
          <cell r="E103">
            <v>6</v>
          </cell>
          <cell r="F103">
            <v>3</v>
          </cell>
          <cell r="G103">
            <v>0</v>
          </cell>
          <cell r="H103" t="str">
            <v>Pass. 90Cr. Hrs.</v>
          </cell>
          <cell r="I103">
            <v>0</v>
          </cell>
          <cell r="J103">
            <v>0</v>
          </cell>
        </row>
        <row r="104">
          <cell r="A104">
            <v>1302380</v>
          </cell>
          <cell r="B104" t="str">
            <v>هندسة البرمجيات (1)</v>
          </cell>
          <cell r="C104" t="str">
            <v>Software Engineering (1)</v>
          </cell>
          <cell r="D104">
            <v>0</v>
          </cell>
          <cell r="E104">
            <v>0</v>
          </cell>
          <cell r="F104">
            <v>0</v>
          </cell>
          <cell r="G104">
            <v>0</v>
          </cell>
          <cell r="H104">
            <v>0</v>
          </cell>
          <cell r="I104">
            <v>0</v>
          </cell>
          <cell r="J104">
            <v>0</v>
          </cell>
        </row>
        <row r="105">
          <cell r="A105">
            <v>1302381</v>
          </cell>
          <cell r="B105" t="str">
            <v>مدخل الى هندسة البرمجيات</v>
          </cell>
          <cell r="C105" t="str">
            <v>Introduction to Software Engineering</v>
          </cell>
          <cell r="D105">
            <v>0</v>
          </cell>
          <cell r="E105">
            <v>0</v>
          </cell>
          <cell r="F105">
            <v>0</v>
          </cell>
          <cell r="G105">
            <v>0</v>
          </cell>
          <cell r="H105">
            <v>0</v>
          </cell>
          <cell r="I105">
            <v>0</v>
          </cell>
          <cell r="J105">
            <v>0</v>
          </cell>
        </row>
        <row r="106">
          <cell r="A106">
            <v>1302382</v>
          </cell>
          <cell r="B106" t="str">
            <v>هندسة المتطلبات</v>
          </cell>
          <cell r="C106" t="str">
            <v>Software Requirements Engineering</v>
          </cell>
          <cell r="D106">
            <v>2</v>
          </cell>
          <cell r="E106">
            <v>2</v>
          </cell>
          <cell r="F106">
            <v>3</v>
          </cell>
          <cell r="G106">
            <v>0</v>
          </cell>
          <cell r="H106">
            <v>1302281</v>
          </cell>
          <cell r="I106">
            <v>0</v>
          </cell>
          <cell r="J106">
            <v>0</v>
          </cell>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v>0</v>
          </cell>
        </row>
        <row r="108">
          <cell r="A108">
            <v>1302385</v>
          </cell>
          <cell r="B108" t="str">
            <v>ادارة المشاريع المبرمجه</v>
          </cell>
          <cell r="C108" t="str">
            <v>Software Project Management</v>
          </cell>
          <cell r="D108">
            <v>0</v>
          </cell>
          <cell r="E108">
            <v>0</v>
          </cell>
          <cell r="F108">
            <v>0</v>
          </cell>
          <cell r="G108">
            <v>0</v>
          </cell>
          <cell r="H108">
            <v>0</v>
          </cell>
          <cell r="I108">
            <v>0</v>
          </cell>
          <cell r="J108">
            <v>0</v>
          </cell>
        </row>
        <row r="109">
          <cell r="A109">
            <v>1302386</v>
          </cell>
          <cell r="B109" t="str">
            <v>تصميم وبناء البرمجيات</v>
          </cell>
          <cell r="C109" t="str">
            <v>Software Design and Construction</v>
          </cell>
          <cell r="D109">
            <v>0</v>
          </cell>
          <cell r="E109">
            <v>0</v>
          </cell>
          <cell r="F109">
            <v>0</v>
          </cell>
          <cell r="G109">
            <v>0</v>
          </cell>
          <cell r="H109">
            <v>0</v>
          </cell>
          <cell r="I109">
            <v>0</v>
          </cell>
          <cell r="J109">
            <v>0</v>
          </cell>
        </row>
        <row r="110">
          <cell r="A110">
            <v>1302387</v>
          </cell>
          <cell r="B110" t="str">
            <v>نمذجة و تصميم البرمجيات (1)</v>
          </cell>
          <cell r="C110" t="str">
            <v>Software Design and Modeling (1)</v>
          </cell>
          <cell r="D110">
            <v>2</v>
          </cell>
          <cell r="E110">
            <v>2</v>
          </cell>
          <cell r="F110">
            <v>3</v>
          </cell>
          <cell r="G110">
            <v>0</v>
          </cell>
          <cell r="H110">
            <v>1302382</v>
          </cell>
          <cell r="I110">
            <v>0</v>
          </cell>
          <cell r="J110">
            <v>0</v>
          </cell>
        </row>
        <row r="111">
          <cell r="A111">
            <v>1302388</v>
          </cell>
          <cell r="B111" t="str">
            <v>وكلاء البرمجيات</v>
          </cell>
          <cell r="C111" t="str">
            <v>Software Agents</v>
          </cell>
          <cell r="D111">
            <v>3</v>
          </cell>
          <cell r="E111">
            <v>0</v>
          </cell>
          <cell r="F111">
            <v>3</v>
          </cell>
          <cell r="G111">
            <v>0</v>
          </cell>
          <cell r="H111">
            <v>1302281</v>
          </cell>
          <cell r="I111">
            <v>0</v>
          </cell>
          <cell r="J111">
            <v>0</v>
          </cell>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v>0</v>
          </cell>
          <cell r="H112" t="str">
            <v>Dept. Approval</v>
          </cell>
          <cell r="I112">
            <v>0</v>
          </cell>
          <cell r="J112">
            <v>0</v>
          </cell>
        </row>
        <row r="113">
          <cell r="A113">
            <v>1302410</v>
          </cell>
          <cell r="B113" t="str">
            <v>امن وسلامة البرمجيات</v>
          </cell>
          <cell r="C113" t="str">
            <v>Software Security and Safety</v>
          </cell>
          <cell r="D113">
            <v>0</v>
          </cell>
          <cell r="E113">
            <v>0</v>
          </cell>
          <cell r="F113">
            <v>0</v>
          </cell>
          <cell r="G113">
            <v>0</v>
          </cell>
          <cell r="H113">
            <v>0</v>
          </cell>
          <cell r="I113">
            <v>0</v>
          </cell>
          <cell r="J113">
            <v>0</v>
          </cell>
        </row>
        <row r="114">
          <cell r="A114">
            <v>1302430</v>
          </cell>
          <cell r="B114" t="str">
            <v>تصميم النظم المسندة بالوب</v>
          </cell>
          <cell r="C114" t="str">
            <v>Web-Based Systems Design</v>
          </cell>
          <cell r="D114">
            <v>0</v>
          </cell>
          <cell r="E114">
            <v>0</v>
          </cell>
          <cell r="F114">
            <v>0</v>
          </cell>
          <cell r="G114">
            <v>0</v>
          </cell>
          <cell r="H114">
            <v>0</v>
          </cell>
          <cell r="I114">
            <v>0</v>
          </cell>
          <cell r="J114">
            <v>0</v>
          </cell>
        </row>
        <row r="115">
          <cell r="A115">
            <v>1302433</v>
          </cell>
          <cell r="B115" t="str">
            <v>حوسبة الكيانات الموزعة</v>
          </cell>
          <cell r="C115" t="str">
            <v>Distributed Object-Oriented Computing</v>
          </cell>
          <cell r="D115">
            <v>0</v>
          </cell>
          <cell r="E115">
            <v>0</v>
          </cell>
          <cell r="F115">
            <v>0</v>
          </cell>
          <cell r="G115">
            <v>0</v>
          </cell>
          <cell r="H115">
            <v>0</v>
          </cell>
          <cell r="I115">
            <v>0</v>
          </cell>
          <cell r="J115">
            <v>0</v>
          </cell>
        </row>
        <row r="116">
          <cell r="A116">
            <v>1302440</v>
          </cell>
          <cell r="B116" t="str">
            <v>تصميم النظم الذكية</v>
          </cell>
          <cell r="C116" t="str">
            <v>Intelligent Systems</v>
          </cell>
          <cell r="D116">
            <v>0</v>
          </cell>
          <cell r="E116">
            <v>0</v>
          </cell>
          <cell r="F116">
            <v>0</v>
          </cell>
          <cell r="G116">
            <v>0</v>
          </cell>
          <cell r="H116">
            <v>0</v>
          </cell>
          <cell r="I116">
            <v>0</v>
          </cell>
          <cell r="J116">
            <v>0</v>
          </cell>
        </row>
        <row r="117">
          <cell r="A117">
            <v>1302441</v>
          </cell>
          <cell r="B117" t="str">
            <v>تصميم النظم الذكية المبنية على المعارف</v>
          </cell>
          <cell r="C117" t="str">
            <v>Knowledge-Based Intelligent Systems</v>
          </cell>
          <cell r="D117">
            <v>3</v>
          </cell>
          <cell r="E117">
            <v>0</v>
          </cell>
          <cell r="F117">
            <v>3</v>
          </cell>
          <cell r="G117">
            <v>0</v>
          </cell>
          <cell r="H117">
            <v>1303338</v>
          </cell>
          <cell r="I117">
            <v>0</v>
          </cell>
          <cell r="J117">
            <v>0</v>
          </cell>
        </row>
        <row r="118">
          <cell r="A118">
            <v>1302450</v>
          </cell>
          <cell r="B118" t="str">
            <v>التفاعل الانسانى مع الحاسوب</v>
          </cell>
          <cell r="C118" t="str">
            <v>Human-Computer Interaction</v>
          </cell>
          <cell r="D118">
            <v>0</v>
          </cell>
          <cell r="E118">
            <v>0</v>
          </cell>
          <cell r="F118">
            <v>0</v>
          </cell>
          <cell r="G118">
            <v>0</v>
          </cell>
          <cell r="H118">
            <v>0</v>
          </cell>
          <cell r="I118">
            <v>0</v>
          </cell>
          <cell r="J118">
            <v>0</v>
          </cell>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v>0</v>
          </cell>
          <cell r="J119">
            <v>0</v>
          </cell>
        </row>
        <row r="120">
          <cell r="A120">
            <v>1302478</v>
          </cell>
          <cell r="B120" t="str">
            <v>نمذجة و تصميم البرمجيات (2)</v>
          </cell>
          <cell r="C120" t="str">
            <v>Software Design and Modeling (2)</v>
          </cell>
          <cell r="D120">
            <v>2</v>
          </cell>
          <cell r="E120">
            <v>2</v>
          </cell>
          <cell r="F120">
            <v>3</v>
          </cell>
          <cell r="G120">
            <v>0</v>
          </cell>
          <cell r="H120">
            <v>1303386</v>
          </cell>
          <cell r="I120">
            <v>0</v>
          </cell>
          <cell r="J120">
            <v>0</v>
          </cell>
        </row>
        <row r="121">
          <cell r="A121">
            <v>1302480</v>
          </cell>
          <cell r="B121" t="str">
            <v>هندسة البرمجيات (2)</v>
          </cell>
          <cell r="C121" t="str">
            <v>Software Engineering (2)</v>
          </cell>
          <cell r="D121">
            <v>0</v>
          </cell>
          <cell r="E121">
            <v>0</v>
          </cell>
          <cell r="F121">
            <v>0</v>
          </cell>
          <cell r="G121">
            <v>0</v>
          </cell>
          <cell r="H121">
            <v>0</v>
          </cell>
          <cell r="I121">
            <v>0</v>
          </cell>
          <cell r="J121">
            <v>0</v>
          </cell>
        </row>
        <row r="122">
          <cell r="A122">
            <v>1302481</v>
          </cell>
          <cell r="B122" t="str">
            <v>هندسة البرمجيات الموزعة والمبنية على المكونات</v>
          </cell>
          <cell r="C122" t="str">
            <v>Component-Based Software Engineering</v>
          </cell>
          <cell r="D122">
            <v>3</v>
          </cell>
          <cell r="E122">
            <v>0</v>
          </cell>
          <cell r="F122">
            <v>3</v>
          </cell>
          <cell r="G122">
            <v>0</v>
          </cell>
          <cell r="H122">
            <v>1303386</v>
          </cell>
          <cell r="I122">
            <v>0</v>
          </cell>
          <cell r="J122">
            <v>0</v>
          </cell>
        </row>
        <row r="123">
          <cell r="A123">
            <v>1302482</v>
          </cell>
          <cell r="B123" t="str">
            <v>تصميم وبناء البرمجيات</v>
          </cell>
          <cell r="C123" t="str">
            <v>Software Design and Construction</v>
          </cell>
          <cell r="D123">
            <v>0</v>
          </cell>
          <cell r="E123">
            <v>0</v>
          </cell>
          <cell r="F123">
            <v>0</v>
          </cell>
          <cell r="G123">
            <v>0</v>
          </cell>
          <cell r="H123">
            <v>0</v>
          </cell>
          <cell r="I123">
            <v>0</v>
          </cell>
          <cell r="J123">
            <v>0</v>
          </cell>
        </row>
        <row r="124">
          <cell r="A124">
            <v>1302483</v>
          </cell>
          <cell r="B124" t="str">
            <v>نظم الوقت الحقيقي والنظم المدمجة</v>
          </cell>
          <cell r="C124" t="str">
            <v>Real-Time and Embedded Systems</v>
          </cell>
          <cell r="D124">
            <v>3</v>
          </cell>
          <cell r="E124">
            <v>0</v>
          </cell>
          <cell r="F124">
            <v>3</v>
          </cell>
          <cell r="G124">
            <v>1301326</v>
          </cell>
          <cell r="H124">
            <v>0</v>
          </cell>
          <cell r="I124">
            <v>0</v>
          </cell>
          <cell r="J124">
            <v>0</v>
          </cell>
        </row>
        <row r="125">
          <cell r="A125">
            <v>1302484</v>
          </cell>
          <cell r="B125" t="str">
            <v>فحص البرمجيات وتاكيد الجودة</v>
          </cell>
          <cell r="C125" t="str">
            <v>Software Testing and Quality Assurance</v>
          </cell>
          <cell r="D125">
            <v>3</v>
          </cell>
          <cell r="E125">
            <v>0</v>
          </cell>
          <cell r="F125">
            <v>3</v>
          </cell>
          <cell r="G125">
            <v>0</v>
          </cell>
          <cell r="H125">
            <v>1303386</v>
          </cell>
          <cell r="I125">
            <v>0</v>
          </cell>
          <cell r="J125">
            <v>0</v>
          </cell>
        </row>
        <row r="126">
          <cell r="A126">
            <v>1302485</v>
          </cell>
          <cell r="B126" t="str">
            <v>صيانة البرمجيات واعادة هندستها</v>
          </cell>
          <cell r="C126" t="str">
            <v>Software Maintenance and Reengineering</v>
          </cell>
          <cell r="D126">
            <v>3</v>
          </cell>
          <cell r="E126">
            <v>0</v>
          </cell>
          <cell r="F126">
            <v>3</v>
          </cell>
          <cell r="G126">
            <v>0</v>
          </cell>
          <cell r="H126">
            <v>1302383</v>
          </cell>
          <cell r="I126">
            <v>0</v>
          </cell>
          <cell r="J126">
            <v>0</v>
          </cell>
        </row>
        <row r="127">
          <cell r="A127">
            <v>1302486</v>
          </cell>
          <cell r="B127" t="str">
            <v>فحص البرمجيات</v>
          </cell>
          <cell r="C127" t="str">
            <v>Software Testing</v>
          </cell>
          <cell r="D127">
            <v>2</v>
          </cell>
          <cell r="E127">
            <v>2</v>
          </cell>
          <cell r="F127">
            <v>3</v>
          </cell>
          <cell r="G127">
            <v>0</v>
          </cell>
          <cell r="H127">
            <v>0</v>
          </cell>
          <cell r="I127">
            <v>1302383</v>
          </cell>
          <cell r="J127">
            <v>0</v>
          </cell>
        </row>
        <row r="128">
          <cell r="A128">
            <v>1302487</v>
          </cell>
          <cell r="B128" t="str">
            <v>هندسة البرمجيات المبنية على المكونت</v>
          </cell>
          <cell r="C128" t="str">
            <v>Component-Based Software Engineering</v>
          </cell>
          <cell r="D128">
            <v>0</v>
          </cell>
          <cell r="E128">
            <v>0</v>
          </cell>
          <cell r="F128">
            <v>0</v>
          </cell>
          <cell r="G128">
            <v>0</v>
          </cell>
          <cell r="H128">
            <v>0</v>
          </cell>
          <cell r="I128">
            <v>0</v>
          </cell>
          <cell r="J128">
            <v>0</v>
          </cell>
        </row>
        <row r="129">
          <cell r="A129">
            <v>1302488</v>
          </cell>
          <cell r="B129" t="str">
            <v>الطرق المنهجية</v>
          </cell>
          <cell r="C129" t="str">
            <v>Formal Methods</v>
          </cell>
          <cell r="D129">
            <v>3</v>
          </cell>
          <cell r="E129">
            <v>0</v>
          </cell>
          <cell r="F129">
            <v>3</v>
          </cell>
          <cell r="G129">
            <v>0</v>
          </cell>
          <cell r="H129">
            <v>1302478</v>
          </cell>
          <cell r="I129">
            <v>0</v>
          </cell>
          <cell r="J129">
            <v>0</v>
          </cell>
        </row>
        <row r="130">
          <cell r="A130">
            <v>1302489</v>
          </cell>
          <cell r="B130" t="str">
            <v>مشروع تخرج</v>
          </cell>
          <cell r="C130" t="str">
            <v>Graduation Project</v>
          </cell>
          <cell r="D130">
            <v>0</v>
          </cell>
          <cell r="E130">
            <v>0</v>
          </cell>
          <cell r="F130">
            <v>0</v>
          </cell>
          <cell r="G130">
            <v>0</v>
          </cell>
          <cell r="H130">
            <v>0</v>
          </cell>
          <cell r="I130">
            <v>0</v>
          </cell>
          <cell r="J130">
            <v>0</v>
          </cell>
        </row>
        <row r="131">
          <cell r="A131">
            <v>1302490</v>
          </cell>
          <cell r="B131" t="str">
            <v>موضوعات خاصة فى هندسة البرمجيات</v>
          </cell>
          <cell r="C131" t="str">
            <v>Special Topics in Software Engineering</v>
          </cell>
          <cell r="D131">
            <v>3</v>
          </cell>
          <cell r="E131">
            <v>0</v>
          </cell>
          <cell r="F131">
            <v>3</v>
          </cell>
          <cell r="G131">
            <v>0</v>
          </cell>
          <cell r="H131" t="str">
            <v>Dept. Approval</v>
          </cell>
          <cell r="I131">
            <v>0</v>
          </cell>
          <cell r="J131">
            <v>0</v>
          </cell>
        </row>
        <row r="132">
          <cell r="A132">
            <v>1302491</v>
          </cell>
          <cell r="B132" t="str">
            <v>مشروع تخرج (1)</v>
          </cell>
          <cell r="C132" t="str">
            <v>Graduation Project (1)</v>
          </cell>
          <cell r="D132">
            <v>0</v>
          </cell>
          <cell r="E132">
            <v>2</v>
          </cell>
          <cell r="F132">
            <v>1</v>
          </cell>
          <cell r="G132">
            <v>0</v>
          </cell>
          <cell r="H132" t="str">
            <v>Pass. 90 Cr.Hrs.+ 1303386</v>
          </cell>
          <cell r="I132">
            <v>0</v>
          </cell>
          <cell r="J132">
            <v>0</v>
          </cell>
        </row>
        <row r="133">
          <cell r="A133">
            <v>1302492</v>
          </cell>
          <cell r="B133" t="str">
            <v>مشروع تخرج (2)</v>
          </cell>
          <cell r="C133" t="str">
            <v>Graduation Project (2)</v>
          </cell>
          <cell r="D133">
            <v>0</v>
          </cell>
          <cell r="E133">
            <v>4</v>
          </cell>
          <cell r="F133">
            <v>2</v>
          </cell>
          <cell r="G133">
            <v>0</v>
          </cell>
          <cell r="H133">
            <v>1302491</v>
          </cell>
          <cell r="I133">
            <v>0</v>
          </cell>
          <cell r="J133">
            <v>0</v>
          </cell>
        </row>
        <row r="134">
          <cell r="A134">
            <v>1302900</v>
          </cell>
          <cell r="B134" t="str">
            <v>اسس صيانة الحاسب</v>
          </cell>
          <cell r="C134" t="str">
            <v>Computer Maintenance Foundation</v>
          </cell>
          <cell r="D134">
            <v>0</v>
          </cell>
          <cell r="E134">
            <v>0</v>
          </cell>
          <cell r="F134">
            <v>0</v>
          </cell>
          <cell r="G134">
            <v>0</v>
          </cell>
          <cell r="H134">
            <v>0</v>
          </cell>
          <cell r="I134">
            <v>0</v>
          </cell>
          <cell r="J134">
            <v>0</v>
          </cell>
        </row>
        <row r="135">
          <cell r="A135">
            <v>1302493</v>
          </cell>
          <cell r="B135" t="str">
            <v>تطوير البرمجيات وتوثيقها</v>
          </cell>
          <cell r="C135" t="str">
            <v>Software Development and Documentation</v>
          </cell>
          <cell r="D135">
            <v>3</v>
          </cell>
          <cell r="E135">
            <v>0</v>
          </cell>
          <cell r="F135">
            <v>3</v>
          </cell>
          <cell r="G135">
            <v>0</v>
          </cell>
          <cell r="H135">
            <v>1303386</v>
          </cell>
          <cell r="I135">
            <v>0</v>
          </cell>
          <cell r="J135">
            <v>0</v>
          </cell>
        </row>
        <row r="136">
          <cell r="A136">
            <v>1302494</v>
          </cell>
          <cell r="B136" t="str">
            <v>التعلّم الالكتروني</v>
          </cell>
          <cell r="C136" t="str">
            <v>E-Learning</v>
          </cell>
          <cell r="D136">
            <v>3</v>
          </cell>
          <cell r="E136">
            <v>0</v>
          </cell>
          <cell r="F136">
            <v>3</v>
          </cell>
          <cell r="G136">
            <v>0</v>
          </cell>
          <cell r="H136">
            <v>1303237</v>
          </cell>
          <cell r="I136">
            <v>0</v>
          </cell>
          <cell r="J136">
            <v>0</v>
          </cell>
        </row>
        <row r="137">
          <cell r="A137">
            <v>1303120</v>
          </cell>
          <cell r="B137" t="str">
            <v xml:space="preserve">مبادئ أنظمة المعلومات </v>
          </cell>
          <cell r="C137" t="str">
            <v>Fundamentals of Information Systems</v>
          </cell>
          <cell r="D137">
            <v>3</v>
          </cell>
          <cell r="E137">
            <v>0</v>
          </cell>
          <cell r="F137">
            <v>3</v>
          </cell>
          <cell r="G137">
            <v>0</v>
          </cell>
          <cell r="H137">
            <v>0</v>
          </cell>
          <cell r="I137" t="str">
            <v>-</v>
          </cell>
          <cell r="J137">
            <v>0</v>
          </cell>
        </row>
        <row r="138">
          <cell r="A138">
            <v>1303235</v>
          </cell>
          <cell r="B138" t="str">
            <v>حوسبة الانترنت (1)</v>
          </cell>
          <cell r="C138" t="str">
            <v>Internet Computing (1)</v>
          </cell>
          <cell r="D138">
            <v>0</v>
          </cell>
          <cell r="E138">
            <v>0</v>
          </cell>
          <cell r="F138">
            <v>0</v>
          </cell>
          <cell r="G138">
            <v>0</v>
          </cell>
          <cell r="H138">
            <v>0</v>
          </cell>
          <cell r="I138">
            <v>0</v>
          </cell>
          <cell r="J138">
            <v>0</v>
          </cell>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v>0</v>
          </cell>
          <cell r="E141">
            <v>0</v>
          </cell>
          <cell r="F141">
            <v>0</v>
          </cell>
          <cell r="G141">
            <v>0</v>
          </cell>
          <cell r="H141">
            <v>0</v>
          </cell>
          <cell r="I141">
            <v>0</v>
          </cell>
          <cell r="J141">
            <v>0</v>
          </cell>
        </row>
        <row r="142">
          <cell r="A142">
            <v>1303244</v>
          </cell>
          <cell r="B142" t="str">
            <v>نظم المعلومات الادارية</v>
          </cell>
          <cell r="C142" t="str">
            <v>Management Information Systems</v>
          </cell>
          <cell r="D142">
            <v>0</v>
          </cell>
          <cell r="E142">
            <v>0</v>
          </cell>
          <cell r="F142">
            <v>0</v>
          </cell>
          <cell r="G142">
            <v>0</v>
          </cell>
          <cell r="H142">
            <v>0</v>
          </cell>
          <cell r="I142">
            <v>0</v>
          </cell>
          <cell r="J142">
            <v>0</v>
          </cell>
        </row>
        <row r="143">
          <cell r="A143">
            <v>1303245</v>
          </cell>
          <cell r="B143" t="str">
            <v>تنظيم ومعالجة الملفات</v>
          </cell>
          <cell r="C143" t="str">
            <v>File Processing and Organization</v>
          </cell>
          <cell r="D143">
            <v>0</v>
          </cell>
          <cell r="E143">
            <v>0</v>
          </cell>
          <cell r="F143">
            <v>0</v>
          </cell>
          <cell r="G143">
            <v>0</v>
          </cell>
          <cell r="H143">
            <v>0</v>
          </cell>
          <cell r="I143">
            <v>0</v>
          </cell>
          <cell r="J143">
            <v>0</v>
          </cell>
        </row>
        <row r="144">
          <cell r="A144">
            <v>1303261</v>
          </cell>
          <cell r="B144" t="str">
            <v>تشريعات تكنولوجيا المعلومات</v>
          </cell>
          <cell r="C144" t="str">
            <v>Information Technology Legislations</v>
          </cell>
          <cell r="D144">
            <v>0</v>
          </cell>
          <cell r="E144">
            <v>0</v>
          </cell>
          <cell r="F144">
            <v>0</v>
          </cell>
          <cell r="G144">
            <v>0</v>
          </cell>
          <cell r="H144">
            <v>0</v>
          </cell>
          <cell r="I144">
            <v>0</v>
          </cell>
          <cell r="J144">
            <v>0</v>
          </cell>
        </row>
        <row r="145">
          <cell r="A145">
            <v>1303265</v>
          </cell>
          <cell r="B145" t="str">
            <v xml:space="preserve">تقنية الكتابة و مهارات الاتصال </v>
          </cell>
          <cell r="C145" t="str">
            <v>Technical Writing and Communication Skills ◐</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 ◐</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v>0</v>
          </cell>
          <cell r="H147">
            <v>0</v>
          </cell>
          <cell r="I147">
            <v>1301305</v>
          </cell>
          <cell r="J147">
            <v>0</v>
          </cell>
        </row>
        <row r="148">
          <cell r="A148">
            <v>1303330</v>
          </cell>
          <cell r="B148" t="str">
            <v>تراسل البيانات وشبكات الحاسوب</v>
          </cell>
          <cell r="C148" t="str">
            <v>Data Communications and Computer Networks</v>
          </cell>
          <cell r="D148">
            <v>0</v>
          </cell>
          <cell r="E148">
            <v>0</v>
          </cell>
          <cell r="F148">
            <v>0</v>
          </cell>
          <cell r="G148">
            <v>0</v>
          </cell>
          <cell r="H148">
            <v>0</v>
          </cell>
          <cell r="I148">
            <v>0</v>
          </cell>
          <cell r="J148">
            <v>0</v>
          </cell>
        </row>
        <row r="149">
          <cell r="A149">
            <v>1303331</v>
          </cell>
          <cell r="B149" t="str">
            <v>مختبر تراسل البيانات وشبكات الحاسوب</v>
          </cell>
          <cell r="C149" t="str">
            <v>Data Communications and Computer Networks Lab.</v>
          </cell>
          <cell r="D149">
            <v>0</v>
          </cell>
          <cell r="E149">
            <v>0</v>
          </cell>
          <cell r="F149">
            <v>0</v>
          </cell>
          <cell r="G149">
            <v>0</v>
          </cell>
          <cell r="H149">
            <v>0</v>
          </cell>
          <cell r="I149">
            <v>0</v>
          </cell>
          <cell r="J149">
            <v>0</v>
          </cell>
        </row>
        <row r="150">
          <cell r="A150">
            <v>1303334</v>
          </cell>
          <cell r="B150" t="str">
            <v xml:space="preserve">أمن التجارة الإلكترونية </v>
          </cell>
          <cell r="C150" t="str">
            <v>ECommerce Security</v>
          </cell>
          <cell r="D150">
            <v>3</v>
          </cell>
          <cell r="E150">
            <v>0</v>
          </cell>
          <cell r="F150">
            <v>3</v>
          </cell>
          <cell r="G150">
            <v>0</v>
          </cell>
          <cell r="H150">
            <v>0</v>
          </cell>
          <cell r="I150">
            <v>0</v>
          </cell>
          <cell r="J150">
            <v>1304310</v>
          </cell>
        </row>
        <row r="151">
          <cell r="A151">
            <v>1303335</v>
          </cell>
          <cell r="B151" t="str">
            <v>حوسبة الانترنت</v>
          </cell>
          <cell r="C151" t="str">
            <v>Internet Computing</v>
          </cell>
          <cell r="D151">
            <v>0</v>
          </cell>
          <cell r="E151">
            <v>0</v>
          </cell>
          <cell r="F151">
            <v>0</v>
          </cell>
          <cell r="G151">
            <v>0</v>
          </cell>
          <cell r="H151">
            <v>0</v>
          </cell>
          <cell r="I151">
            <v>0</v>
          </cell>
          <cell r="J151">
            <v>0</v>
          </cell>
        </row>
        <row r="152">
          <cell r="A152">
            <v>1303336</v>
          </cell>
          <cell r="B152" t="str">
            <v>حوسبة الانترنت (2)</v>
          </cell>
          <cell r="C152" t="str">
            <v>Internet Computing (2)</v>
          </cell>
          <cell r="D152">
            <v>0</v>
          </cell>
          <cell r="E152">
            <v>0</v>
          </cell>
          <cell r="F152">
            <v>0</v>
          </cell>
          <cell r="G152">
            <v>0</v>
          </cell>
          <cell r="H152">
            <v>0</v>
          </cell>
          <cell r="I152">
            <v>0</v>
          </cell>
          <cell r="J152">
            <v>0</v>
          </cell>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v>0</v>
          </cell>
        </row>
        <row r="155">
          <cell r="A155">
            <v>1303339</v>
          </cell>
          <cell r="B155" t="str">
            <v>برمجة الإنترنت المتقدمة</v>
          </cell>
          <cell r="C155" t="str">
            <v>Advanced Internet Programming</v>
          </cell>
          <cell r="D155">
            <v>2</v>
          </cell>
          <cell r="E155">
            <v>2</v>
          </cell>
          <cell r="F155">
            <v>3</v>
          </cell>
          <cell r="G155">
            <v>0</v>
          </cell>
          <cell r="H155">
            <v>0</v>
          </cell>
          <cell r="I155">
            <v>0</v>
          </cell>
          <cell r="J155">
            <v>1303236</v>
          </cell>
        </row>
        <row r="156">
          <cell r="A156">
            <v>1303340</v>
          </cell>
          <cell r="B156" t="str">
            <v>النظم المبنية على المعارف</v>
          </cell>
          <cell r="C156" t="str">
            <v>Knowledge Based Systems</v>
          </cell>
          <cell r="D156">
            <v>0</v>
          </cell>
          <cell r="E156">
            <v>0</v>
          </cell>
          <cell r="F156">
            <v>0</v>
          </cell>
          <cell r="G156">
            <v>0</v>
          </cell>
          <cell r="H156">
            <v>0</v>
          </cell>
          <cell r="I156">
            <v>0</v>
          </cell>
          <cell r="J156">
            <v>0</v>
          </cell>
        </row>
        <row r="157">
          <cell r="A157">
            <v>1303341</v>
          </cell>
          <cell r="B157" t="str">
            <v>تنظيم ومعالجة الملفات.</v>
          </cell>
          <cell r="C157" t="str">
            <v>File Processing and Organization</v>
          </cell>
          <cell r="D157">
            <v>0</v>
          </cell>
          <cell r="E157">
            <v>0</v>
          </cell>
          <cell r="F157">
            <v>0</v>
          </cell>
          <cell r="G157">
            <v>0</v>
          </cell>
          <cell r="H157">
            <v>0</v>
          </cell>
          <cell r="I157">
            <v>0</v>
          </cell>
          <cell r="J157">
            <v>0</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v>0</v>
          </cell>
          <cell r="H159">
            <v>0</v>
          </cell>
          <cell r="I159" t="str">
            <v>ↂ1303342</v>
          </cell>
          <cell r="J159" t="str">
            <v>ↂ1303342</v>
          </cell>
        </row>
        <row r="160">
          <cell r="A160">
            <v>1303344</v>
          </cell>
          <cell r="B160" t="str">
            <v>نظم دعم القرار</v>
          </cell>
          <cell r="C160" t="str">
            <v>Decision Support System</v>
          </cell>
          <cell r="D160">
            <v>0</v>
          </cell>
          <cell r="E160">
            <v>0</v>
          </cell>
          <cell r="F160">
            <v>0</v>
          </cell>
          <cell r="G160">
            <v>0</v>
          </cell>
          <cell r="H160">
            <v>0</v>
          </cell>
          <cell r="I160">
            <v>0</v>
          </cell>
          <cell r="J160">
            <v>0</v>
          </cell>
        </row>
        <row r="161">
          <cell r="A161">
            <v>1303345</v>
          </cell>
          <cell r="B161" t="str">
            <v>نظم قواعد البيانات (1)</v>
          </cell>
          <cell r="C161" t="str">
            <v>Database Systems (1)</v>
          </cell>
          <cell r="D161">
            <v>0</v>
          </cell>
          <cell r="E161">
            <v>0</v>
          </cell>
          <cell r="F161">
            <v>0</v>
          </cell>
          <cell r="G161">
            <v>0</v>
          </cell>
          <cell r="H161">
            <v>0</v>
          </cell>
          <cell r="I161">
            <v>0</v>
          </cell>
          <cell r="J161">
            <v>0</v>
          </cell>
        </row>
        <row r="162">
          <cell r="A162">
            <v>1303346</v>
          </cell>
          <cell r="B162" t="str">
            <v>مختبر نظم قواعد البيانات (1)</v>
          </cell>
          <cell r="C162" t="str">
            <v>Database Systems (1) Lab</v>
          </cell>
          <cell r="D162">
            <v>0</v>
          </cell>
          <cell r="E162">
            <v>0</v>
          </cell>
          <cell r="F162">
            <v>0</v>
          </cell>
          <cell r="G162">
            <v>0</v>
          </cell>
          <cell r="H162">
            <v>0</v>
          </cell>
          <cell r="I162">
            <v>0</v>
          </cell>
          <cell r="J162">
            <v>0</v>
          </cell>
        </row>
        <row r="163">
          <cell r="A163">
            <v>1303347</v>
          </cell>
          <cell r="B163" t="str">
            <v>نظم لغات الجيل الرابع</v>
          </cell>
          <cell r="C163" t="str">
            <v>Fourth Generation Languages Systems</v>
          </cell>
          <cell r="D163">
            <v>0</v>
          </cell>
          <cell r="E163">
            <v>0</v>
          </cell>
          <cell r="F163">
            <v>0</v>
          </cell>
          <cell r="G163">
            <v>0</v>
          </cell>
          <cell r="H163">
            <v>0</v>
          </cell>
          <cell r="I163">
            <v>0</v>
          </cell>
          <cell r="J163">
            <v>0</v>
          </cell>
        </row>
        <row r="164">
          <cell r="A164">
            <v>1303348</v>
          </cell>
          <cell r="B164" t="str">
            <v>خزن واسترجاع المعلومات</v>
          </cell>
          <cell r="C164" t="str">
            <v xml:space="preserve">Information Storage and Retrieval </v>
          </cell>
          <cell r="D164">
            <v>0</v>
          </cell>
          <cell r="E164">
            <v>0</v>
          </cell>
          <cell r="F164">
            <v>0</v>
          </cell>
          <cell r="G164">
            <v>0</v>
          </cell>
          <cell r="H164">
            <v>0</v>
          </cell>
          <cell r="I164">
            <v>0</v>
          </cell>
          <cell r="J164">
            <v>0</v>
          </cell>
        </row>
        <row r="165">
          <cell r="A165">
            <v>1303349</v>
          </cell>
          <cell r="B165" t="str">
            <v>نظم دعم القرار و الأنظمة الخبيرة</v>
          </cell>
          <cell r="C165" t="str">
            <v>Decision Support Systems and Expert Systems</v>
          </cell>
          <cell r="D165">
            <v>0</v>
          </cell>
          <cell r="E165">
            <v>0</v>
          </cell>
          <cell r="F165">
            <v>0</v>
          </cell>
          <cell r="G165">
            <v>0</v>
          </cell>
          <cell r="H165">
            <v>0</v>
          </cell>
          <cell r="I165">
            <v>0</v>
          </cell>
          <cell r="J165">
            <v>0</v>
          </cell>
        </row>
        <row r="166">
          <cell r="A166">
            <v>1303350</v>
          </cell>
          <cell r="B166" t="str">
            <v>نظم الوسائط المتعددة</v>
          </cell>
          <cell r="C166" t="str">
            <v>Multimedia Systems</v>
          </cell>
          <cell r="D166">
            <v>0</v>
          </cell>
          <cell r="E166">
            <v>0</v>
          </cell>
          <cell r="F166">
            <v>0</v>
          </cell>
          <cell r="G166">
            <v>0</v>
          </cell>
          <cell r="H166">
            <v>0</v>
          </cell>
          <cell r="I166">
            <v>0</v>
          </cell>
          <cell r="J166">
            <v>0</v>
          </cell>
        </row>
        <row r="167">
          <cell r="A167">
            <v>1303354</v>
          </cell>
          <cell r="B167" t="str">
            <v>نظم  دعم القرار والأنظمة الذكية</v>
          </cell>
          <cell r="C167" t="str">
            <v>Decision Support Systems &amp; Intelligent Systems</v>
          </cell>
          <cell r="D167">
            <v>3</v>
          </cell>
          <cell r="E167">
            <v>0</v>
          </cell>
          <cell r="F167">
            <v>3</v>
          </cell>
          <cell r="G167">
            <v>0</v>
          </cell>
          <cell r="H167">
            <v>0</v>
          </cell>
          <cell r="I167">
            <v>1301305</v>
          </cell>
          <cell r="J167">
            <v>0</v>
          </cell>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v>0</v>
          </cell>
          <cell r="E169">
            <v>0</v>
          </cell>
          <cell r="F169">
            <v>0</v>
          </cell>
          <cell r="G169">
            <v>0</v>
          </cell>
          <cell r="H169">
            <v>0</v>
          </cell>
          <cell r="I169">
            <v>0</v>
          </cell>
          <cell r="J169">
            <v>0</v>
          </cell>
        </row>
        <row r="170">
          <cell r="A170">
            <v>1303369</v>
          </cell>
          <cell r="B170" t="str">
            <v>التدريب الميداني</v>
          </cell>
          <cell r="C170" t="str">
            <v>Field Training</v>
          </cell>
          <cell r="D170">
            <v>0</v>
          </cell>
          <cell r="E170">
            <v>0</v>
          </cell>
          <cell r="F170">
            <v>0</v>
          </cell>
          <cell r="G170">
            <v>0</v>
          </cell>
          <cell r="H170">
            <v>0</v>
          </cell>
          <cell r="I170" t="str">
            <v>Pass. 90Cr. Hrs.</v>
          </cell>
          <cell r="J170">
            <v>0</v>
          </cell>
        </row>
        <row r="171">
          <cell r="A171">
            <v>1303370</v>
          </cell>
          <cell r="B171" t="str">
            <v>بحوث عمليات</v>
          </cell>
          <cell r="C171" t="str">
            <v>Operations Research</v>
          </cell>
          <cell r="D171">
            <v>0</v>
          </cell>
          <cell r="E171">
            <v>0</v>
          </cell>
          <cell r="F171">
            <v>0</v>
          </cell>
          <cell r="G171">
            <v>0</v>
          </cell>
          <cell r="H171">
            <v>0</v>
          </cell>
          <cell r="I171">
            <v>0</v>
          </cell>
          <cell r="J171">
            <v>0</v>
          </cell>
        </row>
        <row r="172">
          <cell r="A172">
            <v>1303380</v>
          </cell>
          <cell r="B172" t="str">
            <v>تحليل نظم المعلومات</v>
          </cell>
          <cell r="C172" t="str">
            <v>Information Systems Analysis</v>
          </cell>
          <cell r="D172">
            <v>0</v>
          </cell>
          <cell r="E172">
            <v>0</v>
          </cell>
          <cell r="F172">
            <v>0</v>
          </cell>
          <cell r="G172">
            <v>0</v>
          </cell>
          <cell r="H172">
            <v>0</v>
          </cell>
          <cell r="I172">
            <v>0</v>
          </cell>
          <cell r="J172">
            <v>0</v>
          </cell>
        </row>
        <row r="173">
          <cell r="A173">
            <v>1303381</v>
          </cell>
          <cell r="B173" t="str">
            <v>مختبر تحليل نظم المعلومات</v>
          </cell>
          <cell r="C173" t="str">
            <v>Information Systems Analysis Lab.</v>
          </cell>
          <cell r="D173">
            <v>0</v>
          </cell>
          <cell r="E173">
            <v>0</v>
          </cell>
          <cell r="F173">
            <v>0</v>
          </cell>
          <cell r="G173">
            <v>0</v>
          </cell>
          <cell r="H173">
            <v>0</v>
          </cell>
          <cell r="I173">
            <v>0</v>
          </cell>
          <cell r="J173">
            <v>0</v>
          </cell>
        </row>
        <row r="174">
          <cell r="A174">
            <v>1303382</v>
          </cell>
          <cell r="B174" t="str">
            <v>تحليل وتصميم النظم</v>
          </cell>
          <cell r="C174" t="str">
            <v>Systems Analysis</v>
          </cell>
          <cell r="D174">
            <v>0</v>
          </cell>
          <cell r="E174">
            <v>0</v>
          </cell>
          <cell r="F174">
            <v>0</v>
          </cell>
          <cell r="G174">
            <v>0</v>
          </cell>
          <cell r="H174">
            <v>0</v>
          </cell>
          <cell r="I174">
            <v>0</v>
          </cell>
          <cell r="J174">
            <v>0</v>
          </cell>
        </row>
        <row r="175">
          <cell r="A175">
            <v>1303383</v>
          </cell>
          <cell r="B175" t="str">
            <v>مختبر تحليل و تصميم النظم</v>
          </cell>
          <cell r="C175" t="str">
            <v>Systems Analysis Lab.</v>
          </cell>
          <cell r="D175">
            <v>0</v>
          </cell>
          <cell r="E175">
            <v>0</v>
          </cell>
          <cell r="F175">
            <v>0</v>
          </cell>
          <cell r="G175">
            <v>0</v>
          </cell>
          <cell r="H175">
            <v>0</v>
          </cell>
          <cell r="I175">
            <v>0</v>
          </cell>
          <cell r="J175">
            <v>0</v>
          </cell>
        </row>
        <row r="176">
          <cell r="A176">
            <v>1303385</v>
          </cell>
          <cell r="B176" t="str">
            <v>ادارة المشاريع</v>
          </cell>
          <cell r="C176" t="str">
            <v>Project Management</v>
          </cell>
          <cell r="D176">
            <v>0</v>
          </cell>
          <cell r="E176">
            <v>0</v>
          </cell>
          <cell r="F176">
            <v>0</v>
          </cell>
          <cell r="G176">
            <v>0</v>
          </cell>
          <cell r="H176">
            <v>0</v>
          </cell>
          <cell r="I176">
            <v>0</v>
          </cell>
          <cell r="J176">
            <v>0</v>
          </cell>
        </row>
        <row r="177">
          <cell r="A177">
            <v>1301386</v>
          </cell>
          <cell r="B177" t="str">
            <v>تحليل وتصميم نظم المعلومات</v>
          </cell>
          <cell r="C177" t="str">
            <v>Information Systems Analysis and Design ◐</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v>0</v>
          </cell>
          <cell r="H178">
            <v>0</v>
          </cell>
          <cell r="I178" t="str">
            <v>ↂ1303386</v>
          </cell>
          <cell r="J178">
            <v>0</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v>0</v>
          </cell>
          <cell r="H179">
            <v>0</v>
          </cell>
          <cell r="I179" t="str">
            <v>Dept. Approval</v>
          </cell>
          <cell r="J179">
            <v>0</v>
          </cell>
        </row>
        <row r="180">
          <cell r="A180">
            <v>1303410</v>
          </cell>
          <cell r="B180" t="str">
            <v>امن وتدقيق نظم المعلومات</v>
          </cell>
          <cell r="C180" t="str">
            <v>Information Systems Security and Auditing</v>
          </cell>
          <cell r="D180">
            <v>0</v>
          </cell>
          <cell r="E180">
            <v>0</v>
          </cell>
          <cell r="F180">
            <v>0</v>
          </cell>
          <cell r="G180">
            <v>0</v>
          </cell>
          <cell r="H180">
            <v>0</v>
          </cell>
          <cell r="I180">
            <v>0</v>
          </cell>
          <cell r="J180">
            <v>0</v>
          </cell>
        </row>
        <row r="181">
          <cell r="A181">
            <v>1301411</v>
          </cell>
          <cell r="B181" t="str">
            <v>امن المعلومات</v>
          </cell>
          <cell r="C181" t="str">
            <v>Information Security ◐</v>
          </cell>
          <cell r="D181">
            <v>3</v>
          </cell>
          <cell r="E181">
            <v>0</v>
          </cell>
          <cell r="F181">
            <v>3</v>
          </cell>
          <cell r="G181">
            <v>1301336</v>
          </cell>
          <cell r="H181">
            <v>1301336</v>
          </cell>
          <cell r="I181">
            <v>1301336</v>
          </cell>
          <cell r="J181">
            <v>0</v>
          </cell>
        </row>
        <row r="182">
          <cell r="A182">
            <v>1303430</v>
          </cell>
          <cell r="B182" t="str">
            <v>شبكات الحاسوب المتقدمة</v>
          </cell>
          <cell r="C182" t="str">
            <v>Advanced Computer Networks</v>
          </cell>
          <cell r="D182">
            <v>0</v>
          </cell>
          <cell r="E182">
            <v>0</v>
          </cell>
          <cell r="F182">
            <v>0</v>
          </cell>
          <cell r="G182">
            <v>0</v>
          </cell>
          <cell r="H182">
            <v>0</v>
          </cell>
          <cell r="I182">
            <v>0</v>
          </cell>
          <cell r="J182">
            <v>0</v>
          </cell>
        </row>
        <row r="183">
          <cell r="A183">
            <v>1303431</v>
          </cell>
          <cell r="B183" t="str">
            <v>الحوسبة الموزعة</v>
          </cell>
          <cell r="C183" t="str">
            <v>Distributed Computing</v>
          </cell>
          <cell r="D183">
            <v>0</v>
          </cell>
          <cell r="E183">
            <v>0</v>
          </cell>
          <cell r="F183">
            <v>0</v>
          </cell>
          <cell r="G183">
            <v>0</v>
          </cell>
          <cell r="H183">
            <v>0</v>
          </cell>
          <cell r="I183">
            <v>0</v>
          </cell>
          <cell r="J183">
            <v>0</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v>0</v>
          </cell>
        </row>
        <row r="185">
          <cell r="A185">
            <v>1303437</v>
          </cell>
          <cell r="B185" t="str">
            <v>بناء نظم التجارة الالكترونية</v>
          </cell>
          <cell r="C185" t="str">
            <v>Building ECommerce Systems</v>
          </cell>
          <cell r="D185">
            <v>0</v>
          </cell>
          <cell r="E185">
            <v>0</v>
          </cell>
          <cell r="F185">
            <v>0</v>
          </cell>
          <cell r="G185">
            <v>0</v>
          </cell>
          <cell r="H185">
            <v>0</v>
          </cell>
          <cell r="I185">
            <v>0</v>
          </cell>
          <cell r="J185">
            <v>0</v>
          </cell>
        </row>
        <row r="186">
          <cell r="A186">
            <v>1303438</v>
          </cell>
          <cell r="B186" t="str">
            <v>تطبيقات الكترونية</v>
          </cell>
          <cell r="C186" t="str">
            <v>Electronic Systems Applications</v>
          </cell>
          <cell r="D186">
            <v>0</v>
          </cell>
          <cell r="E186">
            <v>0</v>
          </cell>
          <cell r="F186">
            <v>0</v>
          </cell>
          <cell r="G186">
            <v>0</v>
          </cell>
          <cell r="H186">
            <v>0</v>
          </cell>
          <cell r="I186">
            <v>0</v>
          </cell>
          <cell r="J186">
            <v>0</v>
          </cell>
        </row>
        <row r="187">
          <cell r="A187">
            <v>1303440</v>
          </cell>
          <cell r="B187" t="str">
            <v>كشف المعارف والتنقيب عن المعطيات</v>
          </cell>
          <cell r="C187" t="str">
            <v>Knowledge Discovery and Data Mining</v>
          </cell>
          <cell r="D187">
            <v>0</v>
          </cell>
          <cell r="E187">
            <v>0</v>
          </cell>
          <cell r="F187">
            <v>0</v>
          </cell>
          <cell r="G187">
            <v>0</v>
          </cell>
          <cell r="H187">
            <v>0</v>
          </cell>
          <cell r="I187">
            <v>0</v>
          </cell>
          <cell r="J187">
            <v>0</v>
          </cell>
        </row>
        <row r="188">
          <cell r="A188">
            <v>1303441</v>
          </cell>
          <cell r="B188" t="str">
            <v>معالجة اللغات الطبيعية</v>
          </cell>
          <cell r="C188" t="str">
            <v>Natural Languages Processing</v>
          </cell>
          <cell r="D188">
            <v>0</v>
          </cell>
          <cell r="E188">
            <v>0</v>
          </cell>
          <cell r="F188">
            <v>0</v>
          </cell>
          <cell r="G188">
            <v>0</v>
          </cell>
          <cell r="H188">
            <v>0</v>
          </cell>
          <cell r="I188">
            <v>0</v>
          </cell>
          <cell r="J188">
            <v>0</v>
          </cell>
        </row>
        <row r="189">
          <cell r="A189">
            <v>1301442</v>
          </cell>
          <cell r="B189" t="str">
            <v>التنقيب في البيانات</v>
          </cell>
          <cell r="C189" t="str">
            <v>Data Mining</v>
          </cell>
          <cell r="D189">
            <v>3</v>
          </cell>
          <cell r="E189">
            <v>0</v>
          </cell>
          <cell r="F189">
            <v>3</v>
          </cell>
          <cell r="G189">
            <v>1301305</v>
          </cell>
          <cell r="H189">
            <v>0</v>
          </cell>
          <cell r="I189">
            <v>1301305</v>
          </cell>
          <cell r="J189">
            <v>1301305</v>
          </cell>
        </row>
        <row r="190">
          <cell r="A190">
            <v>1303443</v>
          </cell>
          <cell r="B190" t="str">
            <v>ادارة موارد المعلومات</v>
          </cell>
          <cell r="C190" t="str">
            <v xml:space="preserve">Management of Information Resources </v>
          </cell>
          <cell r="D190">
            <v>0</v>
          </cell>
          <cell r="E190">
            <v>0</v>
          </cell>
          <cell r="F190">
            <v>0</v>
          </cell>
          <cell r="G190">
            <v>0</v>
          </cell>
          <cell r="H190">
            <v>0</v>
          </cell>
          <cell r="I190">
            <v>0</v>
          </cell>
          <cell r="J190">
            <v>0</v>
          </cell>
        </row>
        <row r="191">
          <cell r="A191">
            <v>1303444</v>
          </cell>
          <cell r="B191" t="str">
            <v>نظم المعلومات التنفيذية</v>
          </cell>
          <cell r="C191" t="str">
            <v>Executive Information Systems</v>
          </cell>
          <cell r="D191">
            <v>0</v>
          </cell>
          <cell r="E191">
            <v>0</v>
          </cell>
          <cell r="F191">
            <v>0</v>
          </cell>
          <cell r="G191">
            <v>0</v>
          </cell>
          <cell r="H191">
            <v>0</v>
          </cell>
          <cell r="I191">
            <v>0</v>
          </cell>
          <cell r="J191">
            <v>0</v>
          </cell>
        </row>
        <row r="192">
          <cell r="A192">
            <v>1303445</v>
          </cell>
          <cell r="B192" t="str">
            <v>نظم قواعد بيانات (2)</v>
          </cell>
          <cell r="C192" t="str">
            <v>Database Systems (2)</v>
          </cell>
          <cell r="D192">
            <v>0</v>
          </cell>
          <cell r="E192">
            <v>0</v>
          </cell>
          <cell r="F192">
            <v>0</v>
          </cell>
          <cell r="G192">
            <v>0</v>
          </cell>
          <cell r="H192">
            <v>0</v>
          </cell>
          <cell r="I192">
            <v>0</v>
          </cell>
          <cell r="J192">
            <v>0</v>
          </cell>
        </row>
        <row r="193">
          <cell r="A193">
            <v>1303447</v>
          </cell>
          <cell r="B193" t="str">
            <v>استرجاع المعلومات</v>
          </cell>
          <cell r="C193" t="str">
            <v>Information Retrieval</v>
          </cell>
          <cell r="D193">
            <v>3</v>
          </cell>
          <cell r="E193">
            <v>0</v>
          </cell>
          <cell r="F193">
            <v>3</v>
          </cell>
          <cell r="G193">
            <v>0</v>
          </cell>
          <cell r="H193">
            <v>0</v>
          </cell>
          <cell r="I193">
            <v>1301305</v>
          </cell>
          <cell r="J193">
            <v>0</v>
          </cell>
        </row>
        <row r="194">
          <cell r="A194">
            <v>1303448</v>
          </cell>
          <cell r="B194" t="str">
            <v>نظم قواعد البيانات المتقدمة</v>
          </cell>
          <cell r="C194" t="str">
            <v>Advanced Database Systems</v>
          </cell>
          <cell r="D194">
            <v>3</v>
          </cell>
          <cell r="E194">
            <v>0</v>
          </cell>
          <cell r="F194">
            <v>3</v>
          </cell>
          <cell r="G194">
            <v>0</v>
          </cell>
          <cell r="H194">
            <v>0</v>
          </cell>
          <cell r="I194">
            <v>1301305</v>
          </cell>
          <cell r="J194">
            <v>0</v>
          </cell>
        </row>
        <row r="195">
          <cell r="A195">
            <v>1303449</v>
          </cell>
          <cell r="B195" t="str">
            <v>مختبر نظم قواعد البيانات المتقدمة</v>
          </cell>
          <cell r="C195" t="str">
            <v>Advanced Database Systems Lab.</v>
          </cell>
          <cell r="D195">
            <v>0</v>
          </cell>
          <cell r="E195">
            <v>0</v>
          </cell>
          <cell r="F195">
            <v>0</v>
          </cell>
          <cell r="G195">
            <v>0</v>
          </cell>
          <cell r="H195">
            <v>0</v>
          </cell>
          <cell r="I195">
            <v>0</v>
          </cell>
          <cell r="J195">
            <v>0</v>
          </cell>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v>0</v>
          </cell>
          <cell r="I196">
            <v>1301305</v>
          </cell>
          <cell r="J196">
            <v>1301305</v>
          </cell>
        </row>
        <row r="197">
          <cell r="A197">
            <v>1303461</v>
          </cell>
          <cell r="B197" t="str">
            <v>تشريعات تكنولوجيا المعلومات</v>
          </cell>
          <cell r="C197" t="str">
            <v>Information Technology Legislations</v>
          </cell>
          <cell r="D197">
            <v>0</v>
          </cell>
          <cell r="E197">
            <v>0</v>
          </cell>
          <cell r="F197">
            <v>0</v>
          </cell>
          <cell r="G197">
            <v>0</v>
          </cell>
          <cell r="H197">
            <v>0</v>
          </cell>
          <cell r="I197">
            <v>0</v>
          </cell>
          <cell r="J197">
            <v>0</v>
          </cell>
        </row>
        <row r="198">
          <cell r="A198">
            <v>1303480</v>
          </cell>
          <cell r="B198" t="str">
            <v>تصميم وبناء نظم المعلومات</v>
          </cell>
          <cell r="C198" t="str">
            <v>Information Systems Design and Implementation</v>
          </cell>
          <cell r="D198">
            <v>0</v>
          </cell>
          <cell r="E198">
            <v>0</v>
          </cell>
          <cell r="F198">
            <v>0</v>
          </cell>
          <cell r="G198">
            <v>0</v>
          </cell>
          <cell r="H198">
            <v>0</v>
          </cell>
          <cell r="I198">
            <v>0</v>
          </cell>
          <cell r="J198">
            <v>0</v>
          </cell>
        </row>
        <row r="199">
          <cell r="A199">
            <v>1303486</v>
          </cell>
          <cell r="B199" t="str">
            <v>جاهزية الطالب للتخرج</v>
          </cell>
          <cell r="C199" t="str">
            <v>Graduation Project Preparation</v>
          </cell>
          <cell r="D199">
            <v>0</v>
          </cell>
          <cell r="E199">
            <v>0</v>
          </cell>
          <cell r="F199">
            <v>0</v>
          </cell>
          <cell r="G199">
            <v>0</v>
          </cell>
          <cell r="H199">
            <v>0</v>
          </cell>
          <cell r="I199">
            <v>0</v>
          </cell>
          <cell r="J199">
            <v>0</v>
          </cell>
        </row>
        <row r="200">
          <cell r="A200">
            <v>1303489</v>
          </cell>
          <cell r="B200" t="str">
            <v>مشروع التخرج</v>
          </cell>
          <cell r="C200" t="str">
            <v>Graduation Project</v>
          </cell>
          <cell r="D200">
            <v>0</v>
          </cell>
          <cell r="E200">
            <v>0</v>
          </cell>
          <cell r="F200">
            <v>0</v>
          </cell>
          <cell r="G200">
            <v>0</v>
          </cell>
          <cell r="H200">
            <v>0</v>
          </cell>
          <cell r="I200">
            <v>0</v>
          </cell>
          <cell r="J200">
            <v>0</v>
          </cell>
        </row>
        <row r="201">
          <cell r="A201">
            <v>1303490</v>
          </cell>
          <cell r="B201" t="str">
            <v>موضوعات خاصة في نظم معلومات حاسوبية</v>
          </cell>
          <cell r="C201" t="str">
            <v>Special Topics in Computer Information Systems</v>
          </cell>
          <cell r="D201">
            <v>3</v>
          </cell>
          <cell r="E201">
            <v>0</v>
          </cell>
          <cell r="F201">
            <v>3</v>
          </cell>
          <cell r="G201">
            <v>0</v>
          </cell>
          <cell r="H201">
            <v>0</v>
          </cell>
          <cell r="I201" t="str">
            <v>Dept. Approval</v>
          </cell>
          <cell r="J201">
            <v>0</v>
          </cell>
        </row>
        <row r="202">
          <cell r="A202">
            <v>1303491</v>
          </cell>
          <cell r="B202" t="str">
            <v>مشروع تخرج (1)</v>
          </cell>
          <cell r="C202" t="str">
            <v>Graduation Project (1)</v>
          </cell>
          <cell r="D202">
            <v>0</v>
          </cell>
          <cell r="E202">
            <v>2</v>
          </cell>
          <cell r="F202">
            <v>1</v>
          </cell>
          <cell r="G202">
            <v>0</v>
          </cell>
          <cell r="H202">
            <v>0</v>
          </cell>
          <cell r="I202" t="str">
            <v>Pass. 90Cr.Hrs.+1302383+1303386</v>
          </cell>
          <cell r="J202">
            <v>0</v>
          </cell>
        </row>
        <row r="203">
          <cell r="A203">
            <v>1303492</v>
          </cell>
          <cell r="B203" t="str">
            <v>مشروع تخرج (2)</v>
          </cell>
          <cell r="C203" t="str">
            <v>Graduation Project (2)</v>
          </cell>
          <cell r="D203">
            <v>0</v>
          </cell>
          <cell r="E203">
            <v>4</v>
          </cell>
          <cell r="F203">
            <v>2</v>
          </cell>
          <cell r="G203">
            <v>0</v>
          </cell>
          <cell r="H203">
            <v>0</v>
          </cell>
          <cell r="I203">
            <v>1303491</v>
          </cell>
          <cell r="J203">
            <v>0</v>
          </cell>
        </row>
        <row r="204">
          <cell r="A204">
            <v>1303900</v>
          </cell>
          <cell r="B204" t="str">
            <v>تكنولوجيا المعلومات</v>
          </cell>
          <cell r="C204" t="str">
            <v>Information Technology</v>
          </cell>
          <cell r="D204">
            <v>0</v>
          </cell>
          <cell r="E204">
            <v>0</v>
          </cell>
          <cell r="F204">
            <v>0</v>
          </cell>
          <cell r="G204">
            <v>0</v>
          </cell>
          <cell r="H204">
            <v>0</v>
          </cell>
          <cell r="I204">
            <v>0</v>
          </cell>
          <cell r="J204">
            <v>0</v>
          </cell>
        </row>
        <row r="205">
          <cell r="A205">
            <v>1303901</v>
          </cell>
          <cell r="B205" t="str">
            <v>اكسيس</v>
          </cell>
          <cell r="C205" t="str">
            <v>MS Access</v>
          </cell>
          <cell r="D205">
            <v>0</v>
          </cell>
          <cell r="E205">
            <v>0</v>
          </cell>
          <cell r="F205">
            <v>0</v>
          </cell>
          <cell r="G205">
            <v>0</v>
          </cell>
          <cell r="H205">
            <v>0</v>
          </cell>
          <cell r="I205">
            <v>0</v>
          </cell>
          <cell r="J205">
            <v>0</v>
          </cell>
        </row>
        <row r="206">
          <cell r="A206">
            <v>1303998</v>
          </cell>
          <cell r="B206" t="str">
            <v>خدمة المستخدم</v>
          </cell>
          <cell r="C206" t="str">
            <v>Costumer Support</v>
          </cell>
          <cell r="D206">
            <v>0</v>
          </cell>
          <cell r="E206">
            <v>0</v>
          </cell>
          <cell r="F206">
            <v>0</v>
          </cell>
          <cell r="G206">
            <v>0</v>
          </cell>
          <cell r="H206">
            <v>0</v>
          </cell>
          <cell r="I206">
            <v>0</v>
          </cell>
          <cell r="J206">
            <v>0</v>
          </cell>
        </row>
        <row r="207">
          <cell r="A207">
            <v>1303999</v>
          </cell>
          <cell r="B207" t="str">
            <v>مكونات الحاسوب</v>
          </cell>
          <cell r="C207" t="str">
            <v>Computer Components</v>
          </cell>
          <cell r="D207">
            <v>0</v>
          </cell>
          <cell r="E207">
            <v>0</v>
          </cell>
          <cell r="F207">
            <v>0</v>
          </cell>
          <cell r="G207">
            <v>0</v>
          </cell>
          <cell r="H207">
            <v>0</v>
          </cell>
          <cell r="I207">
            <v>0</v>
          </cell>
          <cell r="J207">
            <v>0</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v>0</v>
          </cell>
          <cell r="H208">
            <v>0</v>
          </cell>
          <cell r="I208">
            <v>0</v>
          </cell>
          <cell r="J208" t="str">
            <v>ↂ1301120</v>
          </cell>
        </row>
        <row r="209">
          <cell r="A209">
            <v>1304230</v>
          </cell>
          <cell r="B209" t="str">
            <v>شبكات الحاسوب (1)</v>
          </cell>
          <cell r="C209" t="str">
            <v>Computer Networks (1)</v>
          </cell>
          <cell r="D209">
            <v>3</v>
          </cell>
          <cell r="E209">
            <v>0</v>
          </cell>
          <cell r="F209">
            <v>3</v>
          </cell>
          <cell r="G209">
            <v>0</v>
          </cell>
          <cell r="H209">
            <v>0</v>
          </cell>
          <cell r="I209">
            <v>0</v>
          </cell>
          <cell r="J209">
            <v>1304130</v>
          </cell>
        </row>
        <row r="210">
          <cell r="A210">
            <v>1304231</v>
          </cell>
          <cell r="B210" t="str">
            <v>مختبر شبكات الحاسوب (1)</v>
          </cell>
          <cell r="C210" t="str">
            <v>Computer Networks (1) Lab.</v>
          </cell>
          <cell r="D210">
            <v>0</v>
          </cell>
          <cell r="E210">
            <v>2</v>
          </cell>
          <cell r="F210">
            <v>1</v>
          </cell>
          <cell r="G210">
            <v>0</v>
          </cell>
          <cell r="H210">
            <v>0</v>
          </cell>
          <cell r="I210">
            <v>0</v>
          </cell>
          <cell r="J210" t="str">
            <v>ↂ 1304230</v>
          </cell>
        </row>
        <row r="211">
          <cell r="A211">
            <v>1304232</v>
          </cell>
          <cell r="B211" t="str">
            <v>شبكات الحاسوب (2)</v>
          </cell>
          <cell r="C211" t="str">
            <v>Computer Networks (2)</v>
          </cell>
          <cell r="D211">
            <v>3</v>
          </cell>
          <cell r="E211">
            <v>0</v>
          </cell>
          <cell r="F211">
            <v>3</v>
          </cell>
          <cell r="G211">
            <v>0</v>
          </cell>
          <cell r="H211">
            <v>0</v>
          </cell>
          <cell r="I211">
            <v>0</v>
          </cell>
          <cell r="J211">
            <v>1304231</v>
          </cell>
        </row>
        <row r="212">
          <cell r="A212">
            <v>1304233</v>
          </cell>
          <cell r="B212" t="str">
            <v>مختبر شبكات الحاسوب (2)</v>
          </cell>
          <cell r="C212" t="str">
            <v>Computer Networks (2) Lab.</v>
          </cell>
          <cell r="D212">
            <v>0</v>
          </cell>
          <cell r="E212">
            <v>2</v>
          </cell>
          <cell r="F212">
            <v>1</v>
          </cell>
          <cell r="G212">
            <v>0</v>
          </cell>
          <cell r="H212">
            <v>0</v>
          </cell>
          <cell r="I212">
            <v>0</v>
          </cell>
          <cell r="J212" t="str">
            <v>ↂ 1304232</v>
          </cell>
        </row>
        <row r="213">
          <cell r="A213">
            <v>1304310</v>
          </cell>
          <cell r="B213" t="str">
            <v>امن الشبكات</v>
          </cell>
          <cell r="C213" t="str">
            <v>Network Security</v>
          </cell>
          <cell r="D213">
            <v>3</v>
          </cell>
          <cell r="E213">
            <v>0</v>
          </cell>
          <cell r="F213">
            <v>3</v>
          </cell>
          <cell r="G213">
            <v>1304336</v>
          </cell>
          <cell r="H213">
            <v>0</v>
          </cell>
          <cell r="I213">
            <v>0</v>
          </cell>
          <cell r="J213" t="str">
            <v>1301326+1303334</v>
          </cell>
        </row>
        <row r="214">
          <cell r="A214">
            <v>1304325</v>
          </cell>
          <cell r="B214" t="str">
            <v>نظم التشغيل للشبكات الحاسوبية</v>
          </cell>
          <cell r="C214" t="str">
            <v>Operating Systems for Computer Networks</v>
          </cell>
          <cell r="D214">
            <v>0</v>
          </cell>
          <cell r="E214">
            <v>0</v>
          </cell>
          <cell r="F214">
            <v>0</v>
          </cell>
          <cell r="G214">
            <v>0</v>
          </cell>
          <cell r="H214">
            <v>0</v>
          </cell>
          <cell r="I214">
            <v>0</v>
          </cell>
          <cell r="J214">
            <v>0</v>
          </cell>
        </row>
        <row r="215">
          <cell r="A215">
            <v>1304326</v>
          </cell>
          <cell r="B215" t="str">
            <v>مختبر نظم تشغيل الشبكات</v>
          </cell>
          <cell r="C215" t="str">
            <v>Network Operating Systems Lab.</v>
          </cell>
          <cell r="D215">
            <v>0</v>
          </cell>
          <cell r="E215">
            <v>2</v>
          </cell>
          <cell r="F215">
            <v>1</v>
          </cell>
          <cell r="G215">
            <v>0</v>
          </cell>
          <cell r="H215">
            <v>0</v>
          </cell>
          <cell r="I215">
            <v>0</v>
          </cell>
          <cell r="J215" t="str">
            <v>ↂ1301326</v>
          </cell>
        </row>
        <row r="216">
          <cell r="A216">
            <v>1304327</v>
          </cell>
          <cell r="B216" t="str">
            <v>مختبر نظم التشغيل</v>
          </cell>
          <cell r="C216" t="str">
            <v>Operating Systems Lab.</v>
          </cell>
          <cell r="D216">
            <v>0</v>
          </cell>
          <cell r="E216">
            <v>2</v>
          </cell>
          <cell r="F216">
            <v>1</v>
          </cell>
          <cell r="G216">
            <v>0</v>
          </cell>
          <cell r="H216">
            <v>0</v>
          </cell>
          <cell r="I216" t="str">
            <v>ↂ1304336</v>
          </cell>
          <cell r="J216">
            <v>0</v>
          </cell>
        </row>
        <row r="217">
          <cell r="A217">
            <v>1304330</v>
          </cell>
          <cell r="B217" t="str">
            <v>شبكات الحاسوب (2)</v>
          </cell>
          <cell r="C217" t="str">
            <v>Computer Networks (2)</v>
          </cell>
          <cell r="D217">
            <v>0</v>
          </cell>
          <cell r="E217">
            <v>0</v>
          </cell>
          <cell r="F217">
            <v>0</v>
          </cell>
          <cell r="G217">
            <v>0</v>
          </cell>
          <cell r="H217">
            <v>0</v>
          </cell>
          <cell r="I217">
            <v>0</v>
          </cell>
          <cell r="J217">
            <v>0</v>
          </cell>
        </row>
        <row r="218">
          <cell r="A218">
            <v>1304331</v>
          </cell>
          <cell r="B218" t="str">
            <v>مختبر شبكات الحاسوب (2)</v>
          </cell>
          <cell r="C218" t="str">
            <v>Computer Networks (2) Lab.</v>
          </cell>
          <cell r="D218">
            <v>0</v>
          </cell>
          <cell r="E218">
            <v>0</v>
          </cell>
          <cell r="F218">
            <v>0</v>
          </cell>
          <cell r="G218">
            <v>0</v>
          </cell>
          <cell r="H218">
            <v>0</v>
          </cell>
          <cell r="I218">
            <v>0</v>
          </cell>
          <cell r="J218">
            <v>0</v>
          </cell>
        </row>
        <row r="219">
          <cell r="A219">
            <v>1311332</v>
          </cell>
          <cell r="B219" t="str">
            <v>برمجة الشبكات</v>
          </cell>
          <cell r="C219" t="str">
            <v>Network Programming</v>
          </cell>
          <cell r="D219">
            <v>3</v>
          </cell>
          <cell r="E219">
            <v>0</v>
          </cell>
          <cell r="F219">
            <v>3</v>
          </cell>
          <cell r="G219" t="str">
            <v>-</v>
          </cell>
          <cell r="H219">
            <v>0</v>
          </cell>
          <cell r="I219">
            <v>0</v>
          </cell>
          <cell r="J219" t="str">
            <v>1301208+1304232</v>
          </cell>
        </row>
        <row r="220">
          <cell r="A220">
            <v>1304333</v>
          </cell>
          <cell r="B220" t="str">
            <v>مختبر شبكات متقدم</v>
          </cell>
          <cell r="C220" t="str">
            <v>Advanced Computer Networks Lab.</v>
          </cell>
          <cell r="D220">
            <v>0</v>
          </cell>
          <cell r="E220">
            <v>2</v>
          </cell>
          <cell r="F220">
            <v>1</v>
          </cell>
          <cell r="G220">
            <v>0</v>
          </cell>
          <cell r="H220">
            <v>0</v>
          </cell>
          <cell r="I220">
            <v>0</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v>0</v>
          </cell>
        </row>
        <row r="222">
          <cell r="A222">
            <v>1304335</v>
          </cell>
          <cell r="B222" t="str">
            <v>حوسبة الانترنت</v>
          </cell>
          <cell r="C222" t="str">
            <v>Internet Computing</v>
          </cell>
          <cell r="D222">
            <v>0</v>
          </cell>
          <cell r="E222">
            <v>0</v>
          </cell>
          <cell r="F222">
            <v>0</v>
          </cell>
          <cell r="G222">
            <v>0</v>
          </cell>
          <cell r="H222">
            <v>0</v>
          </cell>
          <cell r="I222">
            <v>0</v>
          </cell>
          <cell r="J222">
            <v>0</v>
          </cell>
        </row>
        <row r="223">
          <cell r="A223">
            <v>1301336</v>
          </cell>
          <cell r="B223" t="str">
            <v>تراسل البيانات وشبكات الحاسوب</v>
          </cell>
          <cell r="C223" t="str">
            <v>Data Communications and Computer Networks ◐</v>
          </cell>
          <cell r="D223">
            <v>3</v>
          </cell>
          <cell r="E223">
            <v>0</v>
          </cell>
          <cell r="F223">
            <v>3</v>
          </cell>
          <cell r="G223">
            <v>1301326</v>
          </cell>
          <cell r="H223">
            <v>1301326</v>
          </cell>
          <cell r="I223">
            <v>1301326</v>
          </cell>
          <cell r="J223">
            <v>0</v>
          </cell>
        </row>
        <row r="224">
          <cell r="A224">
            <v>1304337</v>
          </cell>
          <cell r="B224" t="str">
            <v>مختبر تراسل البيانات وشبكات الحاسوب</v>
          </cell>
          <cell r="C224" t="str">
            <v>Data Communications and Computer Networks Lab.</v>
          </cell>
          <cell r="D224">
            <v>0</v>
          </cell>
          <cell r="E224">
            <v>0</v>
          </cell>
          <cell r="F224">
            <v>0</v>
          </cell>
          <cell r="G224">
            <v>0</v>
          </cell>
          <cell r="H224">
            <v>0</v>
          </cell>
          <cell r="I224">
            <v>0</v>
          </cell>
          <cell r="J224">
            <v>0</v>
          </cell>
        </row>
        <row r="225">
          <cell r="A225">
            <v>1304338</v>
          </cell>
          <cell r="B225" t="str">
            <v>نمذجة ومحاكاة الشبكات</v>
          </cell>
          <cell r="C225" t="str">
            <v>Networks Modeling and Simulation</v>
          </cell>
          <cell r="D225">
            <v>2</v>
          </cell>
          <cell r="E225">
            <v>2</v>
          </cell>
          <cell r="F225">
            <v>3</v>
          </cell>
          <cell r="G225">
            <v>0</v>
          </cell>
          <cell r="H225">
            <v>0</v>
          </cell>
          <cell r="I225">
            <v>0</v>
          </cell>
          <cell r="J225">
            <v>1304326</v>
          </cell>
        </row>
        <row r="226">
          <cell r="A226">
            <v>1304345</v>
          </cell>
          <cell r="B226" t="str">
            <v>التجارة الالكترونية.</v>
          </cell>
          <cell r="C226" t="str">
            <v>ECommerce</v>
          </cell>
          <cell r="D226">
            <v>0</v>
          </cell>
          <cell r="E226">
            <v>0</v>
          </cell>
          <cell r="F226">
            <v>0</v>
          </cell>
          <cell r="G226">
            <v>0</v>
          </cell>
          <cell r="H226">
            <v>0</v>
          </cell>
          <cell r="I226">
            <v>0</v>
          </cell>
          <cell r="J226">
            <v>0</v>
          </cell>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v>0</v>
          </cell>
          <cell r="E228">
            <v>0</v>
          </cell>
          <cell r="F228">
            <v>0</v>
          </cell>
          <cell r="G228">
            <v>0</v>
          </cell>
          <cell r="H228">
            <v>0</v>
          </cell>
          <cell r="I228">
            <v>0</v>
          </cell>
          <cell r="J228">
            <v>0</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v>0</v>
          </cell>
          <cell r="H230">
            <v>0</v>
          </cell>
          <cell r="I230">
            <v>0</v>
          </cell>
          <cell r="J230" t="str">
            <v>Dept. Approval</v>
          </cell>
        </row>
        <row r="231">
          <cell r="A231">
            <v>1304410</v>
          </cell>
          <cell r="B231" t="str">
            <v>امن الشبكات</v>
          </cell>
          <cell r="C231" t="str">
            <v>Networks Security</v>
          </cell>
          <cell r="D231">
            <v>0</v>
          </cell>
          <cell r="E231">
            <v>0</v>
          </cell>
          <cell r="F231">
            <v>0</v>
          </cell>
          <cell r="G231">
            <v>0</v>
          </cell>
          <cell r="H231">
            <v>0</v>
          </cell>
          <cell r="I231">
            <v>0</v>
          </cell>
          <cell r="J231">
            <v>0</v>
          </cell>
        </row>
        <row r="232">
          <cell r="A232">
            <v>1311430</v>
          </cell>
          <cell r="B232" t="str">
            <v>الحوسبة اللاسلكية والنقالة</v>
          </cell>
          <cell r="C232" t="str">
            <v>Mobile and Wireless Computing</v>
          </cell>
          <cell r="D232">
            <v>3</v>
          </cell>
          <cell r="E232">
            <v>0</v>
          </cell>
          <cell r="F232">
            <v>3</v>
          </cell>
          <cell r="G232">
            <v>1301336</v>
          </cell>
          <cell r="H232">
            <v>0</v>
          </cell>
          <cell r="I232">
            <v>1301336</v>
          </cell>
          <cell r="J232">
            <v>1301336</v>
          </cell>
        </row>
        <row r="233">
          <cell r="A233">
            <v>1304431</v>
          </cell>
          <cell r="B233" t="str">
            <v>مختبر شبكات متقدم</v>
          </cell>
          <cell r="C233" t="str">
            <v>Advanced Computer Networks Lab.</v>
          </cell>
          <cell r="D233">
            <v>0</v>
          </cell>
          <cell r="E233">
            <v>0</v>
          </cell>
          <cell r="F233">
            <v>0</v>
          </cell>
          <cell r="G233">
            <v>0</v>
          </cell>
          <cell r="H233">
            <v>0</v>
          </cell>
          <cell r="I233">
            <v>0</v>
          </cell>
          <cell r="J233">
            <v>0</v>
          </cell>
        </row>
        <row r="234">
          <cell r="A234">
            <v>1304432</v>
          </cell>
          <cell r="B234" t="str">
            <v>تخطيط وادارة الشبكات</v>
          </cell>
          <cell r="C234" t="str">
            <v>Networks Planning and Management</v>
          </cell>
          <cell r="D234">
            <v>3</v>
          </cell>
          <cell r="E234">
            <v>0</v>
          </cell>
          <cell r="F234">
            <v>3</v>
          </cell>
          <cell r="G234">
            <v>0</v>
          </cell>
          <cell r="H234">
            <v>0</v>
          </cell>
          <cell r="I234">
            <v>0</v>
          </cell>
          <cell r="J234">
            <v>0</v>
          </cell>
        </row>
        <row r="235">
          <cell r="A235">
            <v>1304433</v>
          </cell>
          <cell r="B235" t="str">
            <v>مختبر شبكات لاسلكية</v>
          </cell>
          <cell r="C235" t="str">
            <v>Wireless Networks Lab.</v>
          </cell>
          <cell r="D235">
            <v>0</v>
          </cell>
          <cell r="E235">
            <v>2</v>
          </cell>
          <cell r="F235">
            <v>1</v>
          </cell>
          <cell r="G235">
            <v>0</v>
          </cell>
          <cell r="H235">
            <v>0</v>
          </cell>
          <cell r="I235" t="str">
            <v>ذ</v>
          </cell>
          <cell r="J235" t="str">
            <v xml:space="preserve"> ↂ1304430</v>
          </cell>
        </row>
        <row r="236">
          <cell r="A236">
            <v>1304433</v>
          </cell>
          <cell r="B236" t="str">
            <v>مختبر شبكات لاسلكية</v>
          </cell>
          <cell r="C236" t="str">
            <v>Wireless Networks Lab.</v>
          </cell>
          <cell r="D236">
            <v>0</v>
          </cell>
          <cell r="E236">
            <v>0</v>
          </cell>
          <cell r="F236">
            <v>0</v>
          </cell>
          <cell r="G236">
            <v>0</v>
          </cell>
          <cell r="H236">
            <v>0</v>
          </cell>
          <cell r="I236">
            <v>0</v>
          </cell>
          <cell r="J236">
            <v>0</v>
          </cell>
        </row>
        <row r="237">
          <cell r="A237">
            <v>1304434</v>
          </cell>
          <cell r="B237" t="str">
            <v>إدارة ومراقبة الشبكات</v>
          </cell>
          <cell r="C237" t="str">
            <v xml:space="preserve">Networks Management and Monitoring </v>
          </cell>
          <cell r="D237">
            <v>3</v>
          </cell>
          <cell r="E237">
            <v>0</v>
          </cell>
          <cell r="F237">
            <v>3</v>
          </cell>
          <cell r="G237">
            <v>0</v>
          </cell>
          <cell r="H237">
            <v>0</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v>0</v>
          </cell>
          <cell r="H238">
            <v>0</v>
          </cell>
          <cell r="I238">
            <v>0</v>
          </cell>
          <cell r="J238">
            <v>1301326</v>
          </cell>
        </row>
        <row r="239">
          <cell r="A239">
            <v>1304436</v>
          </cell>
          <cell r="B239" t="str">
            <v>نظم اتصالات متقدمة وبرمجة التطبيقات</v>
          </cell>
          <cell r="C239" t="str">
            <v>Advanced Communication Systems and Application Programming</v>
          </cell>
          <cell r="D239">
            <v>0</v>
          </cell>
          <cell r="E239">
            <v>0</v>
          </cell>
          <cell r="F239">
            <v>0</v>
          </cell>
          <cell r="G239">
            <v>0</v>
          </cell>
          <cell r="H239">
            <v>0</v>
          </cell>
          <cell r="I239">
            <v>0</v>
          </cell>
          <cell r="J239">
            <v>0</v>
          </cell>
        </row>
        <row r="240">
          <cell r="A240">
            <v>1304437</v>
          </cell>
          <cell r="B240" t="str">
            <v>برمجة امن الشبكات</v>
          </cell>
          <cell r="C240" t="str">
            <v>Networks Security Programming</v>
          </cell>
          <cell r="D240">
            <v>3</v>
          </cell>
          <cell r="E240">
            <v>0</v>
          </cell>
          <cell r="F240">
            <v>3</v>
          </cell>
          <cell r="G240">
            <v>0</v>
          </cell>
          <cell r="H240">
            <v>0</v>
          </cell>
          <cell r="I240">
            <v>0</v>
          </cell>
          <cell r="J240" t="str">
            <v>1304310+1304332</v>
          </cell>
        </row>
        <row r="241">
          <cell r="A241">
            <v>1304438</v>
          </cell>
          <cell r="B241" t="str">
            <v>سمات تعاون واتصال بين انسان والحاسب</v>
          </cell>
          <cell r="C241" t="str">
            <v>Human-Computer Interaction</v>
          </cell>
          <cell r="D241">
            <v>0</v>
          </cell>
          <cell r="E241">
            <v>0</v>
          </cell>
          <cell r="F241">
            <v>0</v>
          </cell>
          <cell r="G241">
            <v>0</v>
          </cell>
          <cell r="H241">
            <v>0</v>
          </cell>
          <cell r="I241">
            <v>0</v>
          </cell>
          <cell r="J241">
            <v>0</v>
          </cell>
        </row>
        <row r="242">
          <cell r="A242">
            <v>1304439</v>
          </cell>
          <cell r="B242" t="str">
            <v>تصميم وبرمجة نظم التعلم الالكتروني</v>
          </cell>
          <cell r="C242" t="str">
            <v>Design and Implementation of e-Learning Systems</v>
          </cell>
          <cell r="D242">
            <v>0</v>
          </cell>
          <cell r="E242">
            <v>0</v>
          </cell>
          <cell r="F242">
            <v>0</v>
          </cell>
          <cell r="G242">
            <v>0</v>
          </cell>
          <cell r="H242">
            <v>0</v>
          </cell>
          <cell r="I242">
            <v>0</v>
          </cell>
          <cell r="J242">
            <v>0</v>
          </cell>
        </row>
        <row r="243">
          <cell r="A243">
            <v>1304440</v>
          </cell>
          <cell r="B243" t="str">
            <v>تصميم الشبكات اللاسلكية</v>
          </cell>
          <cell r="C243" t="str">
            <v>Wireless Networks Design</v>
          </cell>
          <cell r="D243">
            <v>3</v>
          </cell>
          <cell r="E243">
            <v>0</v>
          </cell>
          <cell r="F243">
            <v>3</v>
          </cell>
          <cell r="G243">
            <v>0</v>
          </cell>
          <cell r="H243">
            <v>0</v>
          </cell>
          <cell r="I243">
            <v>0</v>
          </cell>
          <cell r="J243">
            <v>1304430</v>
          </cell>
        </row>
        <row r="244">
          <cell r="A244">
            <v>1304442</v>
          </cell>
          <cell r="B244" t="str">
            <v>تصميم وبرمجة نظم التعلم الالكتروني</v>
          </cell>
          <cell r="C244" t="str">
            <v>Design and Implementation of e-Learning Systems</v>
          </cell>
          <cell r="D244">
            <v>0</v>
          </cell>
          <cell r="E244">
            <v>0</v>
          </cell>
          <cell r="F244">
            <v>0</v>
          </cell>
          <cell r="G244">
            <v>0</v>
          </cell>
          <cell r="H244">
            <v>0</v>
          </cell>
          <cell r="I244">
            <v>0</v>
          </cell>
          <cell r="J244">
            <v>0</v>
          </cell>
        </row>
        <row r="245">
          <cell r="A245">
            <v>1311443</v>
          </cell>
          <cell r="B245" t="str">
            <v>بروتوكولات الانترنت المتقدمة</v>
          </cell>
          <cell r="C245" t="str">
            <v>Advanced Internet Protocols</v>
          </cell>
          <cell r="D245">
            <v>3</v>
          </cell>
          <cell r="E245">
            <v>0</v>
          </cell>
          <cell r="F245">
            <v>3</v>
          </cell>
          <cell r="G245" t="str">
            <v>-</v>
          </cell>
          <cell r="H245">
            <v>0</v>
          </cell>
          <cell r="I245">
            <v>0</v>
          </cell>
          <cell r="J245">
            <v>1304232</v>
          </cell>
        </row>
        <row r="246">
          <cell r="A246">
            <v>1304444</v>
          </cell>
          <cell r="B246" t="str">
            <v>نقل الوسائط عبر بروتوكول الانترنت</v>
          </cell>
          <cell r="C246" t="str">
            <v>Multimedia Transfer over Internet</v>
          </cell>
          <cell r="D246">
            <v>0</v>
          </cell>
          <cell r="E246">
            <v>0</v>
          </cell>
          <cell r="F246">
            <v>0</v>
          </cell>
          <cell r="G246">
            <v>0</v>
          </cell>
          <cell r="H246">
            <v>0</v>
          </cell>
          <cell r="I246">
            <v>0</v>
          </cell>
          <cell r="J246">
            <v>0</v>
          </cell>
        </row>
        <row r="247">
          <cell r="A247">
            <v>1304489</v>
          </cell>
          <cell r="B247" t="str">
            <v>مشروع التخرج</v>
          </cell>
          <cell r="C247" t="str">
            <v>Graduation Project</v>
          </cell>
          <cell r="D247">
            <v>0</v>
          </cell>
          <cell r="E247">
            <v>0</v>
          </cell>
          <cell r="F247">
            <v>0</v>
          </cell>
          <cell r="G247">
            <v>0</v>
          </cell>
          <cell r="H247">
            <v>0</v>
          </cell>
          <cell r="I247">
            <v>0</v>
          </cell>
          <cell r="J247">
            <v>0</v>
          </cell>
        </row>
        <row r="248">
          <cell r="A248">
            <v>1304490</v>
          </cell>
          <cell r="B248" t="str">
            <v>موضوعات خاصة في نظم شبكات الحاسوب</v>
          </cell>
          <cell r="C248" t="str">
            <v>Special Topics in Computer Networks Systems</v>
          </cell>
          <cell r="D248">
            <v>3</v>
          </cell>
          <cell r="E248">
            <v>0</v>
          </cell>
          <cell r="F248">
            <v>3</v>
          </cell>
          <cell r="G248">
            <v>0</v>
          </cell>
          <cell r="H248">
            <v>0</v>
          </cell>
          <cell r="I248">
            <v>0</v>
          </cell>
          <cell r="J248" t="str">
            <v>Dept. Approval</v>
          </cell>
        </row>
        <row r="249">
          <cell r="A249">
            <v>1304491</v>
          </cell>
          <cell r="B249" t="str">
            <v>مشروع تخرج (1)</v>
          </cell>
          <cell r="C249" t="str">
            <v>Graduation Project (1)</v>
          </cell>
          <cell r="D249">
            <v>0</v>
          </cell>
          <cell r="E249">
            <v>2</v>
          </cell>
          <cell r="F249">
            <v>1</v>
          </cell>
          <cell r="G249">
            <v>0</v>
          </cell>
          <cell r="H249">
            <v>0</v>
          </cell>
          <cell r="I249">
            <v>0</v>
          </cell>
          <cell r="J249" t="str">
            <v>Pass. 85 Cr.Hrs.+1303386</v>
          </cell>
        </row>
        <row r="250">
          <cell r="A250">
            <v>1304492</v>
          </cell>
          <cell r="B250" t="str">
            <v>مشروع تخرج (2)</v>
          </cell>
          <cell r="C250" t="str">
            <v>Graduation Project (2)</v>
          </cell>
          <cell r="D250">
            <v>0</v>
          </cell>
          <cell r="E250">
            <v>4</v>
          </cell>
          <cell r="F250">
            <v>2</v>
          </cell>
          <cell r="G250">
            <v>0</v>
          </cell>
          <cell r="H250">
            <v>0</v>
          </cell>
          <cell r="I250">
            <v>0</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row r="255">
          <cell r="A255">
            <v>1302384</v>
          </cell>
          <cell r="B255" t="str">
            <v>تحليل وتصميم البرمجيات</v>
          </cell>
          <cell r="C255" t="str">
            <v>Software Analysis and Design</v>
          </cell>
          <cell r="D255">
            <v>2</v>
          </cell>
          <cell r="E255">
            <v>2</v>
          </cell>
          <cell r="F255">
            <v>3</v>
          </cell>
          <cell r="G255">
            <v>0</v>
          </cell>
          <cell r="H255">
            <v>1302382</v>
          </cell>
          <cell r="I255">
            <v>0</v>
          </cell>
          <cell r="J255">
            <v>0</v>
          </cell>
        </row>
        <row r="256">
          <cell r="A256">
            <v>1401151</v>
          </cell>
          <cell r="B256" t="str">
            <v>أخلاقيات الحياة الجامعية</v>
          </cell>
          <cell r="C256" t="str">
            <v>Campus Life Ethics</v>
          </cell>
          <cell r="D256">
            <v>3</v>
          </cell>
          <cell r="E256">
            <v>0</v>
          </cell>
          <cell r="F256">
            <v>3</v>
          </cell>
          <cell r="G256" t="str">
            <v>-</v>
          </cell>
          <cell r="H256" t="str">
            <v>-</v>
          </cell>
          <cell r="I256" t="str">
            <v>-</v>
          </cell>
          <cell r="J256" t="str">
            <v>-</v>
          </cell>
        </row>
        <row r="257">
          <cell r="A257">
            <v>1401136</v>
          </cell>
          <cell r="B257" t="str">
            <v>مدخل إلى التربية الحديثة</v>
          </cell>
          <cell r="C257" t="str">
            <v>Introduction to Modern Education</v>
          </cell>
          <cell r="D257">
            <v>3</v>
          </cell>
          <cell r="E257">
            <v>0</v>
          </cell>
          <cell r="F257">
            <v>3</v>
          </cell>
          <cell r="G257" t="str">
            <v>-</v>
          </cell>
          <cell r="H257" t="str">
            <v>-</v>
          </cell>
          <cell r="I257" t="str">
            <v>-</v>
          </cell>
          <cell r="J257" t="str">
            <v>-</v>
          </cell>
        </row>
        <row r="258">
          <cell r="A258">
            <v>1301109</v>
          </cell>
          <cell r="B258" t="str">
            <v>مقدمة في تكنولوجيا المعلومات</v>
          </cell>
          <cell r="C258" t="str">
            <v>Introduction to information Technology</v>
          </cell>
          <cell r="D258">
            <v>3</v>
          </cell>
          <cell r="E258">
            <v>0</v>
          </cell>
          <cell r="F258">
            <v>3</v>
          </cell>
          <cell r="G258" t="str">
            <v>-</v>
          </cell>
          <cell r="H258" t="str">
            <v>-</v>
          </cell>
          <cell r="I258" t="str">
            <v>-</v>
          </cell>
          <cell r="J258" t="str">
            <v>-</v>
          </cell>
        </row>
        <row r="259">
          <cell r="A259">
            <v>1501161</v>
          </cell>
          <cell r="B259" t="str">
            <v xml:space="preserve">المجتمعات الرقمية </v>
          </cell>
          <cell r="C259" t="str">
            <v>Digital Societies</v>
          </cell>
          <cell r="D259">
            <v>3</v>
          </cell>
          <cell r="E259">
            <v>0</v>
          </cell>
          <cell r="F259">
            <v>3</v>
          </cell>
          <cell r="G259" t="str">
            <v>-</v>
          </cell>
          <cell r="H259" t="str">
            <v>-</v>
          </cell>
          <cell r="I259" t="str">
            <v>-</v>
          </cell>
          <cell r="J259" t="str">
            <v>-</v>
          </cell>
        </row>
        <row r="260">
          <cell r="A260">
            <v>1301150</v>
          </cell>
          <cell r="B260" t="str">
            <v xml:space="preserve">الجبر الخطي </v>
          </cell>
          <cell r="C260" t="str">
            <v>Linear Algebra ◐</v>
          </cell>
          <cell r="D260">
            <v>3</v>
          </cell>
          <cell r="E260">
            <v>0</v>
          </cell>
          <cell r="F260">
            <v>3</v>
          </cell>
          <cell r="G260">
            <v>1501110</v>
          </cell>
          <cell r="H260">
            <v>1501110</v>
          </cell>
          <cell r="I260">
            <v>1501110</v>
          </cell>
          <cell r="J260">
            <v>1501110</v>
          </cell>
        </row>
        <row r="261">
          <cell r="A261">
            <v>1501120</v>
          </cell>
          <cell r="B261" t="str">
            <v>فيزياء عامة (1)</v>
          </cell>
          <cell r="C261" t="str">
            <v>General Physics (1)</v>
          </cell>
          <cell r="D261">
            <v>3</v>
          </cell>
          <cell r="E261">
            <v>0</v>
          </cell>
          <cell r="F261">
            <v>3</v>
          </cell>
          <cell r="G261" t="str">
            <v>-</v>
          </cell>
          <cell r="H261" t="str">
            <v>-</v>
          </cell>
          <cell r="I261" t="str">
            <v>-</v>
          </cell>
          <cell r="J261" t="str">
            <v>-</v>
          </cell>
        </row>
        <row r="262">
          <cell r="A262">
            <v>1501121</v>
          </cell>
          <cell r="B262" t="str">
            <v xml:space="preserve"> فيزياء عامة عملى (1)</v>
          </cell>
          <cell r="C262" t="str">
            <v>General Physics Lab (1)</v>
          </cell>
          <cell r="D262">
            <v>0</v>
          </cell>
          <cell r="E262">
            <v>2</v>
          </cell>
          <cell r="F262">
            <v>1</v>
          </cell>
          <cell r="G262" t="str">
            <v>ↂ1501120</v>
          </cell>
          <cell r="H262" t="str">
            <v>ↂ1501120</v>
          </cell>
          <cell r="I262" t="str">
            <v>ↂ1501120</v>
          </cell>
          <cell r="J262" t="str">
            <v>ↂ1501120</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عملى (1)</v>
          </cell>
          <cell r="C264" t="str">
            <v>General Chemistry Lab (1)</v>
          </cell>
          <cell r="D264">
            <v>0</v>
          </cell>
          <cell r="E264">
            <v>2</v>
          </cell>
          <cell r="F264">
            <v>1</v>
          </cell>
          <cell r="G264" t="str">
            <v>ↂ1501130</v>
          </cell>
          <cell r="H264" t="str">
            <v>ↂ1501130</v>
          </cell>
          <cell r="I264" t="str">
            <v>ↂ1501130</v>
          </cell>
          <cell r="J264" t="str">
            <v>ↂ1501130</v>
          </cell>
        </row>
        <row r="265">
          <cell r="A265">
            <v>1501210</v>
          </cell>
          <cell r="B265" t="str">
            <v>تفاضل وتكامل (2)</v>
          </cell>
          <cell r="C265" t="str">
            <v>Calculus (2)</v>
          </cell>
          <cell r="D265">
            <v>3</v>
          </cell>
          <cell r="E265">
            <v>0</v>
          </cell>
          <cell r="F265">
            <v>3</v>
          </cell>
          <cell r="G265">
            <v>1501110</v>
          </cell>
          <cell r="H265">
            <v>1501110</v>
          </cell>
          <cell r="I265">
            <v>1501110</v>
          </cell>
          <cell r="J265">
            <v>1501110</v>
          </cell>
        </row>
        <row r="266">
          <cell r="A266">
            <v>1301209</v>
          </cell>
          <cell r="B266" t="str">
            <v>تراكيب متقطعة (2)</v>
          </cell>
          <cell r="C266" t="str">
            <v>Discrete Structures (2)</v>
          </cell>
          <cell r="D266">
            <v>3</v>
          </cell>
          <cell r="E266">
            <v>0</v>
          </cell>
          <cell r="F266">
            <v>3</v>
          </cell>
          <cell r="G266">
            <v>1301111</v>
          </cell>
          <cell r="H266">
            <v>1301111</v>
          </cell>
          <cell r="I266">
            <v>1301111</v>
          </cell>
          <cell r="J266">
            <v>1301111</v>
          </cell>
        </row>
        <row r="267">
          <cell r="A267">
            <v>1301306</v>
          </cell>
          <cell r="B267" t="str">
            <v>أساسيات الفيزياء الكهربائية</v>
          </cell>
          <cell r="C267" t="str">
            <v>Basics of Electric Physics</v>
          </cell>
          <cell r="D267">
            <v>3</v>
          </cell>
          <cell r="E267">
            <v>0</v>
          </cell>
          <cell r="F267">
            <v>3</v>
          </cell>
          <cell r="G267" t="str">
            <v>1501121+1301120</v>
          </cell>
          <cell r="H267" t="str">
            <v>1501121+1301120</v>
          </cell>
          <cell r="I267" t="str">
            <v>1501121+1301120</v>
          </cell>
          <cell r="J267" t="str">
            <v>1501121+1301120</v>
          </cell>
        </row>
        <row r="268">
          <cell r="A268">
            <v>1301307</v>
          </cell>
          <cell r="B268" t="str">
            <v>مختبر اساسيات الفيزياء الكهربائية</v>
          </cell>
          <cell r="C268" t="str">
            <v>Basics of Electric Physics Lab</v>
          </cell>
          <cell r="D268">
            <v>0</v>
          </cell>
          <cell r="E268">
            <v>2</v>
          </cell>
          <cell r="F268">
            <v>1</v>
          </cell>
          <cell r="G268" t="str">
            <v>ↂ1301306</v>
          </cell>
          <cell r="H268" t="str">
            <v>ↂ1301306</v>
          </cell>
          <cell r="I268" t="str">
            <v>ↂ1301306</v>
          </cell>
          <cell r="J268" t="str">
            <v>ↂ1301306</v>
          </cell>
        </row>
        <row r="269">
          <cell r="A269">
            <v>1301305</v>
          </cell>
          <cell r="B269" t="str">
            <v>قواعد البيانات و تطبيقاتها</v>
          </cell>
          <cell r="C269" t="str">
            <v>Database and Application of Database</v>
          </cell>
          <cell r="D269">
            <v>2</v>
          </cell>
          <cell r="E269">
            <v>2</v>
          </cell>
          <cell r="F269">
            <v>3</v>
          </cell>
          <cell r="G269">
            <v>1301203</v>
          </cell>
          <cell r="H269">
            <v>1301203</v>
          </cell>
          <cell r="I269">
            <v>1301203</v>
          </cell>
          <cell r="J269">
            <v>1301203</v>
          </cell>
        </row>
        <row r="270">
          <cell r="A270">
            <v>1301460</v>
          </cell>
          <cell r="B270" t="str">
            <v>حوسبة سحابية</v>
          </cell>
          <cell r="C270" t="str">
            <v>Cloud Computing</v>
          </cell>
          <cell r="D270">
            <v>3</v>
          </cell>
          <cell r="E270">
            <v>0</v>
          </cell>
          <cell r="F270">
            <v>3</v>
          </cell>
          <cell r="G270" t="str">
            <v>Dept. Approval</v>
          </cell>
          <cell r="H270" t="str">
            <v>Dept. Approval</v>
          </cell>
          <cell r="I270" t="str">
            <v>Dept. Approval</v>
          </cell>
          <cell r="J270" t="str">
            <v>Dept. Approval</v>
          </cell>
        </row>
        <row r="271">
          <cell r="A271">
            <v>1301462</v>
          </cell>
          <cell r="B271" t="str">
            <v>حوسبة نقالة</v>
          </cell>
          <cell r="C271" t="str">
            <v>Mobile Computing</v>
          </cell>
          <cell r="D271">
            <v>3</v>
          </cell>
          <cell r="E271">
            <v>0</v>
          </cell>
          <cell r="F271">
            <v>3</v>
          </cell>
          <cell r="G271" t="str">
            <v>Dept. Approval</v>
          </cell>
          <cell r="H271" t="str">
            <v>Dept. Approval</v>
          </cell>
          <cell r="I271" t="str">
            <v>Dept. Approval</v>
          </cell>
          <cell r="J271" t="str">
            <v>Dept. Approval</v>
          </cell>
        </row>
        <row r="272">
          <cell r="A272">
            <v>1301463</v>
          </cell>
          <cell r="B272" t="str">
            <v>تحليل البيانات الكبيرة</v>
          </cell>
          <cell r="C272" t="str">
            <v>Big Data Analysis</v>
          </cell>
          <cell r="D272">
            <v>3</v>
          </cell>
          <cell r="E272">
            <v>0</v>
          </cell>
          <cell r="F272">
            <v>3</v>
          </cell>
          <cell r="G272" t="str">
            <v>Dept. Approval</v>
          </cell>
          <cell r="H272" t="str">
            <v>Dept. Approval</v>
          </cell>
          <cell r="I272" t="str">
            <v>Dept. Approval</v>
          </cell>
          <cell r="J272" t="str">
            <v>Dept. Approval</v>
          </cell>
        </row>
        <row r="273">
          <cell r="A273">
            <v>1301464</v>
          </cell>
          <cell r="B273" t="str">
            <v>تصميم تجربة المستخدم</v>
          </cell>
          <cell r="C273" t="str">
            <v>User Design Experience</v>
          </cell>
          <cell r="D273">
            <v>3</v>
          </cell>
          <cell r="E273">
            <v>0</v>
          </cell>
          <cell r="F273">
            <v>3</v>
          </cell>
          <cell r="G273" t="str">
            <v>Dept. Approval</v>
          </cell>
          <cell r="H273" t="str">
            <v>Dept. Approval</v>
          </cell>
          <cell r="I273" t="str">
            <v>Dept. Approval</v>
          </cell>
          <cell r="J273" t="str">
            <v>Dept. Approval</v>
          </cell>
        </row>
        <row r="274">
          <cell r="A274">
            <v>402104</v>
          </cell>
          <cell r="B274" t="str">
            <v>الريادة في الأعمال</v>
          </cell>
          <cell r="C274" t="str">
            <v>Entrepreneurship in Business</v>
          </cell>
          <cell r="D274">
            <v>3</v>
          </cell>
          <cell r="E274">
            <v>0</v>
          </cell>
          <cell r="F274">
            <v>3</v>
          </cell>
          <cell r="G274" t="str">
            <v>-</v>
          </cell>
          <cell r="H274" t="str">
            <v>-</v>
          </cell>
          <cell r="I274" t="str">
            <v>-</v>
          </cell>
          <cell r="J274" t="str">
            <v>-</v>
          </cell>
        </row>
        <row r="275">
          <cell r="A275">
            <v>1211110</v>
          </cell>
          <cell r="B275" t="str">
            <v>ثقافة فنية</v>
          </cell>
          <cell r="C275" t="str">
            <v>Art Education</v>
          </cell>
          <cell r="D275">
            <v>3</v>
          </cell>
          <cell r="E275">
            <v>0</v>
          </cell>
          <cell r="F275">
            <v>3</v>
          </cell>
          <cell r="G275" t="str">
            <v>-</v>
          </cell>
          <cell r="H275" t="str">
            <v>-</v>
          </cell>
          <cell r="I275" t="str">
            <v>-</v>
          </cell>
          <cell r="J275" t="str">
            <v>-</v>
          </cell>
        </row>
        <row r="276">
          <cell r="A276">
            <v>602144</v>
          </cell>
          <cell r="B276" t="str">
            <v>القانون في حياتنا</v>
          </cell>
          <cell r="C276" t="str">
            <v>Law in our life </v>
          </cell>
          <cell r="D276">
            <v>3</v>
          </cell>
          <cell r="E276">
            <v>0</v>
          </cell>
          <cell r="F276">
            <v>3</v>
          </cell>
          <cell r="G276" t="str">
            <v>-</v>
          </cell>
          <cell r="H276" t="str">
            <v>-</v>
          </cell>
          <cell r="I276" t="str">
            <v>-</v>
          </cell>
          <cell r="J276" t="str">
            <v>-</v>
          </cell>
        </row>
        <row r="277">
          <cell r="A277">
            <v>1401010</v>
          </cell>
          <cell r="B277" t="str">
            <v xml:space="preserve">خدمة المجتمع </v>
          </cell>
          <cell r="C277" t="str">
            <v>Community Service </v>
          </cell>
          <cell r="D277">
            <v>0</v>
          </cell>
          <cell r="E277">
            <v>0</v>
          </cell>
          <cell r="F277">
            <v>0</v>
          </cell>
          <cell r="G277" t="str">
            <v>-</v>
          </cell>
          <cell r="H277" t="str">
            <v>-</v>
          </cell>
          <cell r="I277" t="str">
            <v>-</v>
          </cell>
          <cell r="J277" t="str">
            <v>-</v>
          </cell>
        </row>
        <row r="278">
          <cell r="A278">
            <v>100103</v>
          </cell>
          <cell r="B278" t="str">
            <v>العلــوم العسكـرية *</v>
          </cell>
          <cell r="C278" t="str">
            <v>Military Sciences*</v>
          </cell>
          <cell r="D278">
            <v>3</v>
          </cell>
          <cell r="E278">
            <v>0</v>
          </cell>
          <cell r="F278">
            <v>3</v>
          </cell>
          <cell r="G278" t="str">
            <v>-</v>
          </cell>
          <cell r="H278" t="str">
            <v>-</v>
          </cell>
          <cell r="I278" t="str">
            <v>-</v>
          </cell>
          <cell r="J278" t="str">
            <v>-</v>
          </cell>
        </row>
        <row r="279">
          <cell r="A279">
            <v>1401221</v>
          </cell>
          <cell r="B279" t="str">
            <v>لغات اجنبية</v>
          </cell>
          <cell r="C279" t="str">
            <v>Foreign Languages</v>
          </cell>
          <cell r="D279">
            <v>3</v>
          </cell>
          <cell r="E279">
            <v>0</v>
          </cell>
          <cell r="F279">
            <v>3</v>
          </cell>
          <cell r="G279" t="str">
            <v>-</v>
          </cell>
          <cell r="H279" t="str">
            <v>-</v>
          </cell>
          <cell r="I279" t="str">
            <v>-</v>
          </cell>
          <cell r="J279" t="str">
            <v>-</v>
          </cell>
        </row>
        <row r="280">
          <cell r="A280">
            <v>1401152</v>
          </cell>
          <cell r="B280" t="str">
            <v>التربية الوطنية  و الإعلامية</v>
          </cell>
          <cell r="C280" t="str">
            <v>National Education and Media</v>
          </cell>
          <cell r="D280">
            <v>3</v>
          </cell>
          <cell r="E280">
            <v>0</v>
          </cell>
          <cell r="F280">
            <v>3</v>
          </cell>
          <cell r="G280" t="str">
            <v>-</v>
          </cell>
          <cell r="H280" t="str">
            <v>-</v>
          </cell>
          <cell r="I280" t="str">
            <v>-</v>
          </cell>
          <cell r="J280" t="str">
            <v>-</v>
          </cell>
        </row>
        <row r="281">
          <cell r="A281">
            <v>1301421</v>
          </cell>
          <cell r="B281" t="str">
            <v>برمجة متوازية</v>
          </cell>
          <cell r="C281" t="str">
            <v>Parallel Programming</v>
          </cell>
          <cell r="D281">
            <v>2</v>
          </cell>
          <cell r="E281">
            <v>2</v>
          </cell>
          <cell r="F281">
            <v>3</v>
          </cell>
          <cell r="G281">
            <v>1301310</v>
          </cell>
          <cell r="H281">
            <v>0</v>
          </cell>
          <cell r="I281">
            <v>0</v>
          </cell>
        </row>
        <row r="282">
          <cell r="A282">
            <v>1301341</v>
          </cell>
          <cell r="B282" t="str">
            <v>الذكاءالاصطناعى</v>
          </cell>
          <cell r="C282" t="str">
            <v>Artificial Intelligence</v>
          </cell>
          <cell r="D282">
            <v>2</v>
          </cell>
          <cell r="E282">
            <v>2</v>
          </cell>
          <cell r="F282">
            <v>3</v>
          </cell>
          <cell r="G282">
            <v>1301203</v>
          </cell>
          <cell r="H282">
            <v>0</v>
          </cell>
          <cell r="I282">
            <v>0</v>
          </cell>
          <cell r="J282">
            <v>0</v>
          </cell>
        </row>
        <row r="283">
          <cell r="A283">
            <v>1301466</v>
          </cell>
          <cell r="B283" t="str">
            <v>الحوسبة السحابية و البيانات الضخمة</v>
          </cell>
          <cell r="C283" t="str">
            <v>Cloud Computing and Big Data</v>
          </cell>
          <cell r="D283">
            <v>2</v>
          </cell>
          <cell r="E283">
            <v>2</v>
          </cell>
          <cell r="F283">
            <v>3</v>
          </cell>
          <cell r="G283" t="str">
            <v>1301341 + 1301305</v>
          </cell>
        </row>
        <row r="284">
          <cell r="A284">
            <v>1301468</v>
          </cell>
          <cell r="B284" t="str">
            <v>توجهات حديثة في الحوسبة</v>
          </cell>
          <cell r="C284" t="str">
            <v>Recent trends in computing</v>
          </cell>
          <cell r="D284">
            <v>0</v>
          </cell>
          <cell r="E284">
            <v>2</v>
          </cell>
          <cell r="F284">
            <v>1</v>
          </cell>
          <cell r="G284">
            <v>1301305</v>
          </cell>
        </row>
        <row r="285">
          <cell r="A285">
            <v>1301467</v>
          </cell>
          <cell r="B285" t="str">
            <v>ذكاء الأعمال</v>
          </cell>
          <cell r="C285" t="str">
            <v>Business intelligence</v>
          </cell>
          <cell r="D285">
            <v>3</v>
          </cell>
          <cell r="E285">
            <v>0</v>
          </cell>
          <cell r="F285">
            <v>3</v>
          </cell>
          <cell r="G285">
            <v>1301341</v>
          </cell>
        </row>
        <row r="286">
          <cell r="A286">
            <v>1401126</v>
          </cell>
          <cell r="B286" t="str">
            <v>حقوق الإنسان</v>
          </cell>
          <cell r="C286" t="str">
            <v>Human Rights</v>
          </cell>
          <cell r="D286">
            <v>3</v>
          </cell>
          <cell r="E286">
            <v>0</v>
          </cell>
          <cell r="F286">
            <v>3</v>
          </cell>
          <cell r="G286" t="str">
            <v>-</v>
          </cell>
          <cell r="H286" t="str">
            <v>-</v>
          </cell>
          <cell r="I286" t="str">
            <v>-</v>
          </cell>
          <cell r="J286"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 val="Academic advising"/>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cell r="H33"/>
          <cell r="I33"/>
          <cell r="J33"/>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cell r="E36"/>
          <cell r="F36"/>
          <cell r="G36"/>
          <cell r="H36"/>
          <cell r="I36"/>
          <cell r="J36"/>
        </row>
        <row r="37">
          <cell r="A37">
            <v>1301100</v>
          </cell>
          <cell r="B37" t="str">
            <v>مهارات الحاسوب (1)</v>
          </cell>
          <cell r="C37" t="str">
            <v>Computer Skills (1)</v>
          </cell>
          <cell r="D37"/>
          <cell r="E37"/>
          <cell r="F37"/>
          <cell r="G37"/>
          <cell r="H37"/>
          <cell r="I37"/>
          <cell r="J37"/>
        </row>
        <row r="38">
          <cell r="A38">
            <v>1301101</v>
          </cell>
          <cell r="B38" t="str">
            <v>مهارات الحاسوب (2)</v>
          </cell>
          <cell r="C38" t="str">
            <v>Computer Skills (2)</v>
          </cell>
          <cell r="D38"/>
          <cell r="E38"/>
          <cell r="F38"/>
          <cell r="G38"/>
          <cell r="H38"/>
          <cell r="I38"/>
          <cell r="J38"/>
        </row>
        <row r="39">
          <cell r="A39">
            <v>1301102</v>
          </cell>
          <cell r="B39" t="str">
            <v>مهارات الحاسوب (2)</v>
          </cell>
          <cell r="C39" t="str">
            <v>Computer Skills (2)</v>
          </cell>
          <cell r="D39"/>
          <cell r="E39"/>
          <cell r="F39"/>
          <cell r="G39"/>
          <cell r="H39"/>
          <cell r="I39"/>
          <cell r="J39"/>
        </row>
        <row r="40">
          <cell r="A40">
            <v>1301103</v>
          </cell>
          <cell r="B40" t="str">
            <v>مهارات حاسوب (2) صيدله وعلوم,</v>
          </cell>
          <cell r="C40" t="str">
            <v>Computer Skills (2) – Science and Pharmacy</v>
          </cell>
          <cell r="D40"/>
          <cell r="E40"/>
          <cell r="F40"/>
          <cell r="G40"/>
          <cell r="H40"/>
          <cell r="I40"/>
          <cell r="J40"/>
        </row>
        <row r="41">
          <cell r="A41">
            <v>1301104</v>
          </cell>
          <cell r="B41" t="str">
            <v>مهارات حاسوب 2 ماعدا الهندسة والعلوم</v>
          </cell>
          <cell r="C41" t="str">
            <v>Computer Skills (2)- None- Science and -Engineering</v>
          </cell>
          <cell r="D41"/>
          <cell r="E41"/>
          <cell r="F41"/>
          <cell r="G41"/>
          <cell r="H41"/>
          <cell r="I41"/>
          <cell r="J41"/>
        </row>
        <row r="42">
          <cell r="A42">
            <v>1301105</v>
          </cell>
          <cell r="B42" t="str">
            <v>اساسيات البرمجة</v>
          </cell>
          <cell r="C42" t="str">
            <v>Principles of Programming</v>
          </cell>
          <cell r="D42"/>
          <cell r="E42"/>
          <cell r="F42"/>
          <cell r="G42"/>
          <cell r="H42"/>
          <cell r="I42"/>
          <cell r="J42"/>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cell r="E44"/>
          <cell r="F44"/>
          <cell r="G44"/>
          <cell r="H44"/>
          <cell r="I44"/>
          <cell r="J44"/>
        </row>
        <row r="45">
          <cell r="A45">
            <v>1301108</v>
          </cell>
          <cell r="B45" t="str">
            <v>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cell r="E48"/>
          <cell r="F48"/>
          <cell r="G48"/>
          <cell r="H48"/>
          <cell r="I48"/>
          <cell r="J48"/>
        </row>
        <row r="49">
          <cell r="A49">
            <v>1301202</v>
          </cell>
          <cell r="B49" t="str">
            <v>البرمجة الموجهه للكيانات (2)</v>
          </cell>
          <cell r="C49" t="str">
            <v>Object Oriented Programming (2)</v>
          </cell>
          <cell r="D49"/>
          <cell r="E49"/>
          <cell r="F49"/>
          <cell r="G49"/>
          <cell r="H49"/>
          <cell r="I49"/>
          <cell r="J49"/>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cell r="E51"/>
          <cell r="F51"/>
          <cell r="G51"/>
          <cell r="H51"/>
          <cell r="I51"/>
          <cell r="J51"/>
        </row>
        <row r="52">
          <cell r="A52">
            <v>1301205</v>
          </cell>
          <cell r="B52" t="str">
            <v>البرمجة المرئية بلغة VB</v>
          </cell>
          <cell r="C52" t="str">
            <v>Visual Programming/VB</v>
          </cell>
          <cell r="D52"/>
          <cell r="E52"/>
          <cell r="F52"/>
          <cell r="G52"/>
          <cell r="H52"/>
          <cell r="I52"/>
          <cell r="J52"/>
        </row>
        <row r="53">
          <cell r="A53">
            <v>1301206</v>
          </cell>
          <cell r="B53" t="str">
            <v>مختبر تراكيب البيانات والخوارزميات</v>
          </cell>
          <cell r="C53" t="str">
            <v>Data Structures and Algorithms Lab.</v>
          </cell>
          <cell r="D53"/>
          <cell r="E53"/>
          <cell r="F53"/>
          <cell r="G53"/>
          <cell r="H53"/>
          <cell r="I53"/>
          <cell r="J53"/>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cell r="D55"/>
          <cell r="E55"/>
          <cell r="F55"/>
          <cell r="G55"/>
          <cell r="H55"/>
          <cell r="I55"/>
          <cell r="J55"/>
        </row>
        <row r="56">
          <cell r="A56">
            <v>1301221</v>
          </cell>
          <cell r="B56" t="str">
            <v>عمارة الحاسوب</v>
          </cell>
          <cell r="C56" t="str">
            <v>Computer Architecture</v>
          </cell>
          <cell r="D56"/>
          <cell r="E56"/>
          <cell r="F56"/>
          <cell r="G56"/>
          <cell r="H56"/>
          <cell r="I56"/>
          <cell r="J56"/>
        </row>
        <row r="57">
          <cell r="A57">
            <v>1301222</v>
          </cell>
          <cell r="B57" t="str">
            <v>تنظيم وعمارة الحاسوب</v>
          </cell>
          <cell r="C57" t="str">
            <v>Computer Organization and Architecture</v>
          </cell>
          <cell r="D57">
            <v>3</v>
          </cell>
          <cell r="E57">
            <v>0</v>
          </cell>
          <cell r="F57">
            <v>3</v>
          </cell>
          <cell r="G57">
            <v>1301224</v>
          </cell>
          <cell r="H57">
            <v>1301120</v>
          </cell>
          <cell r="I57"/>
          <cell r="J57">
            <v>1301120</v>
          </cell>
        </row>
        <row r="58">
          <cell r="A58">
            <v>1301223</v>
          </cell>
          <cell r="B58" t="str">
            <v>تنظيم وتصميم منطق الحاسوب</v>
          </cell>
          <cell r="C58" t="str">
            <v>Computer Organization and Logic Design</v>
          </cell>
          <cell r="D58"/>
          <cell r="E58"/>
          <cell r="F58"/>
          <cell r="G58"/>
          <cell r="H58"/>
          <cell r="I58"/>
          <cell r="J58"/>
        </row>
        <row r="59">
          <cell r="A59">
            <v>1301224</v>
          </cell>
          <cell r="B59" t="str">
            <v>نظم الحواسيب الدقيقة ولغة اسمبلى</v>
          </cell>
          <cell r="C59" t="str">
            <v>Microcomputer Systems and Assembly Language</v>
          </cell>
          <cell r="D59">
            <v>3</v>
          </cell>
          <cell r="E59">
            <v>0</v>
          </cell>
          <cell r="F59">
            <v>3</v>
          </cell>
          <cell r="G59">
            <v>1301120</v>
          </cell>
          <cell r="H59"/>
          <cell r="I59"/>
          <cell r="J59"/>
        </row>
        <row r="60">
          <cell r="A60">
            <v>1301225</v>
          </cell>
          <cell r="B60" t="str">
            <v>نظم التشغيل وبرمجة النظم</v>
          </cell>
          <cell r="C60" t="str">
            <v>Operating Systems and Systems Software</v>
          </cell>
          <cell r="D60"/>
          <cell r="E60"/>
          <cell r="F60"/>
          <cell r="G60"/>
          <cell r="H60"/>
          <cell r="I60"/>
          <cell r="J60"/>
        </row>
        <row r="61">
          <cell r="A61">
            <v>1301226</v>
          </cell>
          <cell r="B61" t="str">
            <v>برمجة النظم</v>
          </cell>
          <cell r="C61" t="str">
            <v>Systems Programming</v>
          </cell>
          <cell r="D61"/>
          <cell r="E61"/>
          <cell r="F61"/>
          <cell r="G61"/>
          <cell r="H61"/>
          <cell r="I61"/>
          <cell r="J61"/>
        </row>
        <row r="62">
          <cell r="A62">
            <v>1301227</v>
          </cell>
          <cell r="B62" t="str">
            <v>نظم التشغيل</v>
          </cell>
          <cell r="C62" t="str">
            <v>Operating Systems</v>
          </cell>
          <cell r="D62"/>
          <cell r="E62"/>
          <cell r="F62"/>
          <cell r="G62"/>
          <cell r="H62"/>
          <cell r="I62"/>
          <cell r="J62"/>
        </row>
        <row r="63">
          <cell r="A63">
            <v>1301255</v>
          </cell>
          <cell r="B63" t="str">
            <v>البرمجة المرئية / ++VC</v>
          </cell>
          <cell r="C63" t="str">
            <v>Visual Programming/VC++</v>
          </cell>
          <cell r="D63"/>
          <cell r="E63"/>
          <cell r="F63"/>
          <cell r="G63"/>
          <cell r="H63"/>
          <cell r="I63"/>
          <cell r="J63"/>
        </row>
        <row r="64">
          <cell r="A64">
            <v>1301256</v>
          </cell>
          <cell r="B64" t="str">
            <v>البرمجة المرئية بلغة VB</v>
          </cell>
          <cell r="C64" t="str">
            <v>Visual Programming/VB</v>
          </cell>
          <cell r="D64"/>
          <cell r="E64"/>
          <cell r="F64"/>
          <cell r="G64"/>
          <cell r="H64"/>
          <cell r="I64"/>
          <cell r="J64"/>
        </row>
        <row r="65">
          <cell r="A65">
            <v>1301260</v>
          </cell>
          <cell r="B65" t="str">
            <v>اخلاقيات مهنه الحاسوب</v>
          </cell>
          <cell r="C65" t="str">
            <v>Computer Profession Ethics</v>
          </cell>
          <cell r="D65"/>
          <cell r="E65"/>
          <cell r="F65"/>
          <cell r="G65"/>
          <cell r="H65"/>
          <cell r="I65"/>
          <cell r="J65"/>
        </row>
        <row r="66">
          <cell r="A66">
            <v>1301265</v>
          </cell>
          <cell r="B66" t="str">
            <v>مهارات الاتصال الفنيه</v>
          </cell>
          <cell r="C66" t="str">
            <v>Technical Communication Skills</v>
          </cell>
          <cell r="D66"/>
          <cell r="E66"/>
          <cell r="F66"/>
          <cell r="G66"/>
          <cell r="H66"/>
          <cell r="I66"/>
          <cell r="J66"/>
        </row>
        <row r="67">
          <cell r="A67">
            <v>1301270</v>
          </cell>
          <cell r="B67" t="str">
            <v>التحليل العددى</v>
          </cell>
          <cell r="C67" t="str">
            <v>Numerical Analysis</v>
          </cell>
          <cell r="D67">
            <v>3</v>
          </cell>
          <cell r="E67">
            <v>0</v>
          </cell>
          <cell r="F67">
            <v>3</v>
          </cell>
          <cell r="G67">
            <v>1501110</v>
          </cell>
          <cell r="H67">
            <v>1301106</v>
          </cell>
          <cell r="I67"/>
          <cell r="J67">
            <v>1301106</v>
          </cell>
        </row>
        <row r="68">
          <cell r="A68">
            <v>1301271</v>
          </cell>
          <cell r="B68" t="str">
            <v>بحوث العمليات</v>
          </cell>
          <cell r="C68" t="str">
            <v>Operations Research</v>
          </cell>
          <cell r="D68"/>
          <cell r="E68"/>
          <cell r="F68"/>
          <cell r="G68"/>
          <cell r="H68"/>
          <cell r="I68"/>
          <cell r="J68"/>
        </row>
        <row r="69">
          <cell r="A69">
            <v>1301301</v>
          </cell>
          <cell r="B69" t="str">
            <v>لغة برمجة مختارة</v>
          </cell>
          <cell r="C69" t="str">
            <v>Selective Programming Language</v>
          </cell>
          <cell r="D69">
            <v>3</v>
          </cell>
          <cell r="E69">
            <v>0</v>
          </cell>
          <cell r="F69">
            <v>3</v>
          </cell>
          <cell r="G69">
            <v>1301305</v>
          </cell>
          <cell r="H69"/>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cell r="I70"/>
          <cell r="J70"/>
        </row>
        <row r="71">
          <cell r="A71">
            <v>1301303</v>
          </cell>
          <cell r="B71" t="str">
            <v>اساسيات لغات البرمجة</v>
          </cell>
          <cell r="C71" t="str">
            <v>Principles of Programming Languages</v>
          </cell>
          <cell r="D71"/>
          <cell r="E71"/>
          <cell r="F71"/>
          <cell r="G71"/>
          <cell r="H71"/>
          <cell r="I71"/>
          <cell r="J71"/>
        </row>
        <row r="72">
          <cell r="A72">
            <v>1301304</v>
          </cell>
          <cell r="B72" t="str">
            <v>البرمجة المرئية</v>
          </cell>
          <cell r="C72" t="str">
            <v>Visual Programming</v>
          </cell>
          <cell r="D72">
            <v>2</v>
          </cell>
          <cell r="E72">
            <v>2</v>
          </cell>
          <cell r="F72">
            <v>3</v>
          </cell>
          <cell r="G72">
            <v>1301305</v>
          </cell>
          <cell r="H72">
            <v>1301305</v>
          </cell>
          <cell r="I72">
            <v>1301305</v>
          </cell>
          <cell r="J72"/>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cell r="I74"/>
          <cell r="J74">
            <v>1301203</v>
          </cell>
        </row>
        <row r="75">
          <cell r="A75">
            <v>1301320</v>
          </cell>
          <cell r="B75" t="str">
            <v>عمارة الحاسوب</v>
          </cell>
          <cell r="C75" t="str">
            <v>Computer Architecture</v>
          </cell>
          <cell r="D75"/>
          <cell r="E75"/>
          <cell r="F75"/>
          <cell r="G75"/>
          <cell r="H75"/>
          <cell r="I75"/>
          <cell r="J75"/>
        </row>
        <row r="76">
          <cell r="A76">
            <v>1301325</v>
          </cell>
          <cell r="B76" t="str">
            <v>نظم التشغيل</v>
          </cell>
          <cell r="C76" t="str">
            <v>Operating Systems</v>
          </cell>
          <cell r="D76"/>
          <cell r="E76"/>
          <cell r="F76"/>
          <cell r="G76"/>
          <cell r="H76"/>
          <cell r="I76"/>
          <cell r="J76"/>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cell r="D78"/>
          <cell r="E78"/>
          <cell r="F78"/>
          <cell r="G78"/>
          <cell r="H78"/>
          <cell r="I78"/>
          <cell r="J78"/>
        </row>
        <row r="79">
          <cell r="A79">
            <v>1301330</v>
          </cell>
          <cell r="B79" t="str">
            <v>نظم التشغيل (1)</v>
          </cell>
          <cell r="C79" t="str">
            <v>Operating Systems (1)</v>
          </cell>
          <cell r="D79"/>
          <cell r="E79"/>
          <cell r="F79"/>
          <cell r="G79"/>
          <cell r="H79"/>
          <cell r="I79"/>
          <cell r="J79"/>
        </row>
        <row r="80">
          <cell r="A80">
            <v>1301331</v>
          </cell>
          <cell r="B80" t="str">
            <v>نظم التشغيل وبرمجة النظم</v>
          </cell>
          <cell r="C80" t="str">
            <v>Operating Systems and Systems Programming</v>
          </cell>
          <cell r="D80"/>
          <cell r="E80"/>
          <cell r="F80"/>
          <cell r="G80"/>
          <cell r="H80"/>
          <cell r="I80"/>
          <cell r="J80"/>
        </row>
        <row r="81">
          <cell r="A81">
            <v>1301340</v>
          </cell>
          <cell r="B81" t="str">
            <v>الذكاءالاصطناعى</v>
          </cell>
          <cell r="C81" t="str">
            <v>Artificial Intelligence</v>
          </cell>
          <cell r="D81">
            <v>3</v>
          </cell>
          <cell r="E81">
            <v>0</v>
          </cell>
          <cell r="F81">
            <v>3</v>
          </cell>
          <cell r="G81">
            <v>1301203</v>
          </cell>
          <cell r="H81"/>
          <cell r="I81"/>
          <cell r="J81"/>
        </row>
        <row r="82">
          <cell r="A82">
            <v>1301369</v>
          </cell>
          <cell r="B82" t="str">
            <v>التدريب الميداني</v>
          </cell>
          <cell r="C82" t="str">
            <v>Field Training</v>
          </cell>
          <cell r="D82">
            <v>0</v>
          </cell>
          <cell r="E82">
            <v>0</v>
          </cell>
          <cell r="F82">
            <v>0</v>
          </cell>
          <cell r="G82" t="str">
            <v>Pass. 90Cr. Hrs.</v>
          </cell>
          <cell r="H82"/>
          <cell r="I82"/>
          <cell r="J82"/>
        </row>
        <row r="83">
          <cell r="A83">
            <v>1301368</v>
          </cell>
          <cell r="B83" t="str">
            <v>التدريب الميداني</v>
          </cell>
          <cell r="C83" t="str">
            <v>Field Training</v>
          </cell>
          <cell r="D83">
            <v>0</v>
          </cell>
          <cell r="E83">
            <v>0</v>
          </cell>
          <cell r="F83">
            <v>0</v>
          </cell>
          <cell r="G83" t="str">
            <v>Pass. 90Cr. Hrs.</v>
          </cell>
          <cell r="H83"/>
          <cell r="I83"/>
          <cell r="J83"/>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row>
        <row r="85">
          <cell r="A85">
            <v>1301372</v>
          </cell>
          <cell r="B85" t="str">
            <v>النمذجة والمحاكاة</v>
          </cell>
          <cell r="C85" t="str">
            <v>Modeling and Simulation</v>
          </cell>
          <cell r="D85"/>
          <cell r="E85"/>
          <cell r="F85"/>
          <cell r="G85"/>
          <cell r="H85"/>
          <cell r="I85"/>
          <cell r="J85"/>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cell r="I86"/>
          <cell r="J86"/>
        </row>
        <row r="87">
          <cell r="A87">
            <v>1301399</v>
          </cell>
          <cell r="B87" t="str">
            <v>مواضيع مختارة</v>
          </cell>
          <cell r="C87" t="str">
            <v>Special Topics</v>
          </cell>
          <cell r="D87"/>
          <cell r="E87"/>
          <cell r="F87"/>
          <cell r="G87"/>
          <cell r="H87"/>
          <cell r="I87"/>
          <cell r="J87"/>
        </row>
        <row r="88">
          <cell r="A88">
            <v>1301410</v>
          </cell>
          <cell r="B88" t="str">
            <v>التشفير وامن الحاسوب</v>
          </cell>
          <cell r="C88" t="str">
            <v>Cryptography and Computer Security</v>
          </cell>
          <cell r="D88"/>
          <cell r="E88"/>
          <cell r="F88"/>
          <cell r="G88"/>
          <cell r="H88"/>
          <cell r="I88"/>
          <cell r="J88"/>
        </row>
        <row r="89">
          <cell r="A89">
            <v>1301415</v>
          </cell>
          <cell r="B89" t="str">
            <v>ترجمة لغات البرمجة</v>
          </cell>
          <cell r="C89" t="str">
            <v>Compiler Construction</v>
          </cell>
          <cell r="D89">
            <v>3</v>
          </cell>
          <cell r="E89">
            <v>0</v>
          </cell>
          <cell r="F89">
            <v>3</v>
          </cell>
          <cell r="G89">
            <v>1301315</v>
          </cell>
          <cell r="H89"/>
          <cell r="I89"/>
          <cell r="J89"/>
        </row>
        <row r="90">
          <cell r="A90">
            <v>1301420</v>
          </cell>
          <cell r="B90" t="str">
            <v>المعالجة المتوازية</v>
          </cell>
          <cell r="C90" t="str">
            <v>Parallel Processing</v>
          </cell>
          <cell r="D90"/>
          <cell r="E90"/>
          <cell r="F90"/>
          <cell r="G90"/>
          <cell r="H90"/>
          <cell r="I90"/>
          <cell r="J90"/>
        </row>
        <row r="91">
          <cell r="A91">
            <v>1301425</v>
          </cell>
          <cell r="B91" t="str">
            <v>نظم التشغيل المتقدمة</v>
          </cell>
          <cell r="C91" t="str">
            <v>Advanced Operating Systems</v>
          </cell>
          <cell r="D91">
            <v>3</v>
          </cell>
          <cell r="E91">
            <v>0</v>
          </cell>
          <cell r="F91">
            <v>3</v>
          </cell>
          <cell r="G91">
            <v>1301326</v>
          </cell>
          <cell r="H91"/>
          <cell r="I91"/>
          <cell r="J91"/>
        </row>
        <row r="92">
          <cell r="A92">
            <v>1301440</v>
          </cell>
          <cell r="B92" t="str">
            <v>معالجة الصور الرقمية</v>
          </cell>
          <cell r="C92" t="str">
            <v>Digital Image Processing</v>
          </cell>
          <cell r="D92">
            <v>3</v>
          </cell>
          <cell r="E92">
            <v>0</v>
          </cell>
          <cell r="F92">
            <v>3</v>
          </cell>
          <cell r="G92">
            <v>1301310</v>
          </cell>
          <cell r="H92"/>
          <cell r="I92">
            <v>1301310</v>
          </cell>
          <cell r="J92"/>
        </row>
        <row r="93">
          <cell r="A93">
            <v>1301455</v>
          </cell>
          <cell r="B93" t="str">
            <v>الرسم الحاسوبي</v>
          </cell>
          <cell r="C93" t="str">
            <v>Computer Graphics</v>
          </cell>
          <cell r="D93">
            <v>2</v>
          </cell>
          <cell r="E93">
            <v>2</v>
          </cell>
          <cell r="F93">
            <v>3</v>
          </cell>
          <cell r="G93">
            <v>1301310</v>
          </cell>
          <cell r="H93">
            <v>1301310</v>
          </cell>
          <cell r="I93"/>
          <cell r="J93"/>
        </row>
        <row r="94">
          <cell r="A94">
            <v>1301461</v>
          </cell>
          <cell r="B94" t="str">
            <v>تعلم الآلة</v>
          </cell>
          <cell r="C94" t="str">
            <v>Machine Learning</v>
          </cell>
          <cell r="D94">
            <v>3</v>
          </cell>
          <cell r="E94">
            <v>0</v>
          </cell>
          <cell r="F94">
            <v>3</v>
          </cell>
          <cell r="G94">
            <v>1301340</v>
          </cell>
          <cell r="H94"/>
          <cell r="I94"/>
          <cell r="J94"/>
        </row>
        <row r="95">
          <cell r="A95">
            <v>1301486</v>
          </cell>
          <cell r="B95" t="str">
            <v>جاهزية الطالب للتخرج</v>
          </cell>
          <cell r="C95" t="str">
            <v>Graduation Project Preparation</v>
          </cell>
          <cell r="D95"/>
          <cell r="E95"/>
          <cell r="F95"/>
          <cell r="G95"/>
          <cell r="H95"/>
          <cell r="I95"/>
          <cell r="J95"/>
        </row>
        <row r="96">
          <cell r="A96">
            <v>1301489</v>
          </cell>
          <cell r="B96" t="str">
            <v>مشروع التخرج</v>
          </cell>
          <cell r="C96" t="str">
            <v>Graduation Project</v>
          </cell>
          <cell r="D96"/>
          <cell r="E96"/>
          <cell r="F96"/>
          <cell r="G96"/>
          <cell r="H96"/>
          <cell r="I96"/>
          <cell r="J96"/>
        </row>
        <row r="97">
          <cell r="A97">
            <v>1301490</v>
          </cell>
          <cell r="B97" t="str">
            <v>موضوعات خاصة في علم الحاسوب</v>
          </cell>
          <cell r="C97" t="str">
            <v>Special Topics in Computer Science</v>
          </cell>
          <cell r="D97">
            <v>3</v>
          </cell>
          <cell r="E97">
            <v>0</v>
          </cell>
          <cell r="F97">
            <v>3</v>
          </cell>
          <cell r="G97" t="str">
            <v>Dept. Approval</v>
          </cell>
          <cell r="H97"/>
          <cell r="I97"/>
          <cell r="J97"/>
        </row>
        <row r="98">
          <cell r="A98">
            <v>1301491</v>
          </cell>
          <cell r="B98" t="str">
            <v>مشروع تخرج (1)</v>
          </cell>
          <cell r="C98" t="str">
            <v>Graduation Project (1)</v>
          </cell>
          <cell r="D98">
            <v>0</v>
          </cell>
          <cell r="E98">
            <v>2</v>
          </cell>
          <cell r="F98">
            <v>1</v>
          </cell>
          <cell r="G98" t="str">
            <v>Pass. 90 Cr. Hrs. + 1301386</v>
          </cell>
          <cell r="H98"/>
          <cell r="I98"/>
          <cell r="J98"/>
        </row>
        <row r="99">
          <cell r="A99">
            <v>1301492</v>
          </cell>
          <cell r="B99" t="str">
            <v>مشروع تخرج (2)</v>
          </cell>
          <cell r="C99" t="str">
            <v>Graduation Project (2)</v>
          </cell>
          <cell r="D99">
            <v>0</v>
          </cell>
          <cell r="E99">
            <v>4</v>
          </cell>
          <cell r="F99">
            <v>2</v>
          </cell>
          <cell r="G99">
            <v>1301491</v>
          </cell>
          <cell r="H99"/>
          <cell r="I99"/>
          <cell r="J99"/>
        </row>
        <row r="100">
          <cell r="A100">
            <v>1301900</v>
          </cell>
          <cell r="B100" t="str">
            <v>تحليل نظم</v>
          </cell>
          <cell r="C100" t="str">
            <v>Systems Analysis</v>
          </cell>
          <cell r="D100"/>
          <cell r="E100"/>
          <cell r="F100"/>
          <cell r="G100"/>
          <cell r="H100"/>
          <cell r="I100"/>
          <cell r="J100"/>
        </row>
        <row r="101">
          <cell r="A101">
            <v>1301901</v>
          </cell>
          <cell r="B101" t="str">
            <v>تراكيب ونماذج نظم المعلومات</v>
          </cell>
          <cell r="C101" t="str">
            <v>Information Systems' Forms and Structures</v>
          </cell>
          <cell r="D101"/>
          <cell r="E101"/>
          <cell r="F101"/>
          <cell r="G101"/>
          <cell r="H101"/>
          <cell r="I101"/>
          <cell r="J101"/>
        </row>
        <row r="102">
          <cell r="A102">
            <v>1302281</v>
          </cell>
          <cell r="B102" t="str">
            <v>مدخل الى هندسة البرمجيات</v>
          </cell>
          <cell r="C102" t="str">
            <v>Introduction to Software Engineering</v>
          </cell>
          <cell r="D102">
            <v>3</v>
          </cell>
          <cell r="E102">
            <v>0</v>
          </cell>
          <cell r="F102">
            <v>3</v>
          </cell>
          <cell r="G102">
            <v>1301108</v>
          </cell>
          <cell r="H102">
            <v>1301108</v>
          </cell>
          <cell r="I102">
            <v>1303120</v>
          </cell>
          <cell r="J102"/>
        </row>
        <row r="103">
          <cell r="A103">
            <v>1302369</v>
          </cell>
          <cell r="B103" t="str">
            <v>التدريب الميداني</v>
          </cell>
          <cell r="C103" t="str">
            <v>Field Training</v>
          </cell>
          <cell r="D103">
            <v>0</v>
          </cell>
          <cell r="E103">
            <v>6</v>
          </cell>
          <cell r="F103">
            <v>3</v>
          </cell>
          <cell r="G103"/>
          <cell r="H103" t="str">
            <v>Pass. 90Cr. Hrs.</v>
          </cell>
          <cell r="I103"/>
          <cell r="J103"/>
        </row>
        <row r="104">
          <cell r="A104">
            <v>1302380</v>
          </cell>
          <cell r="B104" t="str">
            <v>هندسة البرمجيات (1)</v>
          </cell>
          <cell r="C104" t="str">
            <v>Software Engineering (1)</v>
          </cell>
          <cell r="D104"/>
          <cell r="E104"/>
          <cell r="F104"/>
          <cell r="G104"/>
          <cell r="H104"/>
          <cell r="I104"/>
          <cell r="J104"/>
        </row>
        <row r="105">
          <cell r="A105">
            <v>1302381</v>
          </cell>
          <cell r="B105" t="str">
            <v>مدخل الى هندسة البرمجيات</v>
          </cell>
          <cell r="C105" t="str">
            <v>Introduction to Software Engineering</v>
          </cell>
          <cell r="D105"/>
          <cell r="E105"/>
          <cell r="F105"/>
          <cell r="G105"/>
          <cell r="H105"/>
          <cell r="I105"/>
          <cell r="J105"/>
        </row>
        <row r="106">
          <cell r="A106">
            <v>1302382</v>
          </cell>
          <cell r="B106" t="str">
            <v>هندسة المتطلبات</v>
          </cell>
          <cell r="C106" t="str">
            <v>Software Requirements Engineering</v>
          </cell>
          <cell r="D106">
            <v>2</v>
          </cell>
          <cell r="E106">
            <v>2</v>
          </cell>
          <cell r="F106">
            <v>3</v>
          </cell>
          <cell r="G106"/>
          <cell r="H106">
            <v>1302281</v>
          </cell>
          <cell r="I106"/>
          <cell r="J106"/>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row>
        <row r="108">
          <cell r="A108">
            <v>1302385</v>
          </cell>
          <cell r="B108" t="str">
            <v>ادارة المشاريع المبرمجه</v>
          </cell>
          <cell r="C108" t="str">
            <v>Software Project Management</v>
          </cell>
          <cell r="D108"/>
          <cell r="E108"/>
          <cell r="F108"/>
          <cell r="G108"/>
          <cell r="H108"/>
          <cell r="I108"/>
          <cell r="J108"/>
        </row>
        <row r="109">
          <cell r="A109">
            <v>1302386</v>
          </cell>
          <cell r="B109" t="str">
            <v>تصميم وبناء البرمجيات</v>
          </cell>
          <cell r="C109" t="str">
            <v>Software Design and Construction</v>
          </cell>
          <cell r="D109"/>
          <cell r="E109"/>
          <cell r="F109"/>
          <cell r="G109"/>
          <cell r="H109"/>
          <cell r="I109"/>
          <cell r="J109"/>
        </row>
        <row r="110">
          <cell r="A110">
            <v>1302387</v>
          </cell>
          <cell r="B110" t="str">
            <v>نمذجة و تصميم البرمجيات (1)</v>
          </cell>
          <cell r="C110" t="str">
            <v>Software Design and Modeling (1)</v>
          </cell>
          <cell r="D110">
            <v>2</v>
          </cell>
          <cell r="E110">
            <v>2</v>
          </cell>
          <cell r="F110">
            <v>3</v>
          </cell>
          <cell r="G110"/>
          <cell r="H110">
            <v>1302382</v>
          </cell>
          <cell r="I110"/>
          <cell r="J110"/>
        </row>
        <row r="111">
          <cell r="A111">
            <v>1302388</v>
          </cell>
          <cell r="B111" t="str">
            <v>وكلاء البرمجيات</v>
          </cell>
          <cell r="C111" t="str">
            <v>Software Agents</v>
          </cell>
          <cell r="D111">
            <v>3</v>
          </cell>
          <cell r="E111">
            <v>0</v>
          </cell>
          <cell r="F111">
            <v>3</v>
          </cell>
          <cell r="G111"/>
          <cell r="H111">
            <v>1302281</v>
          </cell>
          <cell r="I111"/>
          <cell r="J111"/>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cell r="H112" t="str">
            <v>Dept. Approval</v>
          </cell>
          <cell r="I112"/>
          <cell r="J112"/>
        </row>
        <row r="113">
          <cell r="A113">
            <v>1302410</v>
          </cell>
          <cell r="B113" t="str">
            <v>امن وسلامة البرمجيات</v>
          </cell>
          <cell r="C113" t="str">
            <v>Software Security and Safety</v>
          </cell>
          <cell r="D113"/>
          <cell r="E113"/>
          <cell r="F113"/>
          <cell r="G113"/>
          <cell r="H113"/>
          <cell r="I113"/>
          <cell r="J113"/>
        </row>
        <row r="114">
          <cell r="A114">
            <v>1302430</v>
          </cell>
          <cell r="B114" t="str">
            <v>تصميم النظم المسندة بالوب</v>
          </cell>
          <cell r="C114" t="str">
            <v>Web-Based Systems Design</v>
          </cell>
          <cell r="D114"/>
          <cell r="E114"/>
          <cell r="F114"/>
          <cell r="G114"/>
          <cell r="H114"/>
          <cell r="I114"/>
          <cell r="J114"/>
        </row>
        <row r="115">
          <cell r="A115">
            <v>1302433</v>
          </cell>
          <cell r="B115" t="str">
            <v>حوسبة الكيانات الموزعة</v>
          </cell>
          <cell r="C115" t="str">
            <v>Distributed Object-Oriented Computing</v>
          </cell>
          <cell r="D115"/>
          <cell r="E115"/>
          <cell r="F115"/>
          <cell r="G115"/>
          <cell r="H115"/>
          <cell r="I115"/>
          <cell r="J115"/>
        </row>
        <row r="116">
          <cell r="A116">
            <v>1302440</v>
          </cell>
          <cell r="B116" t="str">
            <v>تصميم النظم الذكية</v>
          </cell>
          <cell r="C116" t="str">
            <v>Intelligent Systems</v>
          </cell>
          <cell r="D116"/>
          <cell r="E116"/>
          <cell r="F116"/>
          <cell r="G116"/>
          <cell r="H116"/>
          <cell r="I116"/>
          <cell r="J116"/>
        </row>
        <row r="117">
          <cell r="A117">
            <v>1302441</v>
          </cell>
          <cell r="B117" t="str">
            <v>تصميم النظم الذكية المبنية على المعارف</v>
          </cell>
          <cell r="C117" t="str">
            <v>Knowledge-Based Intelligent Systems</v>
          </cell>
          <cell r="D117">
            <v>3</v>
          </cell>
          <cell r="E117">
            <v>0</v>
          </cell>
          <cell r="F117">
            <v>3</v>
          </cell>
          <cell r="G117"/>
          <cell r="H117">
            <v>1303338</v>
          </cell>
          <cell r="I117"/>
          <cell r="J117"/>
        </row>
        <row r="118">
          <cell r="A118">
            <v>1302450</v>
          </cell>
          <cell r="B118" t="str">
            <v>التفاعل الانسانى مع الحاسوب</v>
          </cell>
          <cell r="C118" t="str">
            <v>Human-Computer Interaction</v>
          </cell>
          <cell r="D118"/>
          <cell r="E118"/>
          <cell r="F118"/>
          <cell r="G118"/>
          <cell r="H118"/>
          <cell r="I118"/>
          <cell r="J118"/>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cell r="J119"/>
        </row>
        <row r="120">
          <cell r="A120">
            <v>1302478</v>
          </cell>
          <cell r="B120" t="str">
            <v>نمذجة و تصميم البرمجيات (2)</v>
          </cell>
          <cell r="C120" t="str">
            <v>Software Design and Modeling (2)</v>
          </cell>
          <cell r="D120">
            <v>2</v>
          </cell>
          <cell r="E120">
            <v>2</v>
          </cell>
          <cell r="F120">
            <v>3</v>
          </cell>
          <cell r="G120"/>
          <cell r="H120">
            <v>1303386</v>
          </cell>
          <cell r="I120"/>
          <cell r="J120"/>
        </row>
        <row r="121">
          <cell r="A121">
            <v>1302480</v>
          </cell>
          <cell r="B121" t="str">
            <v>هندسة البرمجيات (2)</v>
          </cell>
          <cell r="C121" t="str">
            <v>Software Engineering (2)</v>
          </cell>
          <cell r="D121"/>
          <cell r="E121"/>
          <cell r="F121"/>
          <cell r="G121"/>
          <cell r="H121"/>
          <cell r="I121"/>
          <cell r="J121"/>
        </row>
        <row r="122">
          <cell r="A122">
            <v>1302481</v>
          </cell>
          <cell r="B122" t="str">
            <v>هندسة البرمجيات الموزعة والمبنية على المكونات</v>
          </cell>
          <cell r="C122" t="str">
            <v>Component-Based Software Engineering</v>
          </cell>
          <cell r="D122">
            <v>3</v>
          </cell>
          <cell r="E122">
            <v>0</v>
          </cell>
          <cell r="F122">
            <v>3</v>
          </cell>
          <cell r="G122"/>
          <cell r="H122">
            <v>1303386</v>
          </cell>
          <cell r="I122"/>
          <cell r="J122"/>
        </row>
        <row r="123">
          <cell r="A123">
            <v>1302482</v>
          </cell>
          <cell r="B123" t="str">
            <v>تصميم وبناء البرمجيات</v>
          </cell>
          <cell r="C123" t="str">
            <v>Software Design and Construction</v>
          </cell>
          <cell r="D123"/>
          <cell r="E123"/>
          <cell r="F123"/>
          <cell r="G123"/>
          <cell r="H123"/>
          <cell r="I123"/>
          <cell r="J123"/>
        </row>
        <row r="124">
          <cell r="A124">
            <v>1302483</v>
          </cell>
          <cell r="B124" t="str">
            <v>نظم الوقت الحقيقي والنظم المدمجة</v>
          </cell>
          <cell r="C124" t="str">
            <v>Real-Time and Embedded Systems</v>
          </cell>
          <cell r="D124">
            <v>3</v>
          </cell>
          <cell r="E124">
            <v>0</v>
          </cell>
          <cell r="F124">
            <v>3</v>
          </cell>
          <cell r="G124">
            <v>1301326</v>
          </cell>
          <cell r="H124"/>
          <cell r="I124"/>
          <cell r="J124"/>
        </row>
        <row r="125">
          <cell r="A125">
            <v>1302484</v>
          </cell>
          <cell r="B125" t="str">
            <v>فحص البرمجيات وتاكيد الجودة</v>
          </cell>
          <cell r="C125" t="str">
            <v>Software Testing and Quality Assurance</v>
          </cell>
          <cell r="D125">
            <v>3</v>
          </cell>
          <cell r="E125">
            <v>0</v>
          </cell>
          <cell r="F125">
            <v>3</v>
          </cell>
          <cell r="G125"/>
          <cell r="H125">
            <v>1303386</v>
          </cell>
          <cell r="I125"/>
          <cell r="J125"/>
        </row>
        <row r="126">
          <cell r="A126">
            <v>1302485</v>
          </cell>
          <cell r="B126" t="str">
            <v>صيانة البرمجيات واعادة هندستها</v>
          </cell>
          <cell r="C126" t="str">
            <v>Software Maintenance and Reengineering</v>
          </cell>
          <cell r="D126">
            <v>3</v>
          </cell>
          <cell r="E126">
            <v>0</v>
          </cell>
          <cell r="F126">
            <v>3</v>
          </cell>
          <cell r="G126"/>
          <cell r="H126">
            <v>1302383</v>
          </cell>
          <cell r="I126"/>
          <cell r="J126"/>
        </row>
        <row r="127">
          <cell r="A127">
            <v>1302486</v>
          </cell>
          <cell r="B127" t="str">
            <v>فحص البرمجيات</v>
          </cell>
          <cell r="C127" t="str">
            <v>Software Testing</v>
          </cell>
          <cell r="D127">
            <v>2</v>
          </cell>
          <cell r="E127">
            <v>2</v>
          </cell>
          <cell r="F127">
            <v>3</v>
          </cell>
          <cell r="G127"/>
          <cell r="H127"/>
          <cell r="I127">
            <v>1302383</v>
          </cell>
          <cell r="J127"/>
        </row>
        <row r="128">
          <cell r="A128">
            <v>1302487</v>
          </cell>
          <cell r="B128" t="str">
            <v>هندسة البرمجيات المبنية على المكونت</v>
          </cell>
          <cell r="C128" t="str">
            <v>Component-Based Software Engineering</v>
          </cell>
          <cell r="D128"/>
          <cell r="E128"/>
          <cell r="F128"/>
          <cell r="G128"/>
          <cell r="H128"/>
          <cell r="I128"/>
          <cell r="J128"/>
        </row>
        <row r="129">
          <cell r="A129">
            <v>1302488</v>
          </cell>
          <cell r="B129" t="str">
            <v>الطرق المنهجية</v>
          </cell>
          <cell r="C129" t="str">
            <v>Formal Methods</v>
          </cell>
          <cell r="D129">
            <v>3</v>
          </cell>
          <cell r="E129">
            <v>0</v>
          </cell>
          <cell r="F129">
            <v>3</v>
          </cell>
          <cell r="G129"/>
          <cell r="H129">
            <v>1302478</v>
          </cell>
          <cell r="I129"/>
          <cell r="J129"/>
        </row>
        <row r="130">
          <cell r="A130">
            <v>1302489</v>
          </cell>
          <cell r="B130" t="str">
            <v>مشروع تخرج</v>
          </cell>
          <cell r="C130" t="str">
            <v>Graduation Project</v>
          </cell>
          <cell r="D130"/>
          <cell r="E130"/>
          <cell r="F130"/>
          <cell r="G130"/>
          <cell r="H130"/>
          <cell r="I130"/>
          <cell r="J130"/>
        </row>
        <row r="131">
          <cell r="A131">
            <v>1302490</v>
          </cell>
          <cell r="B131" t="str">
            <v>موضوعات خاصة فى هندسة البرمجيات</v>
          </cell>
          <cell r="C131" t="str">
            <v>Special Topics in Software Engineering</v>
          </cell>
          <cell r="D131">
            <v>3</v>
          </cell>
          <cell r="E131">
            <v>0</v>
          </cell>
          <cell r="F131">
            <v>3</v>
          </cell>
          <cell r="G131"/>
          <cell r="H131" t="str">
            <v>Dept. Approval</v>
          </cell>
          <cell r="I131"/>
          <cell r="J131"/>
        </row>
        <row r="132">
          <cell r="A132">
            <v>1302491</v>
          </cell>
          <cell r="B132" t="str">
            <v>مشروع تخرج (1)</v>
          </cell>
          <cell r="C132" t="str">
            <v>Graduation Project (1)</v>
          </cell>
          <cell r="D132">
            <v>0</v>
          </cell>
          <cell r="E132">
            <v>2</v>
          </cell>
          <cell r="F132">
            <v>1</v>
          </cell>
          <cell r="G132"/>
          <cell r="H132" t="str">
            <v>Pass. 90 Cr.Hrs.+ 1303386</v>
          </cell>
          <cell r="I132"/>
          <cell r="J132"/>
        </row>
        <row r="133">
          <cell r="A133">
            <v>1302492</v>
          </cell>
          <cell r="B133" t="str">
            <v>مشروع تخرج (2)</v>
          </cell>
          <cell r="C133" t="str">
            <v>Graduation Project (2)</v>
          </cell>
          <cell r="D133">
            <v>0</v>
          </cell>
          <cell r="E133">
            <v>4</v>
          </cell>
          <cell r="F133">
            <v>2</v>
          </cell>
          <cell r="G133"/>
          <cell r="H133">
            <v>1302491</v>
          </cell>
          <cell r="I133"/>
          <cell r="J133"/>
        </row>
        <row r="134">
          <cell r="A134">
            <v>1302900</v>
          </cell>
          <cell r="B134" t="str">
            <v>اسس صيانة الحاسب</v>
          </cell>
          <cell r="C134" t="str">
            <v>Computer Maintenance Foundation</v>
          </cell>
          <cell r="D134"/>
          <cell r="E134"/>
          <cell r="F134"/>
          <cell r="G134"/>
          <cell r="H134"/>
          <cell r="I134"/>
          <cell r="J134"/>
        </row>
        <row r="135">
          <cell r="A135">
            <v>1302493</v>
          </cell>
          <cell r="B135" t="str">
            <v>تطوير البرمجيات وتوثيقها</v>
          </cell>
          <cell r="C135" t="str">
            <v>Software Development and Documentation</v>
          </cell>
          <cell r="D135">
            <v>3</v>
          </cell>
          <cell r="E135">
            <v>0</v>
          </cell>
          <cell r="F135">
            <v>3</v>
          </cell>
          <cell r="G135"/>
          <cell r="H135">
            <v>1303386</v>
          </cell>
          <cell r="I135"/>
          <cell r="J135"/>
        </row>
        <row r="136">
          <cell r="A136">
            <v>1302494</v>
          </cell>
          <cell r="B136" t="str">
            <v>التعلّم الالكتروني</v>
          </cell>
          <cell r="C136" t="str">
            <v>E-Learning</v>
          </cell>
          <cell r="D136">
            <v>3</v>
          </cell>
          <cell r="E136">
            <v>0</v>
          </cell>
          <cell r="F136">
            <v>3</v>
          </cell>
          <cell r="G136"/>
          <cell r="H136">
            <v>1303237</v>
          </cell>
          <cell r="I136"/>
          <cell r="J136"/>
        </row>
        <row r="137">
          <cell r="A137">
            <v>1303120</v>
          </cell>
          <cell r="B137" t="str">
            <v xml:space="preserve">مبادئ أنظمة المعلومات </v>
          </cell>
          <cell r="C137" t="str">
            <v>Fundamentals of Information Systems</v>
          </cell>
          <cell r="D137">
            <v>3</v>
          </cell>
          <cell r="E137">
            <v>0</v>
          </cell>
          <cell r="F137">
            <v>3</v>
          </cell>
          <cell r="G137"/>
          <cell r="H137"/>
          <cell r="I137" t="str">
            <v>-</v>
          </cell>
          <cell r="J137"/>
        </row>
        <row r="138">
          <cell r="A138">
            <v>1303235</v>
          </cell>
          <cell r="B138" t="str">
            <v>حوسبة الانترنت (1)</v>
          </cell>
          <cell r="C138" t="str">
            <v>Internet Computing (1)</v>
          </cell>
          <cell r="D138"/>
          <cell r="E138"/>
          <cell r="F138"/>
          <cell r="G138"/>
          <cell r="H138"/>
          <cell r="I138"/>
          <cell r="J138"/>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cell r="E141"/>
          <cell r="F141"/>
          <cell r="G141"/>
          <cell r="H141"/>
          <cell r="I141"/>
          <cell r="J141"/>
        </row>
        <row r="142">
          <cell r="A142">
            <v>1303244</v>
          </cell>
          <cell r="B142" t="str">
            <v>نظم المعلومات الادارية</v>
          </cell>
          <cell r="C142" t="str">
            <v>Management Information Systems</v>
          </cell>
          <cell r="D142"/>
          <cell r="E142"/>
          <cell r="F142"/>
          <cell r="G142"/>
          <cell r="H142"/>
          <cell r="I142"/>
          <cell r="J142"/>
        </row>
        <row r="143">
          <cell r="A143">
            <v>1303245</v>
          </cell>
          <cell r="B143" t="str">
            <v>تنظيم ومعالجة الملفات</v>
          </cell>
          <cell r="C143" t="str">
            <v>File Processing and Organization</v>
          </cell>
          <cell r="D143"/>
          <cell r="E143"/>
          <cell r="F143"/>
          <cell r="G143"/>
          <cell r="H143"/>
          <cell r="I143"/>
          <cell r="J143"/>
        </row>
        <row r="144">
          <cell r="A144">
            <v>1303261</v>
          </cell>
          <cell r="B144" t="str">
            <v>تشريعات تكنولوجيا المعلومات</v>
          </cell>
          <cell r="C144" t="str">
            <v>Information Technology Legislations</v>
          </cell>
          <cell r="D144"/>
          <cell r="E144"/>
          <cell r="F144"/>
          <cell r="G144"/>
          <cell r="H144"/>
          <cell r="I144"/>
          <cell r="J144"/>
        </row>
        <row r="145">
          <cell r="A145">
            <v>1303265</v>
          </cell>
          <cell r="B145" t="str">
            <v xml:space="preserve">تقنية الكتابة و مهارات الاتصال </v>
          </cell>
          <cell r="C145" t="str">
            <v>Technical Writing and Communication Skills</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cell r="H147"/>
          <cell r="I147">
            <v>1301305</v>
          </cell>
          <cell r="J147"/>
        </row>
        <row r="148">
          <cell r="A148">
            <v>1303330</v>
          </cell>
          <cell r="B148" t="str">
            <v>تراسل البيانات وشبكات الحاسوب</v>
          </cell>
          <cell r="C148" t="str">
            <v>Data Communications and Computer Networks</v>
          </cell>
          <cell r="D148"/>
          <cell r="E148"/>
          <cell r="F148"/>
          <cell r="G148"/>
          <cell r="H148"/>
          <cell r="I148"/>
          <cell r="J148"/>
        </row>
        <row r="149">
          <cell r="A149">
            <v>1303331</v>
          </cell>
          <cell r="B149" t="str">
            <v>مختبر تراسل البيانات وشبكات الحاسوب</v>
          </cell>
          <cell r="C149" t="str">
            <v>Data Communications and Computer Networks Lab.</v>
          </cell>
          <cell r="D149"/>
          <cell r="E149"/>
          <cell r="F149"/>
          <cell r="G149"/>
          <cell r="H149"/>
          <cell r="I149"/>
          <cell r="J149"/>
        </row>
        <row r="150">
          <cell r="A150">
            <v>1303334</v>
          </cell>
          <cell r="B150" t="str">
            <v xml:space="preserve">أمن التجارة الإلكترونية </v>
          </cell>
          <cell r="C150" t="str">
            <v>ECommerce Security</v>
          </cell>
          <cell r="D150">
            <v>3</v>
          </cell>
          <cell r="E150">
            <v>0</v>
          </cell>
          <cell r="F150">
            <v>3</v>
          </cell>
          <cell r="G150"/>
          <cell r="H150"/>
          <cell r="I150"/>
          <cell r="J150">
            <v>1304310</v>
          </cell>
        </row>
        <row r="151">
          <cell r="A151">
            <v>1303335</v>
          </cell>
          <cell r="B151" t="str">
            <v>حوسبة الانترنت</v>
          </cell>
          <cell r="C151" t="str">
            <v>Internet Computing</v>
          </cell>
          <cell r="D151"/>
          <cell r="E151"/>
          <cell r="F151"/>
          <cell r="G151"/>
          <cell r="H151"/>
          <cell r="I151"/>
          <cell r="J151"/>
        </row>
        <row r="152">
          <cell r="A152">
            <v>1303336</v>
          </cell>
          <cell r="B152" t="str">
            <v>حوسبة الانترنت (2)</v>
          </cell>
          <cell r="C152" t="str">
            <v>Internet Computing (2)</v>
          </cell>
          <cell r="D152"/>
          <cell r="E152"/>
          <cell r="F152"/>
          <cell r="G152"/>
          <cell r="H152"/>
          <cell r="I152"/>
          <cell r="J152"/>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row>
        <row r="155">
          <cell r="A155">
            <v>1303339</v>
          </cell>
          <cell r="B155" t="str">
            <v>برمجة الإنترنت المتقدمة</v>
          </cell>
          <cell r="C155" t="str">
            <v>Advanced Internet Programming</v>
          </cell>
          <cell r="D155">
            <v>2</v>
          </cell>
          <cell r="E155">
            <v>2</v>
          </cell>
          <cell r="F155">
            <v>3</v>
          </cell>
          <cell r="G155"/>
          <cell r="H155"/>
          <cell r="I155"/>
          <cell r="J155">
            <v>1303236</v>
          </cell>
        </row>
        <row r="156">
          <cell r="A156">
            <v>1303340</v>
          </cell>
          <cell r="B156" t="str">
            <v>النظم المبنية على المعارف</v>
          </cell>
          <cell r="C156" t="str">
            <v>Knowledge Based Systems</v>
          </cell>
          <cell r="D156"/>
          <cell r="E156"/>
          <cell r="F156"/>
          <cell r="G156"/>
          <cell r="H156"/>
          <cell r="I156"/>
          <cell r="J156"/>
        </row>
        <row r="157">
          <cell r="A157">
            <v>1303341</v>
          </cell>
          <cell r="B157" t="str">
            <v>تنظيم ومعالجة الملفات.</v>
          </cell>
          <cell r="C157" t="str">
            <v>File Processing and Organization</v>
          </cell>
          <cell r="D157"/>
          <cell r="E157"/>
          <cell r="F157"/>
          <cell r="G157"/>
          <cell r="H157"/>
          <cell r="I157"/>
          <cell r="J157"/>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cell r="H159"/>
          <cell r="I159" t="str">
            <v>ↂ1303342</v>
          </cell>
          <cell r="J159" t="str">
            <v>ↂ1303342</v>
          </cell>
        </row>
        <row r="160">
          <cell r="A160">
            <v>1303344</v>
          </cell>
          <cell r="B160" t="str">
            <v>نظم دعم القرار</v>
          </cell>
          <cell r="C160" t="str">
            <v>Decision Support System</v>
          </cell>
          <cell r="D160"/>
          <cell r="E160"/>
          <cell r="F160"/>
          <cell r="G160"/>
          <cell r="H160"/>
          <cell r="I160"/>
          <cell r="J160"/>
        </row>
        <row r="161">
          <cell r="A161">
            <v>1303345</v>
          </cell>
          <cell r="B161" t="str">
            <v>نظم قواعد البيانات (1)</v>
          </cell>
          <cell r="C161" t="str">
            <v>Database Systems (1)</v>
          </cell>
          <cell r="D161"/>
          <cell r="E161"/>
          <cell r="F161"/>
          <cell r="G161"/>
          <cell r="H161"/>
          <cell r="I161"/>
          <cell r="J161"/>
        </row>
        <row r="162">
          <cell r="A162">
            <v>1303346</v>
          </cell>
          <cell r="B162" t="str">
            <v>مختبر نظم قواعد البيانات (1)</v>
          </cell>
          <cell r="C162" t="str">
            <v>Database Systems (1) Lab</v>
          </cell>
          <cell r="D162"/>
          <cell r="E162"/>
          <cell r="F162"/>
          <cell r="G162"/>
          <cell r="H162"/>
          <cell r="I162"/>
          <cell r="J162"/>
        </row>
        <row r="163">
          <cell r="A163">
            <v>1303347</v>
          </cell>
          <cell r="B163" t="str">
            <v>نظم لغات الجيل الرابع</v>
          </cell>
          <cell r="C163" t="str">
            <v>Fourth Generation Languages Systems</v>
          </cell>
          <cell r="D163"/>
          <cell r="E163"/>
          <cell r="F163"/>
          <cell r="G163"/>
          <cell r="H163"/>
          <cell r="I163"/>
          <cell r="J163"/>
        </row>
        <row r="164">
          <cell r="A164">
            <v>1303348</v>
          </cell>
          <cell r="B164" t="str">
            <v>خزن واسترجاع المعلومات</v>
          </cell>
          <cell r="C164" t="str">
            <v xml:space="preserve">Information Storage and Retrieval </v>
          </cell>
          <cell r="D164"/>
          <cell r="E164"/>
          <cell r="F164"/>
          <cell r="G164"/>
          <cell r="H164"/>
          <cell r="I164"/>
          <cell r="J164"/>
        </row>
        <row r="165">
          <cell r="A165">
            <v>1303349</v>
          </cell>
          <cell r="B165" t="str">
            <v>نظم دعم القرار و الأنظمة الخبيرة</v>
          </cell>
          <cell r="C165" t="str">
            <v>Decision Support Systems and Expert Systems</v>
          </cell>
          <cell r="D165"/>
          <cell r="E165"/>
          <cell r="F165"/>
          <cell r="G165"/>
          <cell r="H165"/>
          <cell r="I165"/>
          <cell r="J165"/>
        </row>
        <row r="166">
          <cell r="A166">
            <v>1303350</v>
          </cell>
          <cell r="B166" t="str">
            <v>نظم الوسائط المتعددة</v>
          </cell>
          <cell r="C166" t="str">
            <v>Multimedia Systems</v>
          </cell>
          <cell r="D166"/>
          <cell r="E166"/>
          <cell r="F166"/>
          <cell r="G166"/>
          <cell r="H166"/>
          <cell r="I166"/>
          <cell r="J166"/>
        </row>
        <row r="167">
          <cell r="A167">
            <v>1303354</v>
          </cell>
          <cell r="B167" t="str">
            <v>نظم  دعم القرار والأنظمة الذكية</v>
          </cell>
          <cell r="C167" t="str">
            <v>Decision Support Systems &amp; Intelligent Systems</v>
          </cell>
          <cell r="D167">
            <v>3</v>
          </cell>
          <cell r="E167">
            <v>0</v>
          </cell>
          <cell r="F167">
            <v>3</v>
          </cell>
          <cell r="G167"/>
          <cell r="H167"/>
          <cell r="I167">
            <v>1301305</v>
          </cell>
          <cell r="J167"/>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cell r="E169"/>
          <cell r="F169"/>
          <cell r="G169"/>
          <cell r="H169"/>
          <cell r="I169"/>
          <cell r="J169"/>
        </row>
        <row r="170">
          <cell r="A170">
            <v>1303369</v>
          </cell>
          <cell r="B170" t="str">
            <v>التدريب الميداني</v>
          </cell>
          <cell r="C170" t="str">
            <v>Field Training</v>
          </cell>
          <cell r="D170">
            <v>0</v>
          </cell>
          <cell r="E170">
            <v>0</v>
          </cell>
          <cell r="F170">
            <v>0</v>
          </cell>
          <cell r="G170"/>
          <cell r="H170"/>
          <cell r="I170" t="str">
            <v>Pass. 90Cr. Hrs.</v>
          </cell>
          <cell r="J170"/>
        </row>
        <row r="171">
          <cell r="A171">
            <v>1303370</v>
          </cell>
          <cell r="B171" t="str">
            <v>بحوث عمليات</v>
          </cell>
          <cell r="C171" t="str">
            <v>Operations Research</v>
          </cell>
          <cell r="D171"/>
          <cell r="E171"/>
          <cell r="F171"/>
          <cell r="G171"/>
          <cell r="H171"/>
          <cell r="I171"/>
          <cell r="J171"/>
        </row>
        <row r="172">
          <cell r="A172">
            <v>1303380</v>
          </cell>
          <cell r="B172" t="str">
            <v>تحليل نظم المعلومات</v>
          </cell>
          <cell r="C172" t="str">
            <v>Information Systems Analysis</v>
          </cell>
          <cell r="D172"/>
          <cell r="E172"/>
          <cell r="F172"/>
          <cell r="G172"/>
          <cell r="H172"/>
          <cell r="I172"/>
          <cell r="J172"/>
        </row>
        <row r="173">
          <cell r="A173">
            <v>1303381</v>
          </cell>
          <cell r="B173" t="str">
            <v>مختبر تحليل نظم المعلومات</v>
          </cell>
          <cell r="C173" t="str">
            <v>Information Systems Analysis Lab.</v>
          </cell>
          <cell r="D173"/>
          <cell r="E173"/>
          <cell r="F173"/>
          <cell r="G173"/>
          <cell r="H173"/>
          <cell r="I173"/>
          <cell r="J173"/>
        </row>
        <row r="174">
          <cell r="A174">
            <v>1303382</v>
          </cell>
          <cell r="B174" t="str">
            <v>تحليل وتصميم النظم</v>
          </cell>
          <cell r="C174" t="str">
            <v>Systems Analysis</v>
          </cell>
          <cell r="D174"/>
          <cell r="E174"/>
          <cell r="F174"/>
          <cell r="G174"/>
          <cell r="H174"/>
          <cell r="I174"/>
          <cell r="J174"/>
        </row>
        <row r="175">
          <cell r="A175">
            <v>1303383</v>
          </cell>
          <cell r="B175" t="str">
            <v>مختبر تحليل و تصميم النظم</v>
          </cell>
          <cell r="C175" t="str">
            <v>Systems Analysis Lab.</v>
          </cell>
          <cell r="D175"/>
          <cell r="E175"/>
          <cell r="F175"/>
          <cell r="G175"/>
          <cell r="H175"/>
          <cell r="I175"/>
          <cell r="J175"/>
        </row>
        <row r="176">
          <cell r="A176">
            <v>1303385</v>
          </cell>
          <cell r="B176" t="str">
            <v>ادارة المشاريع</v>
          </cell>
          <cell r="C176" t="str">
            <v>Project Management</v>
          </cell>
          <cell r="D176"/>
          <cell r="E176"/>
          <cell r="F176"/>
          <cell r="G176"/>
          <cell r="H176"/>
          <cell r="I176"/>
          <cell r="J176"/>
        </row>
        <row r="177">
          <cell r="A177">
            <v>1301386</v>
          </cell>
          <cell r="B177" t="str">
            <v>تحليل وتصميم نظم المعلومات</v>
          </cell>
          <cell r="C177" t="str">
            <v>Information Systems Analysis and Design</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cell r="H178"/>
          <cell r="I178" t="str">
            <v>ↂ1303386</v>
          </cell>
          <cell r="J178"/>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cell r="H179"/>
          <cell r="I179" t="str">
            <v>Dept. Approval</v>
          </cell>
          <cell r="J179"/>
        </row>
        <row r="180">
          <cell r="A180">
            <v>1303410</v>
          </cell>
          <cell r="B180" t="str">
            <v>امن وتدقيق نظم المعلومات</v>
          </cell>
          <cell r="C180" t="str">
            <v>Information Systems Security and Auditing</v>
          </cell>
          <cell r="D180"/>
          <cell r="E180"/>
          <cell r="F180"/>
          <cell r="G180"/>
          <cell r="H180"/>
          <cell r="I180"/>
          <cell r="J180"/>
        </row>
        <row r="181">
          <cell r="A181">
            <v>1301411</v>
          </cell>
          <cell r="B181" t="str">
            <v>امن المعلومات</v>
          </cell>
          <cell r="C181" t="str">
            <v>Information Security</v>
          </cell>
          <cell r="D181">
            <v>3</v>
          </cell>
          <cell r="E181">
            <v>0</v>
          </cell>
          <cell r="F181">
            <v>3</v>
          </cell>
          <cell r="G181">
            <v>1301336</v>
          </cell>
          <cell r="H181">
            <v>1301336</v>
          </cell>
          <cell r="I181">
            <v>1301336</v>
          </cell>
          <cell r="J181"/>
        </row>
        <row r="182">
          <cell r="A182">
            <v>1303430</v>
          </cell>
          <cell r="B182" t="str">
            <v>شبكات الحاسوب المتقدمة</v>
          </cell>
          <cell r="C182" t="str">
            <v>Advanced Computer Networks</v>
          </cell>
          <cell r="D182"/>
          <cell r="E182"/>
          <cell r="F182"/>
          <cell r="G182"/>
          <cell r="H182"/>
          <cell r="I182"/>
          <cell r="J182"/>
        </row>
        <row r="183">
          <cell r="A183">
            <v>1303431</v>
          </cell>
          <cell r="B183" t="str">
            <v>الحوسبة الموزعة</v>
          </cell>
          <cell r="C183" t="str">
            <v>Distributed Computing</v>
          </cell>
          <cell r="D183"/>
          <cell r="E183"/>
          <cell r="F183"/>
          <cell r="G183"/>
          <cell r="H183"/>
          <cell r="I183"/>
          <cell r="J183"/>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row>
        <row r="185">
          <cell r="A185">
            <v>1303437</v>
          </cell>
          <cell r="B185" t="str">
            <v>بناء نظم التجارة الالكترونية</v>
          </cell>
          <cell r="C185" t="str">
            <v>Building ECommerce Systems</v>
          </cell>
          <cell r="D185"/>
          <cell r="E185"/>
          <cell r="F185"/>
          <cell r="G185"/>
          <cell r="H185"/>
          <cell r="I185"/>
          <cell r="J185"/>
        </row>
        <row r="186">
          <cell r="A186">
            <v>1303438</v>
          </cell>
          <cell r="B186" t="str">
            <v>تطبيقات الكترونية</v>
          </cell>
          <cell r="C186" t="str">
            <v>Electronic Systems Applications</v>
          </cell>
          <cell r="D186"/>
          <cell r="E186"/>
          <cell r="F186"/>
          <cell r="G186"/>
          <cell r="H186"/>
          <cell r="I186"/>
          <cell r="J186"/>
        </row>
        <row r="187">
          <cell r="A187">
            <v>1303440</v>
          </cell>
          <cell r="B187" t="str">
            <v>كشف المعارف والتنقيب عن المعطيات</v>
          </cell>
          <cell r="C187" t="str">
            <v>Knowledge Discovery and Data Mining</v>
          </cell>
          <cell r="D187"/>
          <cell r="E187"/>
          <cell r="F187"/>
          <cell r="G187"/>
          <cell r="H187"/>
          <cell r="I187"/>
          <cell r="J187"/>
        </row>
        <row r="188">
          <cell r="A188">
            <v>1303441</v>
          </cell>
          <cell r="B188" t="str">
            <v>معالجة اللغات الطبيعية</v>
          </cell>
          <cell r="C188" t="str">
            <v>Natural Languages Processing</v>
          </cell>
          <cell r="D188"/>
          <cell r="E188"/>
          <cell r="F188"/>
          <cell r="G188"/>
          <cell r="H188"/>
          <cell r="I188"/>
          <cell r="J188"/>
        </row>
        <row r="189">
          <cell r="A189">
            <v>1301442</v>
          </cell>
          <cell r="B189" t="str">
            <v>التنقيب في البيانات</v>
          </cell>
          <cell r="C189" t="str">
            <v>Data Mining</v>
          </cell>
          <cell r="D189">
            <v>3</v>
          </cell>
          <cell r="E189">
            <v>0</v>
          </cell>
          <cell r="F189">
            <v>3</v>
          </cell>
          <cell r="G189">
            <v>1301305</v>
          </cell>
          <cell r="H189"/>
          <cell r="I189">
            <v>1301305</v>
          </cell>
          <cell r="J189">
            <v>1301305</v>
          </cell>
        </row>
        <row r="190">
          <cell r="A190">
            <v>1303443</v>
          </cell>
          <cell r="B190" t="str">
            <v>ادارة موارد المعلومات</v>
          </cell>
          <cell r="C190" t="str">
            <v xml:space="preserve">Management of Information Resources </v>
          </cell>
          <cell r="D190"/>
          <cell r="E190"/>
          <cell r="F190"/>
          <cell r="G190"/>
          <cell r="H190"/>
          <cell r="I190"/>
          <cell r="J190"/>
        </row>
        <row r="191">
          <cell r="A191">
            <v>1303444</v>
          </cell>
          <cell r="B191" t="str">
            <v>نظم المعلومات التنفيذية</v>
          </cell>
          <cell r="C191" t="str">
            <v>Executive Information Systems</v>
          </cell>
          <cell r="D191"/>
          <cell r="E191"/>
          <cell r="F191"/>
          <cell r="G191"/>
          <cell r="H191"/>
          <cell r="I191"/>
          <cell r="J191"/>
        </row>
        <row r="192">
          <cell r="A192">
            <v>1303445</v>
          </cell>
          <cell r="B192" t="str">
            <v>نظم قواعد بيانات (2)</v>
          </cell>
          <cell r="C192" t="str">
            <v>Database Systems (2)</v>
          </cell>
          <cell r="D192"/>
          <cell r="E192"/>
          <cell r="F192"/>
          <cell r="G192"/>
          <cell r="H192"/>
          <cell r="I192"/>
          <cell r="J192"/>
        </row>
        <row r="193">
          <cell r="A193">
            <v>1303447</v>
          </cell>
          <cell r="B193" t="str">
            <v>استرجاع المعلومات</v>
          </cell>
          <cell r="C193" t="str">
            <v>Information Retrieval</v>
          </cell>
          <cell r="D193">
            <v>3</v>
          </cell>
          <cell r="E193">
            <v>0</v>
          </cell>
          <cell r="F193">
            <v>3</v>
          </cell>
          <cell r="G193"/>
          <cell r="H193"/>
          <cell r="I193">
            <v>1301305</v>
          </cell>
          <cell r="J193"/>
        </row>
        <row r="194">
          <cell r="A194">
            <v>1303448</v>
          </cell>
          <cell r="B194" t="str">
            <v>نظم قواعد البيانات المتقدمة</v>
          </cell>
          <cell r="C194" t="str">
            <v>Advanced Database Systems</v>
          </cell>
          <cell r="D194">
            <v>3</v>
          </cell>
          <cell r="E194">
            <v>0</v>
          </cell>
          <cell r="F194">
            <v>3</v>
          </cell>
          <cell r="G194"/>
          <cell r="H194"/>
          <cell r="I194">
            <v>1301305</v>
          </cell>
          <cell r="J194"/>
        </row>
        <row r="195">
          <cell r="A195">
            <v>1303449</v>
          </cell>
          <cell r="B195" t="str">
            <v>مختبر نظم قواعد البيانات المتقدمة</v>
          </cell>
          <cell r="C195" t="str">
            <v>Advanced Database Systems Lab.</v>
          </cell>
          <cell r="D195"/>
          <cell r="E195"/>
          <cell r="F195"/>
          <cell r="G195"/>
          <cell r="H195"/>
          <cell r="I195"/>
          <cell r="J195"/>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cell r="I196">
            <v>1301305</v>
          </cell>
          <cell r="J196">
            <v>1301305</v>
          </cell>
        </row>
        <row r="197">
          <cell r="A197">
            <v>1303461</v>
          </cell>
          <cell r="B197" t="str">
            <v>تشريعات تكنولوجيا المعلومات</v>
          </cell>
          <cell r="C197" t="str">
            <v>Information Technology Legislations</v>
          </cell>
          <cell r="D197"/>
          <cell r="E197"/>
          <cell r="F197"/>
          <cell r="G197"/>
          <cell r="H197"/>
          <cell r="I197"/>
          <cell r="J197"/>
        </row>
        <row r="198">
          <cell r="A198">
            <v>1303480</v>
          </cell>
          <cell r="B198" t="str">
            <v>تصميم وبناء نظم المعلومات</v>
          </cell>
          <cell r="C198" t="str">
            <v>Information Systems Design and Implementation</v>
          </cell>
          <cell r="D198"/>
          <cell r="E198"/>
          <cell r="F198"/>
          <cell r="G198"/>
          <cell r="H198"/>
          <cell r="I198"/>
          <cell r="J198"/>
        </row>
        <row r="199">
          <cell r="A199">
            <v>1303486</v>
          </cell>
          <cell r="B199" t="str">
            <v>جاهزية الطالب للتخرج</v>
          </cell>
          <cell r="C199" t="str">
            <v>Graduation Project Preparation</v>
          </cell>
          <cell r="D199"/>
          <cell r="E199"/>
          <cell r="F199"/>
          <cell r="G199"/>
          <cell r="H199"/>
          <cell r="I199"/>
          <cell r="J199"/>
        </row>
        <row r="200">
          <cell r="A200">
            <v>1303489</v>
          </cell>
          <cell r="B200" t="str">
            <v>مشروع التخرج</v>
          </cell>
          <cell r="C200" t="str">
            <v>Graduation Project</v>
          </cell>
          <cell r="D200"/>
          <cell r="E200"/>
          <cell r="F200"/>
          <cell r="G200"/>
          <cell r="H200"/>
          <cell r="I200"/>
          <cell r="J200"/>
        </row>
        <row r="201">
          <cell r="A201">
            <v>1303490</v>
          </cell>
          <cell r="B201" t="str">
            <v>موضوعات خاصة في نظم معلومات حاسوبية</v>
          </cell>
          <cell r="C201" t="str">
            <v>Special Topics in Computer Information Systems</v>
          </cell>
          <cell r="D201">
            <v>3</v>
          </cell>
          <cell r="E201">
            <v>0</v>
          </cell>
          <cell r="F201">
            <v>3</v>
          </cell>
          <cell r="G201"/>
          <cell r="H201"/>
          <cell r="I201" t="str">
            <v>Dept. Approval</v>
          </cell>
          <cell r="J201"/>
        </row>
        <row r="202">
          <cell r="A202">
            <v>1303491</v>
          </cell>
          <cell r="B202" t="str">
            <v>مشروع تخرج (1)</v>
          </cell>
          <cell r="C202" t="str">
            <v>Graduation Project (1)</v>
          </cell>
          <cell r="D202">
            <v>0</v>
          </cell>
          <cell r="E202">
            <v>2</v>
          </cell>
          <cell r="F202">
            <v>1</v>
          </cell>
          <cell r="G202"/>
          <cell r="H202"/>
          <cell r="I202" t="str">
            <v>Pass. 90Cr.Hrs.+1302383+1303386</v>
          </cell>
          <cell r="J202"/>
        </row>
        <row r="203">
          <cell r="A203">
            <v>1303492</v>
          </cell>
          <cell r="B203" t="str">
            <v>مشروع تخرج (2)</v>
          </cell>
          <cell r="C203" t="str">
            <v>Graduation Project (2)</v>
          </cell>
          <cell r="D203">
            <v>0</v>
          </cell>
          <cell r="E203">
            <v>4</v>
          </cell>
          <cell r="F203">
            <v>2</v>
          </cell>
          <cell r="G203"/>
          <cell r="H203"/>
          <cell r="I203">
            <v>1303491</v>
          </cell>
          <cell r="J203"/>
        </row>
        <row r="204">
          <cell r="A204">
            <v>1303900</v>
          </cell>
          <cell r="B204" t="str">
            <v>تكنولوجيا المعلومات</v>
          </cell>
          <cell r="C204" t="str">
            <v>Information Technology</v>
          </cell>
          <cell r="D204"/>
          <cell r="E204"/>
          <cell r="F204"/>
          <cell r="G204"/>
          <cell r="H204"/>
          <cell r="I204"/>
          <cell r="J204"/>
        </row>
        <row r="205">
          <cell r="A205">
            <v>1303901</v>
          </cell>
          <cell r="B205" t="str">
            <v>اكسيس</v>
          </cell>
          <cell r="C205" t="str">
            <v>MS Access</v>
          </cell>
          <cell r="D205"/>
          <cell r="E205"/>
          <cell r="F205"/>
          <cell r="G205"/>
          <cell r="H205"/>
          <cell r="I205"/>
          <cell r="J205"/>
        </row>
        <row r="206">
          <cell r="A206">
            <v>1303998</v>
          </cell>
          <cell r="B206" t="str">
            <v>خدمة المستخدم</v>
          </cell>
          <cell r="C206" t="str">
            <v>Costumer Support</v>
          </cell>
          <cell r="D206"/>
          <cell r="E206"/>
          <cell r="F206"/>
          <cell r="G206"/>
          <cell r="H206"/>
          <cell r="I206"/>
          <cell r="J206"/>
        </row>
        <row r="207">
          <cell r="A207">
            <v>1303999</v>
          </cell>
          <cell r="B207" t="str">
            <v>مكونات الحاسوب</v>
          </cell>
          <cell r="C207" t="str">
            <v>Computer Components</v>
          </cell>
          <cell r="D207"/>
          <cell r="E207"/>
          <cell r="F207"/>
          <cell r="G207"/>
          <cell r="H207"/>
          <cell r="I207"/>
          <cell r="J207"/>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cell r="H208"/>
          <cell r="I208"/>
          <cell r="J208" t="str">
            <v>ↂ1301120</v>
          </cell>
        </row>
        <row r="209">
          <cell r="A209">
            <v>1304230</v>
          </cell>
          <cell r="B209" t="str">
            <v>شبكات الحاسوب (1)</v>
          </cell>
          <cell r="C209" t="str">
            <v>Computer Networks (1)</v>
          </cell>
          <cell r="D209">
            <v>3</v>
          </cell>
          <cell r="E209">
            <v>0</v>
          </cell>
          <cell r="F209">
            <v>3</v>
          </cell>
          <cell r="G209"/>
          <cell r="H209"/>
          <cell r="I209"/>
          <cell r="J209">
            <v>1304130</v>
          </cell>
        </row>
        <row r="210">
          <cell r="A210">
            <v>1304231</v>
          </cell>
          <cell r="B210" t="str">
            <v>مختبر شبكات الحاسوب (1)</v>
          </cell>
          <cell r="C210" t="str">
            <v>Computer Networks (1) Lab.</v>
          </cell>
          <cell r="D210">
            <v>0</v>
          </cell>
          <cell r="E210">
            <v>2</v>
          </cell>
          <cell r="F210">
            <v>1</v>
          </cell>
          <cell r="G210"/>
          <cell r="H210"/>
          <cell r="I210"/>
          <cell r="J210" t="str">
            <v>ↂ 1304230</v>
          </cell>
        </row>
        <row r="211">
          <cell r="A211">
            <v>1304232</v>
          </cell>
          <cell r="B211" t="str">
            <v>شبكات الحاسوب (2)</v>
          </cell>
          <cell r="C211" t="str">
            <v>Computer Networks (2)</v>
          </cell>
          <cell r="D211">
            <v>3</v>
          </cell>
          <cell r="E211">
            <v>0</v>
          </cell>
          <cell r="F211">
            <v>3</v>
          </cell>
          <cell r="G211"/>
          <cell r="H211"/>
          <cell r="I211"/>
          <cell r="J211">
            <v>1304231</v>
          </cell>
        </row>
        <row r="212">
          <cell r="A212">
            <v>1304233</v>
          </cell>
          <cell r="B212" t="str">
            <v>مختبر شبكات الحاسوب (2)</v>
          </cell>
          <cell r="C212" t="str">
            <v>Computer Networks (2) Lab.</v>
          </cell>
          <cell r="D212">
            <v>0</v>
          </cell>
          <cell r="E212">
            <v>2</v>
          </cell>
          <cell r="F212">
            <v>1</v>
          </cell>
          <cell r="G212"/>
          <cell r="H212"/>
          <cell r="I212"/>
          <cell r="J212" t="str">
            <v>ↂ 1304232</v>
          </cell>
        </row>
        <row r="213">
          <cell r="A213">
            <v>1304310</v>
          </cell>
          <cell r="B213" t="str">
            <v>امن الشبكات</v>
          </cell>
          <cell r="C213" t="str">
            <v>Network Security</v>
          </cell>
          <cell r="D213">
            <v>3</v>
          </cell>
          <cell r="E213">
            <v>0</v>
          </cell>
          <cell r="F213">
            <v>3</v>
          </cell>
          <cell r="G213">
            <v>1304336</v>
          </cell>
          <cell r="H213"/>
          <cell r="I213"/>
          <cell r="J213" t="str">
            <v>1301326+1303334</v>
          </cell>
        </row>
        <row r="214">
          <cell r="A214">
            <v>1304325</v>
          </cell>
          <cell r="B214" t="str">
            <v>نظم التشغيل للشبكات الحاسوبية</v>
          </cell>
          <cell r="C214" t="str">
            <v>Operating Systems for Computer Networks</v>
          </cell>
          <cell r="D214"/>
          <cell r="E214"/>
          <cell r="F214"/>
          <cell r="G214"/>
          <cell r="H214"/>
          <cell r="I214"/>
          <cell r="J214"/>
        </row>
        <row r="215">
          <cell r="A215">
            <v>1304326</v>
          </cell>
          <cell r="B215" t="str">
            <v>مختبر نظم تشغيل الشبكات</v>
          </cell>
          <cell r="C215" t="str">
            <v>Network Operating Systems Lab.</v>
          </cell>
          <cell r="D215">
            <v>0</v>
          </cell>
          <cell r="E215">
            <v>2</v>
          </cell>
          <cell r="F215">
            <v>1</v>
          </cell>
          <cell r="G215"/>
          <cell r="H215"/>
          <cell r="I215"/>
          <cell r="J215" t="str">
            <v>ↂ1301326</v>
          </cell>
        </row>
        <row r="216">
          <cell r="A216">
            <v>1304327</v>
          </cell>
          <cell r="B216" t="str">
            <v>مختبر نظم التشغيل</v>
          </cell>
          <cell r="C216" t="str">
            <v>Operating Systems Lab.</v>
          </cell>
          <cell r="D216">
            <v>0</v>
          </cell>
          <cell r="E216">
            <v>2</v>
          </cell>
          <cell r="F216">
            <v>1</v>
          </cell>
          <cell r="G216"/>
          <cell r="H216"/>
          <cell r="I216" t="str">
            <v>ↂ1304336</v>
          </cell>
          <cell r="J216"/>
        </row>
        <row r="217">
          <cell r="A217">
            <v>1304330</v>
          </cell>
          <cell r="B217" t="str">
            <v>شبكات الحاسوب (2)</v>
          </cell>
          <cell r="C217" t="str">
            <v>Computer Networks (2)</v>
          </cell>
          <cell r="D217"/>
          <cell r="E217"/>
          <cell r="F217"/>
          <cell r="G217"/>
          <cell r="H217"/>
          <cell r="I217"/>
          <cell r="J217"/>
        </row>
        <row r="218">
          <cell r="A218">
            <v>1304331</v>
          </cell>
          <cell r="B218" t="str">
            <v>مختبر شبكات الحاسوب (2)</v>
          </cell>
          <cell r="C218" t="str">
            <v>Computer Networks (2) Lab.</v>
          </cell>
          <cell r="D218"/>
          <cell r="E218"/>
          <cell r="F218"/>
          <cell r="G218"/>
          <cell r="H218"/>
          <cell r="I218"/>
          <cell r="J218"/>
        </row>
        <row r="219">
          <cell r="A219">
            <v>1311332</v>
          </cell>
          <cell r="B219" t="str">
            <v>برمجة الشبكات</v>
          </cell>
          <cell r="C219" t="str">
            <v>Network Programming</v>
          </cell>
          <cell r="D219">
            <v>3</v>
          </cell>
          <cell r="E219">
            <v>0</v>
          </cell>
          <cell r="F219">
            <v>3</v>
          </cell>
          <cell r="G219" t="str">
            <v>-</v>
          </cell>
          <cell r="H219"/>
          <cell r="I219"/>
          <cell r="J219" t="str">
            <v>1301208+1304232</v>
          </cell>
        </row>
        <row r="220">
          <cell r="A220">
            <v>1304333</v>
          </cell>
          <cell r="B220" t="str">
            <v>مختبر شبكات متقدم</v>
          </cell>
          <cell r="C220" t="str">
            <v>Advanced Computer Networks Lab.</v>
          </cell>
          <cell r="D220">
            <v>0</v>
          </cell>
          <cell r="E220">
            <v>2</v>
          </cell>
          <cell r="F220">
            <v>1</v>
          </cell>
          <cell r="G220"/>
          <cell r="H220"/>
          <cell r="I220"/>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row>
        <row r="222">
          <cell r="A222">
            <v>1304335</v>
          </cell>
          <cell r="B222" t="str">
            <v>حوسبة الانترنت</v>
          </cell>
          <cell r="C222" t="str">
            <v>Internet Computing</v>
          </cell>
          <cell r="D222"/>
          <cell r="E222"/>
          <cell r="F222"/>
          <cell r="G222"/>
          <cell r="H222"/>
          <cell r="I222"/>
          <cell r="J222"/>
        </row>
        <row r="223">
          <cell r="A223">
            <v>1301336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cell r="J223"/>
        </row>
        <row r="224">
          <cell r="A224">
            <v>1304337</v>
          </cell>
          <cell r="B224" t="str">
            <v>مختبر تراسل البيانات وشبكات الحاسوب</v>
          </cell>
          <cell r="C224" t="str">
            <v>Data Communications and Computer Networks Lab.</v>
          </cell>
          <cell r="D224"/>
          <cell r="E224"/>
          <cell r="F224"/>
          <cell r="G224"/>
          <cell r="H224"/>
          <cell r="I224"/>
          <cell r="J224"/>
        </row>
        <row r="225">
          <cell r="A225">
            <v>1304338</v>
          </cell>
          <cell r="B225" t="str">
            <v>نمذجة ومحاكاة الشبكات</v>
          </cell>
          <cell r="C225" t="str">
            <v>Networks Modeling and Simulation</v>
          </cell>
          <cell r="D225">
            <v>2</v>
          </cell>
          <cell r="E225">
            <v>2</v>
          </cell>
          <cell r="F225">
            <v>3</v>
          </cell>
          <cell r="G225"/>
          <cell r="H225"/>
          <cell r="I225"/>
          <cell r="J225">
            <v>1304326</v>
          </cell>
        </row>
        <row r="226">
          <cell r="A226">
            <v>1304345</v>
          </cell>
          <cell r="B226" t="str">
            <v>التجارة الالكترونية.</v>
          </cell>
          <cell r="C226" t="str">
            <v>ECommerce</v>
          </cell>
          <cell r="D226"/>
          <cell r="E226"/>
          <cell r="F226"/>
          <cell r="G226"/>
          <cell r="H226"/>
          <cell r="I226"/>
          <cell r="J226"/>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cell r="E228"/>
          <cell r="F228"/>
          <cell r="G228"/>
          <cell r="H228"/>
          <cell r="I228"/>
          <cell r="J228"/>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cell r="H230"/>
          <cell r="I230"/>
          <cell r="J230" t="str">
            <v>Dept. Approval</v>
          </cell>
        </row>
        <row r="231">
          <cell r="A231">
            <v>1304410</v>
          </cell>
          <cell r="B231" t="str">
            <v>امن الشبكات</v>
          </cell>
          <cell r="C231" t="str">
            <v>Networks Security</v>
          </cell>
          <cell r="D231"/>
          <cell r="E231"/>
          <cell r="F231"/>
          <cell r="G231"/>
          <cell r="H231"/>
          <cell r="I231"/>
          <cell r="J231"/>
        </row>
        <row r="232">
          <cell r="A232">
            <v>1311430</v>
          </cell>
          <cell r="B232" t="str">
            <v>الحوسبة اللاسلكية والنقالة</v>
          </cell>
          <cell r="C232" t="str">
            <v>Mobile and Wireless Computing</v>
          </cell>
          <cell r="D232">
            <v>3</v>
          </cell>
          <cell r="E232">
            <v>0</v>
          </cell>
          <cell r="F232">
            <v>3</v>
          </cell>
          <cell r="G232">
            <v>1301336</v>
          </cell>
          <cell r="H232"/>
          <cell r="I232">
            <v>1301336</v>
          </cell>
          <cell r="J232">
            <v>1301336</v>
          </cell>
        </row>
        <row r="233">
          <cell r="A233">
            <v>1304431</v>
          </cell>
          <cell r="B233" t="str">
            <v>مختبر شبكات متقدم</v>
          </cell>
          <cell r="C233" t="str">
            <v>Advanced Computer Networks Lab.</v>
          </cell>
          <cell r="D233"/>
          <cell r="E233"/>
          <cell r="F233"/>
          <cell r="G233"/>
          <cell r="H233"/>
          <cell r="I233"/>
          <cell r="J233"/>
        </row>
        <row r="234">
          <cell r="A234">
            <v>1304432</v>
          </cell>
          <cell r="B234" t="str">
            <v>تخطيط وادارة الشبكات</v>
          </cell>
          <cell r="C234" t="str">
            <v>Networks Planning and Management</v>
          </cell>
          <cell r="D234">
            <v>3</v>
          </cell>
          <cell r="E234">
            <v>0</v>
          </cell>
          <cell r="F234">
            <v>3</v>
          </cell>
          <cell r="G234"/>
          <cell r="H234"/>
          <cell r="I234"/>
          <cell r="J234"/>
        </row>
        <row r="235">
          <cell r="A235">
            <v>1304433</v>
          </cell>
          <cell r="B235" t="str">
            <v>مختبر شبكات لاسلكية</v>
          </cell>
          <cell r="C235" t="str">
            <v>Wireless Networks Lab.</v>
          </cell>
          <cell r="D235">
            <v>0</v>
          </cell>
          <cell r="E235">
            <v>2</v>
          </cell>
          <cell r="F235">
            <v>1</v>
          </cell>
          <cell r="G235"/>
          <cell r="H235"/>
          <cell r="I235" t="str">
            <v>ذ</v>
          </cell>
          <cell r="J235" t="str">
            <v xml:space="preserve"> ↂ1304430</v>
          </cell>
        </row>
        <row r="236">
          <cell r="A236">
            <v>1304433</v>
          </cell>
          <cell r="B236" t="str">
            <v>مختبر شبكات لاسلكية</v>
          </cell>
          <cell r="C236" t="str">
            <v>Wireless Networks Lab.</v>
          </cell>
          <cell r="D236"/>
          <cell r="E236"/>
          <cell r="F236"/>
          <cell r="G236"/>
          <cell r="H236"/>
          <cell r="I236"/>
          <cell r="J236"/>
        </row>
        <row r="237">
          <cell r="A237">
            <v>1304434</v>
          </cell>
          <cell r="B237" t="str">
            <v>إدارة ومراقبة الشبكات</v>
          </cell>
          <cell r="C237" t="str">
            <v xml:space="preserve">Networks Management and Monitoring </v>
          </cell>
          <cell r="D237">
            <v>3</v>
          </cell>
          <cell r="E237">
            <v>0</v>
          </cell>
          <cell r="F237">
            <v>3</v>
          </cell>
          <cell r="G237"/>
          <cell r="H237"/>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cell r="H238"/>
          <cell r="I238"/>
          <cell r="J238">
            <v>1301326</v>
          </cell>
        </row>
        <row r="239">
          <cell r="A239">
            <v>1304436</v>
          </cell>
          <cell r="B239" t="str">
            <v>نظم اتصالات متقدمة وبرمجة التطبيقات</v>
          </cell>
          <cell r="C239" t="str">
            <v>Advanced Communication Systems and Application Programming</v>
          </cell>
          <cell r="D239"/>
          <cell r="E239"/>
          <cell r="F239"/>
          <cell r="G239"/>
          <cell r="H239"/>
          <cell r="I239"/>
          <cell r="J239"/>
        </row>
        <row r="240">
          <cell r="A240">
            <v>1304437</v>
          </cell>
          <cell r="B240" t="str">
            <v>برمجة امن الشبكات</v>
          </cell>
          <cell r="C240" t="str">
            <v>Networks Security Programming</v>
          </cell>
          <cell r="D240">
            <v>3</v>
          </cell>
          <cell r="E240">
            <v>0</v>
          </cell>
          <cell r="F240">
            <v>3</v>
          </cell>
          <cell r="G240"/>
          <cell r="H240"/>
          <cell r="I240"/>
          <cell r="J240" t="str">
            <v>1304310+1304332</v>
          </cell>
        </row>
        <row r="241">
          <cell r="A241">
            <v>1304438</v>
          </cell>
          <cell r="B241" t="str">
            <v>سمات تعاون واتصال بين انسان والحاسب</v>
          </cell>
          <cell r="C241" t="str">
            <v>Human-Computer Interaction</v>
          </cell>
          <cell r="D241"/>
          <cell r="E241"/>
          <cell r="F241"/>
          <cell r="G241"/>
          <cell r="H241"/>
          <cell r="I241"/>
          <cell r="J241"/>
        </row>
        <row r="242">
          <cell r="A242">
            <v>1304439</v>
          </cell>
          <cell r="B242" t="str">
            <v>تصميم وبرمجة نظم التعلم الالكتروني</v>
          </cell>
          <cell r="C242" t="str">
            <v>Design and Implementation of e-Learning Systems</v>
          </cell>
          <cell r="D242"/>
          <cell r="E242"/>
          <cell r="F242"/>
          <cell r="G242"/>
          <cell r="H242"/>
          <cell r="I242"/>
          <cell r="J242"/>
        </row>
        <row r="243">
          <cell r="A243">
            <v>1304440</v>
          </cell>
          <cell r="B243" t="str">
            <v>تصميم الشبكات اللاسلكية</v>
          </cell>
          <cell r="C243" t="str">
            <v>Wireless Networks Design</v>
          </cell>
          <cell r="D243">
            <v>3</v>
          </cell>
          <cell r="E243">
            <v>0</v>
          </cell>
          <cell r="F243">
            <v>3</v>
          </cell>
          <cell r="G243"/>
          <cell r="H243"/>
          <cell r="I243"/>
          <cell r="J243">
            <v>1304430</v>
          </cell>
        </row>
        <row r="244">
          <cell r="A244">
            <v>1304442</v>
          </cell>
          <cell r="B244" t="str">
            <v>تصميم وبرمجة نظم التعلم الالكتروني</v>
          </cell>
          <cell r="C244" t="str">
            <v>Design and Implementation of e-Learning Systems</v>
          </cell>
          <cell r="D244"/>
          <cell r="E244"/>
          <cell r="F244"/>
          <cell r="G244"/>
          <cell r="H244"/>
          <cell r="I244"/>
          <cell r="J244"/>
        </row>
        <row r="245">
          <cell r="A245">
            <v>1311443</v>
          </cell>
          <cell r="B245" t="str">
            <v>بروتوكولات الانترنت المتقدمة</v>
          </cell>
          <cell r="C245" t="str">
            <v>Advanced Internet Protocols</v>
          </cell>
          <cell r="D245">
            <v>3</v>
          </cell>
          <cell r="E245">
            <v>0</v>
          </cell>
          <cell r="F245">
            <v>3</v>
          </cell>
          <cell r="G245" t="str">
            <v>-</v>
          </cell>
          <cell r="H245"/>
          <cell r="I245"/>
          <cell r="J245">
            <v>1304232</v>
          </cell>
        </row>
        <row r="246">
          <cell r="A246">
            <v>1304444</v>
          </cell>
          <cell r="B246" t="str">
            <v>نقل الوسائط عبر بروتوكول الانترنت</v>
          </cell>
          <cell r="C246" t="str">
            <v>Multimedia Transfer over Internet</v>
          </cell>
          <cell r="D246"/>
          <cell r="E246"/>
          <cell r="F246"/>
          <cell r="G246"/>
          <cell r="H246"/>
          <cell r="I246"/>
          <cell r="J246"/>
        </row>
        <row r="247">
          <cell r="A247">
            <v>1304489</v>
          </cell>
          <cell r="B247" t="str">
            <v>مشروع التخرج</v>
          </cell>
          <cell r="C247" t="str">
            <v>Graduation Project</v>
          </cell>
          <cell r="D247"/>
          <cell r="E247"/>
          <cell r="F247"/>
          <cell r="G247"/>
          <cell r="H247"/>
          <cell r="I247"/>
          <cell r="J247"/>
        </row>
        <row r="248">
          <cell r="A248">
            <v>1304490</v>
          </cell>
          <cell r="B248" t="str">
            <v>موضوعات خاصة في نظم شبكات الحاسوب</v>
          </cell>
          <cell r="C248" t="str">
            <v>Special Topics in Computer Networks Systems</v>
          </cell>
          <cell r="D248">
            <v>3</v>
          </cell>
          <cell r="E248">
            <v>0</v>
          </cell>
          <cell r="F248">
            <v>3</v>
          </cell>
          <cell r="G248"/>
          <cell r="H248"/>
          <cell r="I248"/>
          <cell r="J248" t="str">
            <v>Dept. Approval</v>
          </cell>
        </row>
        <row r="249">
          <cell r="A249">
            <v>1304491</v>
          </cell>
          <cell r="B249" t="str">
            <v>مشروع تخرج (1)</v>
          </cell>
          <cell r="C249" t="str">
            <v>Graduation Project (1)</v>
          </cell>
          <cell r="D249">
            <v>0</v>
          </cell>
          <cell r="E249">
            <v>2</v>
          </cell>
          <cell r="F249">
            <v>1</v>
          </cell>
          <cell r="G249"/>
          <cell r="H249"/>
          <cell r="I249"/>
          <cell r="J249" t="str">
            <v>Pass. 85 Cr.Hrs.+1303386</v>
          </cell>
        </row>
        <row r="250">
          <cell r="A250">
            <v>1304492</v>
          </cell>
          <cell r="B250" t="str">
            <v>مشروع تخرج (2)</v>
          </cell>
          <cell r="C250" t="str">
            <v>Graduation Project (2)</v>
          </cell>
          <cell r="D250">
            <v>0</v>
          </cell>
          <cell r="E250">
            <v>4</v>
          </cell>
          <cell r="F250">
            <v>2</v>
          </cell>
          <cell r="G250"/>
          <cell r="H250"/>
          <cell r="I250"/>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sheetData>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Sciences*</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v>0</v>
          </cell>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cell r="H33">
            <v>0</v>
          </cell>
          <cell r="I33">
            <v>0</v>
          </cell>
          <cell r="J33">
            <v>0</v>
          </cell>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v>0</v>
          </cell>
          <cell r="E36">
            <v>0</v>
          </cell>
          <cell r="F36">
            <v>0</v>
          </cell>
          <cell r="G36">
            <v>0</v>
          </cell>
          <cell r="H36">
            <v>0</v>
          </cell>
          <cell r="I36">
            <v>0</v>
          </cell>
          <cell r="J36">
            <v>0</v>
          </cell>
        </row>
        <row r="37">
          <cell r="A37">
            <v>1301100</v>
          </cell>
          <cell r="B37" t="str">
            <v>مهارات الحاسوب (1)</v>
          </cell>
          <cell r="C37" t="str">
            <v>Computer Skills (1)</v>
          </cell>
          <cell r="D37">
            <v>0</v>
          </cell>
          <cell r="E37">
            <v>0</v>
          </cell>
          <cell r="F37">
            <v>0</v>
          </cell>
          <cell r="G37">
            <v>0</v>
          </cell>
          <cell r="H37">
            <v>0</v>
          </cell>
          <cell r="I37">
            <v>0</v>
          </cell>
          <cell r="J37">
            <v>0</v>
          </cell>
        </row>
        <row r="38">
          <cell r="A38">
            <v>1301101</v>
          </cell>
          <cell r="B38" t="str">
            <v>مهارات الحاسوب (2)</v>
          </cell>
          <cell r="C38" t="str">
            <v>Computer Skills (2)</v>
          </cell>
          <cell r="D38">
            <v>0</v>
          </cell>
          <cell r="E38">
            <v>0</v>
          </cell>
          <cell r="F38">
            <v>0</v>
          </cell>
          <cell r="G38">
            <v>0</v>
          </cell>
          <cell r="H38">
            <v>0</v>
          </cell>
          <cell r="I38">
            <v>0</v>
          </cell>
          <cell r="J38">
            <v>0</v>
          </cell>
        </row>
        <row r="39">
          <cell r="A39">
            <v>1301102</v>
          </cell>
          <cell r="B39" t="str">
            <v>مهارات الحاسوب (2)</v>
          </cell>
          <cell r="C39" t="str">
            <v>Computer Skills (2)</v>
          </cell>
          <cell r="D39">
            <v>0</v>
          </cell>
          <cell r="E39">
            <v>0</v>
          </cell>
          <cell r="F39">
            <v>0</v>
          </cell>
          <cell r="G39">
            <v>0</v>
          </cell>
          <cell r="H39">
            <v>0</v>
          </cell>
          <cell r="I39">
            <v>0</v>
          </cell>
          <cell r="J39">
            <v>0</v>
          </cell>
        </row>
        <row r="40">
          <cell r="A40">
            <v>1301103</v>
          </cell>
          <cell r="B40" t="str">
            <v>مهارات حاسوب (2) صيدله وعلوم,</v>
          </cell>
          <cell r="C40" t="str">
            <v>Computer Skills (2) – Science and Pharmacy</v>
          </cell>
          <cell r="D40">
            <v>0</v>
          </cell>
          <cell r="E40">
            <v>0</v>
          </cell>
          <cell r="F40">
            <v>0</v>
          </cell>
          <cell r="G40">
            <v>0</v>
          </cell>
          <cell r="H40">
            <v>0</v>
          </cell>
          <cell r="I40">
            <v>0</v>
          </cell>
          <cell r="J40">
            <v>0</v>
          </cell>
        </row>
        <row r="41">
          <cell r="A41">
            <v>1301104</v>
          </cell>
          <cell r="B41" t="str">
            <v>مهارات حاسوب 2 ماعدا الهندسة والعلوم</v>
          </cell>
          <cell r="C41" t="str">
            <v>Computer Skills (2)- None- Science and -Engineering</v>
          </cell>
          <cell r="D41">
            <v>0</v>
          </cell>
          <cell r="E41">
            <v>0</v>
          </cell>
          <cell r="F41">
            <v>0</v>
          </cell>
          <cell r="G41">
            <v>0</v>
          </cell>
          <cell r="H41">
            <v>0</v>
          </cell>
          <cell r="I41">
            <v>0</v>
          </cell>
          <cell r="J41">
            <v>0</v>
          </cell>
        </row>
        <row r="42">
          <cell r="A42">
            <v>1301105</v>
          </cell>
          <cell r="B42" t="str">
            <v>اساسيات البرمجة</v>
          </cell>
          <cell r="C42" t="str">
            <v>Principles of Programming</v>
          </cell>
          <cell r="D42">
            <v>0</v>
          </cell>
          <cell r="E42">
            <v>0</v>
          </cell>
          <cell r="F42">
            <v>0</v>
          </cell>
          <cell r="G42">
            <v>0</v>
          </cell>
          <cell r="H42">
            <v>0</v>
          </cell>
          <cell r="I42">
            <v>0</v>
          </cell>
          <cell r="J42">
            <v>0</v>
          </cell>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v>0</v>
          </cell>
          <cell r="E44">
            <v>0</v>
          </cell>
          <cell r="F44">
            <v>0</v>
          </cell>
          <cell r="G44">
            <v>0</v>
          </cell>
          <cell r="H44">
            <v>0</v>
          </cell>
          <cell r="I44">
            <v>0</v>
          </cell>
          <cell r="J44">
            <v>0</v>
          </cell>
        </row>
        <row r="45">
          <cell r="A45">
            <v>1301108</v>
          </cell>
          <cell r="B45" t="str">
            <v xml:space="preserve">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v>0</v>
          </cell>
          <cell r="E48">
            <v>0</v>
          </cell>
          <cell r="F48">
            <v>0</v>
          </cell>
          <cell r="G48">
            <v>0</v>
          </cell>
          <cell r="H48">
            <v>0</v>
          </cell>
          <cell r="I48">
            <v>0</v>
          </cell>
          <cell r="J48">
            <v>0</v>
          </cell>
        </row>
        <row r="49">
          <cell r="A49">
            <v>1301202</v>
          </cell>
          <cell r="B49" t="str">
            <v>البرمجة الموجهه للكيانات (2)</v>
          </cell>
          <cell r="C49" t="str">
            <v>Object Oriented Programming (2)</v>
          </cell>
          <cell r="D49">
            <v>0</v>
          </cell>
          <cell r="E49">
            <v>0</v>
          </cell>
          <cell r="F49">
            <v>0</v>
          </cell>
          <cell r="G49">
            <v>0</v>
          </cell>
          <cell r="H49">
            <v>0</v>
          </cell>
          <cell r="I49">
            <v>0</v>
          </cell>
          <cell r="J49">
            <v>0</v>
          </cell>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v>0</v>
          </cell>
          <cell r="E51">
            <v>0</v>
          </cell>
          <cell r="F51">
            <v>0</v>
          </cell>
          <cell r="G51">
            <v>0</v>
          </cell>
          <cell r="H51">
            <v>0</v>
          </cell>
          <cell r="I51">
            <v>0</v>
          </cell>
          <cell r="J51">
            <v>0</v>
          </cell>
        </row>
        <row r="52">
          <cell r="A52">
            <v>1301205</v>
          </cell>
          <cell r="B52" t="str">
            <v>البرمجة المرئية بلغة VB</v>
          </cell>
          <cell r="C52" t="str">
            <v>Visual Programming/VB</v>
          </cell>
          <cell r="D52">
            <v>0</v>
          </cell>
          <cell r="E52">
            <v>0</v>
          </cell>
          <cell r="F52">
            <v>0</v>
          </cell>
          <cell r="G52">
            <v>0</v>
          </cell>
          <cell r="H52">
            <v>0</v>
          </cell>
          <cell r="I52">
            <v>0</v>
          </cell>
          <cell r="J52">
            <v>0</v>
          </cell>
        </row>
        <row r="53">
          <cell r="A53">
            <v>1301206</v>
          </cell>
          <cell r="B53" t="str">
            <v>مختبر تراكيب البيانات والخوارزميات</v>
          </cell>
          <cell r="C53" t="str">
            <v>Data Structures and Algorithms Lab.</v>
          </cell>
          <cell r="D53">
            <v>0</v>
          </cell>
          <cell r="E53">
            <v>0</v>
          </cell>
          <cell r="F53">
            <v>0</v>
          </cell>
          <cell r="G53">
            <v>0</v>
          </cell>
          <cell r="H53">
            <v>0</v>
          </cell>
          <cell r="I53">
            <v>0</v>
          </cell>
          <cell r="J53">
            <v>0</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cell r="D55">
            <v>0</v>
          </cell>
          <cell r="E55">
            <v>0</v>
          </cell>
          <cell r="F55">
            <v>0</v>
          </cell>
          <cell r="G55">
            <v>0</v>
          </cell>
          <cell r="H55">
            <v>0</v>
          </cell>
          <cell r="I55">
            <v>0</v>
          </cell>
          <cell r="J55">
            <v>0</v>
          </cell>
        </row>
        <row r="56">
          <cell r="A56">
            <v>1301221</v>
          </cell>
          <cell r="B56" t="str">
            <v>عمارة الحاسوب</v>
          </cell>
          <cell r="C56" t="str">
            <v>Computer Architecture</v>
          </cell>
          <cell r="D56">
            <v>0</v>
          </cell>
          <cell r="E56">
            <v>0</v>
          </cell>
          <cell r="F56">
            <v>0</v>
          </cell>
          <cell r="G56">
            <v>0</v>
          </cell>
          <cell r="H56">
            <v>0</v>
          </cell>
          <cell r="I56">
            <v>0</v>
          </cell>
          <cell r="J56">
            <v>0</v>
          </cell>
        </row>
        <row r="57">
          <cell r="A57">
            <v>1301222</v>
          </cell>
          <cell r="B57" t="str">
            <v>تنظيم وعمارة الحاسوب</v>
          </cell>
          <cell r="C57" t="str">
            <v>Computer Organization and Architecture</v>
          </cell>
          <cell r="D57">
            <v>3</v>
          </cell>
          <cell r="E57">
            <v>0</v>
          </cell>
          <cell r="F57">
            <v>3</v>
          </cell>
          <cell r="G57">
            <v>1301224</v>
          </cell>
          <cell r="H57">
            <v>1301120</v>
          </cell>
          <cell r="I57">
            <v>0</v>
          </cell>
          <cell r="J57">
            <v>1301120</v>
          </cell>
        </row>
        <row r="58">
          <cell r="A58">
            <v>1301223</v>
          </cell>
          <cell r="B58" t="str">
            <v>تنظيم وتصميم منطق الحاسوب</v>
          </cell>
          <cell r="C58" t="str">
            <v>Computer Organization and Logic Design</v>
          </cell>
          <cell r="D58">
            <v>0</v>
          </cell>
          <cell r="E58">
            <v>0</v>
          </cell>
          <cell r="F58">
            <v>0</v>
          </cell>
          <cell r="G58">
            <v>0</v>
          </cell>
          <cell r="H58">
            <v>0</v>
          </cell>
          <cell r="I58">
            <v>0</v>
          </cell>
          <cell r="J58">
            <v>0</v>
          </cell>
        </row>
        <row r="59">
          <cell r="A59">
            <v>1301224</v>
          </cell>
          <cell r="B59" t="str">
            <v>نظم الحواسيب الدقيقة ولغة اسمبلى</v>
          </cell>
          <cell r="C59" t="str">
            <v>Microcomputer Systems and Assembly Language</v>
          </cell>
          <cell r="D59">
            <v>3</v>
          </cell>
          <cell r="E59">
            <v>0</v>
          </cell>
          <cell r="F59">
            <v>3</v>
          </cell>
          <cell r="G59">
            <v>1301120</v>
          </cell>
          <cell r="H59">
            <v>0</v>
          </cell>
          <cell r="I59">
            <v>0</v>
          </cell>
          <cell r="J59">
            <v>0</v>
          </cell>
        </row>
        <row r="60">
          <cell r="A60">
            <v>1301225</v>
          </cell>
          <cell r="B60" t="str">
            <v>نظم التشغيل وبرمجة النظم</v>
          </cell>
          <cell r="C60" t="str">
            <v>Operating Systems and Systems Software</v>
          </cell>
          <cell r="D60">
            <v>0</v>
          </cell>
          <cell r="E60">
            <v>0</v>
          </cell>
          <cell r="F60">
            <v>0</v>
          </cell>
          <cell r="G60">
            <v>0</v>
          </cell>
          <cell r="H60">
            <v>0</v>
          </cell>
          <cell r="I60">
            <v>0</v>
          </cell>
          <cell r="J60">
            <v>0</v>
          </cell>
        </row>
        <row r="61">
          <cell r="A61">
            <v>1301226</v>
          </cell>
          <cell r="B61" t="str">
            <v>برمجة النظم</v>
          </cell>
          <cell r="C61" t="str">
            <v>Systems Programming</v>
          </cell>
          <cell r="D61">
            <v>0</v>
          </cell>
          <cell r="E61">
            <v>0</v>
          </cell>
          <cell r="F61">
            <v>0</v>
          </cell>
          <cell r="G61">
            <v>0</v>
          </cell>
          <cell r="H61">
            <v>0</v>
          </cell>
          <cell r="I61">
            <v>0</v>
          </cell>
          <cell r="J61">
            <v>0</v>
          </cell>
        </row>
        <row r="62">
          <cell r="A62">
            <v>1301227</v>
          </cell>
          <cell r="B62" t="str">
            <v>نظم التشغيل</v>
          </cell>
          <cell r="C62" t="str">
            <v>Operating Systems</v>
          </cell>
          <cell r="D62">
            <v>0</v>
          </cell>
          <cell r="E62">
            <v>0</v>
          </cell>
          <cell r="F62">
            <v>0</v>
          </cell>
          <cell r="G62">
            <v>0</v>
          </cell>
          <cell r="H62">
            <v>0</v>
          </cell>
          <cell r="I62">
            <v>0</v>
          </cell>
          <cell r="J62">
            <v>0</v>
          </cell>
        </row>
        <row r="63">
          <cell r="A63">
            <v>1301255</v>
          </cell>
          <cell r="B63" t="str">
            <v>البرمجة المرئية / ++VC</v>
          </cell>
          <cell r="C63" t="str">
            <v>Visual Programming/VC++</v>
          </cell>
          <cell r="D63">
            <v>0</v>
          </cell>
          <cell r="E63">
            <v>0</v>
          </cell>
          <cell r="F63">
            <v>0</v>
          </cell>
          <cell r="G63">
            <v>0</v>
          </cell>
          <cell r="H63">
            <v>0</v>
          </cell>
          <cell r="I63">
            <v>0</v>
          </cell>
          <cell r="J63">
            <v>0</v>
          </cell>
        </row>
        <row r="64">
          <cell r="A64">
            <v>1301256</v>
          </cell>
          <cell r="B64" t="str">
            <v>البرمجة المرئية بلغة VB</v>
          </cell>
          <cell r="C64" t="str">
            <v>Visual Programming/VB</v>
          </cell>
          <cell r="D64">
            <v>0</v>
          </cell>
          <cell r="E64">
            <v>0</v>
          </cell>
          <cell r="F64">
            <v>0</v>
          </cell>
          <cell r="G64">
            <v>0</v>
          </cell>
          <cell r="H64">
            <v>0</v>
          </cell>
          <cell r="I64">
            <v>0</v>
          </cell>
          <cell r="J64">
            <v>0</v>
          </cell>
        </row>
        <row r="65">
          <cell r="A65">
            <v>1301260</v>
          </cell>
          <cell r="B65" t="str">
            <v>اخلاقيات مهنه الحاسوب</v>
          </cell>
          <cell r="C65" t="str">
            <v>Computer Profession Ethics</v>
          </cell>
          <cell r="D65">
            <v>0</v>
          </cell>
          <cell r="E65">
            <v>0</v>
          </cell>
          <cell r="F65">
            <v>0</v>
          </cell>
          <cell r="G65">
            <v>0</v>
          </cell>
          <cell r="H65">
            <v>0</v>
          </cell>
          <cell r="I65">
            <v>0</v>
          </cell>
          <cell r="J65">
            <v>0</v>
          </cell>
        </row>
        <row r="66">
          <cell r="A66">
            <v>1301265</v>
          </cell>
          <cell r="B66" t="str">
            <v>مهارات الاتصال الفنيه</v>
          </cell>
          <cell r="C66" t="str">
            <v>Technical Communication Skills</v>
          </cell>
          <cell r="D66">
            <v>0</v>
          </cell>
          <cell r="E66">
            <v>0</v>
          </cell>
          <cell r="F66">
            <v>0</v>
          </cell>
          <cell r="G66">
            <v>0</v>
          </cell>
          <cell r="H66">
            <v>0</v>
          </cell>
          <cell r="I66">
            <v>0</v>
          </cell>
          <cell r="J66">
            <v>0</v>
          </cell>
        </row>
        <row r="67">
          <cell r="A67">
            <v>1301270</v>
          </cell>
          <cell r="B67" t="str">
            <v>التحليل العددى</v>
          </cell>
          <cell r="C67" t="str">
            <v>Numerical Analysis</v>
          </cell>
          <cell r="D67">
            <v>3</v>
          </cell>
          <cell r="E67">
            <v>0</v>
          </cell>
          <cell r="F67">
            <v>3</v>
          </cell>
          <cell r="G67">
            <v>1501110</v>
          </cell>
          <cell r="H67">
            <v>1301106</v>
          </cell>
          <cell r="I67">
            <v>0</v>
          </cell>
          <cell r="J67">
            <v>1301106</v>
          </cell>
        </row>
        <row r="68">
          <cell r="A68">
            <v>1301271</v>
          </cell>
          <cell r="B68" t="str">
            <v>بحوث العمليات</v>
          </cell>
          <cell r="C68" t="str">
            <v>Operations Research</v>
          </cell>
          <cell r="D68">
            <v>0</v>
          </cell>
          <cell r="E68">
            <v>0</v>
          </cell>
          <cell r="F68">
            <v>0</v>
          </cell>
          <cell r="G68">
            <v>0</v>
          </cell>
          <cell r="H68">
            <v>0</v>
          </cell>
          <cell r="I68">
            <v>0</v>
          </cell>
          <cell r="J68">
            <v>0</v>
          </cell>
        </row>
        <row r="69">
          <cell r="A69">
            <v>1301301</v>
          </cell>
          <cell r="B69" t="str">
            <v>لغة برمجة مختارة</v>
          </cell>
          <cell r="C69" t="str">
            <v>Selective Programming Language</v>
          </cell>
          <cell r="D69">
            <v>3</v>
          </cell>
          <cell r="E69">
            <v>0</v>
          </cell>
          <cell r="F69">
            <v>3</v>
          </cell>
          <cell r="G69">
            <v>1301305</v>
          </cell>
          <cell r="H69">
            <v>0</v>
          </cell>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v>0</v>
          </cell>
          <cell r="I70">
            <v>0</v>
          </cell>
          <cell r="J70">
            <v>0</v>
          </cell>
        </row>
        <row r="71">
          <cell r="A71">
            <v>1301303</v>
          </cell>
          <cell r="B71" t="str">
            <v>اساسيات لغات البرمجة</v>
          </cell>
          <cell r="C71" t="str">
            <v>Principles of Programming Languages</v>
          </cell>
          <cell r="D71">
            <v>0</v>
          </cell>
          <cell r="E71">
            <v>0</v>
          </cell>
          <cell r="F71">
            <v>0</v>
          </cell>
          <cell r="G71">
            <v>0</v>
          </cell>
          <cell r="H71">
            <v>0</v>
          </cell>
          <cell r="I71">
            <v>0</v>
          </cell>
          <cell r="J71">
            <v>0</v>
          </cell>
        </row>
        <row r="72">
          <cell r="A72">
            <v>1301304</v>
          </cell>
          <cell r="B72" t="str">
            <v>البرمجة المرئية</v>
          </cell>
          <cell r="C72" t="str">
            <v>Visual Programming</v>
          </cell>
          <cell r="D72">
            <v>2</v>
          </cell>
          <cell r="E72">
            <v>2</v>
          </cell>
          <cell r="F72">
            <v>3</v>
          </cell>
          <cell r="G72">
            <v>1301305</v>
          </cell>
          <cell r="H72">
            <v>1301305</v>
          </cell>
          <cell r="I72">
            <v>1301305</v>
          </cell>
          <cell r="J72">
            <v>0</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v>0</v>
          </cell>
          <cell r="I74">
            <v>0</v>
          </cell>
          <cell r="J74">
            <v>1301203</v>
          </cell>
        </row>
        <row r="75">
          <cell r="A75">
            <v>1301320</v>
          </cell>
          <cell r="B75" t="str">
            <v>عمارة الحاسوب</v>
          </cell>
          <cell r="C75" t="str">
            <v>Computer Architecture</v>
          </cell>
          <cell r="D75">
            <v>0</v>
          </cell>
          <cell r="E75">
            <v>0</v>
          </cell>
          <cell r="F75">
            <v>0</v>
          </cell>
          <cell r="G75">
            <v>0</v>
          </cell>
          <cell r="H75">
            <v>0</v>
          </cell>
          <cell r="I75">
            <v>0</v>
          </cell>
          <cell r="J75">
            <v>0</v>
          </cell>
        </row>
        <row r="76">
          <cell r="A76">
            <v>1301325</v>
          </cell>
          <cell r="B76" t="str">
            <v>نظم التشغيل</v>
          </cell>
          <cell r="C76" t="str">
            <v>Operating Systems</v>
          </cell>
          <cell r="D76">
            <v>0</v>
          </cell>
          <cell r="E76">
            <v>0</v>
          </cell>
          <cell r="F76">
            <v>0</v>
          </cell>
          <cell r="G76">
            <v>0</v>
          </cell>
          <cell r="H76">
            <v>0</v>
          </cell>
          <cell r="I76">
            <v>0</v>
          </cell>
          <cell r="J76">
            <v>0</v>
          </cell>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cell r="D78">
            <v>0</v>
          </cell>
          <cell r="E78">
            <v>0</v>
          </cell>
          <cell r="F78">
            <v>0</v>
          </cell>
          <cell r="G78">
            <v>0</v>
          </cell>
          <cell r="H78">
            <v>0</v>
          </cell>
          <cell r="I78">
            <v>0</v>
          </cell>
          <cell r="J78">
            <v>0</v>
          </cell>
        </row>
        <row r="79">
          <cell r="A79">
            <v>1301330</v>
          </cell>
          <cell r="B79" t="str">
            <v>نظم التشغيل (1)</v>
          </cell>
          <cell r="C79" t="str">
            <v>Operating Systems (1)</v>
          </cell>
          <cell r="D79">
            <v>0</v>
          </cell>
          <cell r="E79">
            <v>0</v>
          </cell>
          <cell r="F79">
            <v>0</v>
          </cell>
          <cell r="G79">
            <v>0</v>
          </cell>
          <cell r="H79">
            <v>0</v>
          </cell>
          <cell r="I79">
            <v>0</v>
          </cell>
          <cell r="J79">
            <v>0</v>
          </cell>
        </row>
        <row r="80">
          <cell r="A80">
            <v>1301331</v>
          </cell>
          <cell r="B80" t="str">
            <v>نظم التشغيل وبرمجة النظم</v>
          </cell>
          <cell r="C80" t="str">
            <v>Operating Systems and Systems Programming</v>
          </cell>
          <cell r="D80">
            <v>0</v>
          </cell>
          <cell r="E80">
            <v>0</v>
          </cell>
          <cell r="F80">
            <v>0</v>
          </cell>
          <cell r="G80">
            <v>0</v>
          </cell>
          <cell r="H80">
            <v>0</v>
          </cell>
          <cell r="I80">
            <v>0</v>
          </cell>
          <cell r="J80">
            <v>0</v>
          </cell>
        </row>
        <row r="81">
          <cell r="A81">
            <v>1301340</v>
          </cell>
          <cell r="B81" t="str">
            <v>الذكاءالاصطناعى</v>
          </cell>
          <cell r="C81" t="str">
            <v>Artificial Intelligence</v>
          </cell>
          <cell r="D81">
            <v>3</v>
          </cell>
          <cell r="E81">
            <v>0</v>
          </cell>
          <cell r="F81">
            <v>3</v>
          </cell>
          <cell r="G81">
            <v>1301203</v>
          </cell>
          <cell r="H81">
            <v>0</v>
          </cell>
          <cell r="I81">
            <v>0</v>
          </cell>
          <cell r="J81">
            <v>0</v>
          </cell>
        </row>
        <row r="82">
          <cell r="A82">
            <v>1301369</v>
          </cell>
          <cell r="B82" t="str">
            <v>التدريب الميداني</v>
          </cell>
          <cell r="C82" t="str">
            <v>Field Training</v>
          </cell>
          <cell r="D82">
            <v>0</v>
          </cell>
          <cell r="E82">
            <v>0</v>
          </cell>
          <cell r="F82">
            <v>0</v>
          </cell>
          <cell r="G82" t="str">
            <v>Pass. 90Cr. Hrs.</v>
          </cell>
          <cell r="H82">
            <v>0</v>
          </cell>
          <cell r="I82">
            <v>0</v>
          </cell>
          <cell r="J82">
            <v>0</v>
          </cell>
        </row>
        <row r="83">
          <cell r="A83">
            <v>1301368</v>
          </cell>
          <cell r="B83" t="str">
            <v>التدريب الميداني</v>
          </cell>
          <cell r="C83" t="str">
            <v>Field Training</v>
          </cell>
          <cell r="D83">
            <v>0</v>
          </cell>
          <cell r="E83">
            <v>0</v>
          </cell>
          <cell r="F83">
            <v>0</v>
          </cell>
          <cell r="G83" t="str">
            <v>Pass. 90Cr. Hrs.</v>
          </cell>
          <cell r="H83">
            <v>0</v>
          </cell>
          <cell r="I83">
            <v>0</v>
          </cell>
          <cell r="J83">
            <v>0</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v>0</v>
          </cell>
        </row>
        <row r="85">
          <cell r="A85">
            <v>1301372</v>
          </cell>
          <cell r="B85" t="str">
            <v>النمذجة والمحاكاة</v>
          </cell>
          <cell r="C85" t="str">
            <v>Modeling and Simulation</v>
          </cell>
          <cell r="D85">
            <v>0</v>
          </cell>
          <cell r="E85">
            <v>0</v>
          </cell>
          <cell r="F85">
            <v>0</v>
          </cell>
          <cell r="G85">
            <v>0</v>
          </cell>
          <cell r="H85">
            <v>0</v>
          </cell>
          <cell r="I85">
            <v>0</v>
          </cell>
          <cell r="J85">
            <v>0</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v>0</v>
          </cell>
          <cell r="I86">
            <v>0</v>
          </cell>
          <cell r="J86">
            <v>0</v>
          </cell>
        </row>
        <row r="87">
          <cell r="A87">
            <v>1301399</v>
          </cell>
          <cell r="B87" t="str">
            <v>مواضيع مختارة</v>
          </cell>
          <cell r="C87" t="str">
            <v>Special Topics</v>
          </cell>
          <cell r="D87">
            <v>0</v>
          </cell>
          <cell r="E87">
            <v>0</v>
          </cell>
          <cell r="F87">
            <v>0</v>
          </cell>
          <cell r="G87">
            <v>0</v>
          </cell>
          <cell r="H87">
            <v>0</v>
          </cell>
          <cell r="I87">
            <v>0</v>
          </cell>
          <cell r="J87">
            <v>0</v>
          </cell>
        </row>
        <row r="88">
          <cell r="A88">
            <v>1301410</v>
          </cell>
          <cell r="B88" t="str">
            <v>التشفير وامن الحاسوب</v>
          </cell>
          <cell r="C88" t="str">
            <v>Cryptography and Computer Security</v>
          </cell>
          <cell r="D88">
            <v>0</v>
          </cell>
          <cell r="E88">
            <v>0</v>
          </cell>
          <cell r="F88">
            <v>0</v>
          </cell>
          <cell r="G88">
            <v>0</v>
          </cell>
          <cell r="H88">
            <v>0</v>
          </cell>
          <cell r="I88">
            <v>0</v>
          </cell>
          <cell r="J88">
            <v>0</v>
          </cell>
        </row>
        <row r="89">
          <cell r="A89">
            <v>1301415</v>
          </cell>
          <cell r="B89" t="str">
            <v>ترجمة لغات البرمجة</v>
          </cell>
          <cell r="C89" t="str">
            <v>Compiler Construction</v>
          </cell>
          <cell r="D89">
            <v>3</v>
          </cell>
          <cell r="E89">
            <v>0</v>
          </cell>
          <cell r="F89">
            <v>3</v>
          </cell>
          <cell r="G89">
            <v>1301315</v>
          </cell>
          <cell r="H89">
            <v>0</v>
          </cell>
          <cell r="I89">
            <v>0</v>
          </cell>
          <cell r="J89">
            <v>0</v>
          </cell>
        </row>
        <row r="90">
          <cell r="A90">
            <v>1301420</v>
          </cell>
          <cell r="B90" t="str">
            <v>المعالجة المتوازية</v>
          </cell>
          <cell r="C90" t="str">
            <v>Parallel Processing</v>
          </cell>
          <cell r="D90">
            <v>0</v>
          </cell>
          <cell r="E90">
            <v>0</v>
          </cell>
          <cell r="F90">
            <v>0</v>
          </cell>
          <cell r="G90">
            <v>0</v>
          </cell>
          <cell r="H90">
            <v>0</v>
          </cell>
          <cell r="I90">
            <v>0</v>
          </cell>
          <cell r="J90">
            <v>0</v>
          </cell>
        </row>
        <row r="91">
          <cell r="A91">
            <v>1301425</v>
          </cell>
          <cell r="B91" t="str">
            <v>نظم التشغيل المتقدمة</v>
          </cell>
          <cell r="C91" t="str">
            <v>Advanced Operating Systems</v>
          </cell>
          <cell r="D91">
            <v>3</v>
          </cell>
          <cell r="E91">
            <v>0</v>
          </cell>
          <cell r="F91">
            <v>3</v>
          </cell>
          <cell r="G91">
            <v>1301326</v>
          </cell>
          <cell r="H91">
            <v>0</v>
          </cell>
          <cell r="I91">
            <v>0</v>
          </cell>
          <cell r="J91">
            <v>0</v>
          </cell>
        </row>
        <row r="92">
          <cell r="A92">
            <v>1301440</v>
          </cell>
          <cell r="B92" t="str">
            <v>معالجة الصور الرقمية</v>
          </cell>
          <cell r="C92" t="str">
            <v>Digital Image Processing</v>
          </cell>
          <cell r="D92">
            <v>3</v>
          </cell>
          <cell r="E92">
            <v>0</v>
          </cell>
          <cell r="F92">
            <v>3</v>
          </cell>
          <cell r="G92">
            <v>1301310</v>
          </cell>
          <cell r="H92">
            <v>0</v>
          </cell>
          <cell r="I92">
            <v>1301310</v>
          </cell>
          <cell r="J92">
            <v>0</v>
          </cell>
        </row>
        <row r="93">
          <cell r="A93">
            <v>1301455</v>
          </cell>
          <cell r="B93" t="str">
            <v>الرسم الحاسوبي</v>
          </cell>
          <cell r="C93" t="str">
            <v>Computer Graphics</v>
          </cell>
          <cell r="D93">
            <v>2</v>
          </cell>
          <cell r="E93">
            <v>2</v>
          </cell>
          <cell r="F93">
            <v>3</v>
          </cell>
          <cell r="G93">
            <v>1301310</v>
          </cell>
          <cell r="H93">
            <v>1301310</v>
          </cell>
          <cell r="I93">
            <v>0</v>
          </cell>
          <cell r="J93">
            <v>0</v>
          </cell>
        </row>
        <row r="94">
          <cell r="A94">
            <v>1301461</v>
          </cell>
          <cell r="B94" t="str">
            <v>تعلم الآلة</v>
          </cell>
          <cell r="C94" t="str">
            <v>Machine Learning</v>
          </cell>
          <cell r="D94">
            <v>3</v>
          </cell>
          <cell r="E94">
            <v>0</v>
          </cell>
          <cell r="F94">
            <v>3</v>
          </cell>
          <cell r="G94">
            <v>1301341</v>
          </cell>
          <cell r="H94">
            <v>0</v>
          </cell>
          <cell r="I94">
            <v>0</v>
          </cell>
          <cell r="J94">
            <v>0</v>
          </cell>
        </row>
        <row r="95">
          <cell r="A95">
            <v>1301486</v>
          </cell>
          <cell r="B95" t="str">
            <v>جاهزية الطالب للتخرج</v>
          </cell>
          <cell r="C95" t="str">
            <v>Graduation Project Preparation</v>
          </cell>
          <cell r="D95">
            <v>0</v>
          </cell>
          <cell r="E95">
            <v>0</v>
          </cell>
          <cell r="F95">
            <v>0</v>
          </cell>
          <cell r="G95">
            <v>0</v>
          </cell>
          <cell r="H95">
            <v>0</v>
          </cell>
          <cell r="I95">
            <v>0</v>
          </cell>
          <cell r="J95">
            <v>0</v>
          </cell>
        </row>
        <row r="96">
          <cell r="A96">
            <v>1301489</v>
          </cell>
          <cell r="B96" t="str">
            <v>مشروع التخرج</v>
          </cell>
          <cell r="C96" t="str">
            <v>Graduation Project</v>
          </cell>
          <cell r="D96">
            <v>0</v>
          </cell>
          <cell r="E96">
            <v>0</v>
          </cell>
          <cell r="F96">
            <v>0</v>
          </cell>
          <cell r="G96">
            <v>0</v>
          </cell>
          <cell r="H96">
            <v>0</v>
          </cell>
          <cell r="I96">
            <v>0</v>
          </cell>
          <cell r="J96">
            <v>0</v>
          </cell>
        </row>
        <row r="97">
          <cell r="A97">
            <v>1301490</v>
          </cell>
          <cell r="B97" t="str">
            <v>موضوعات خاصة في علم الحاسوب</v>
          </cell>
          <cell r="C97" t="str">
            <v>Special Topics in Computer Science</v>
          </cell>
          <cell r="D97">
            <v>3</v>
          </cell>
          <cell r="E97">
            <v>0</v>
          </cell>
          <cell r="F97">
            <v>3</v>
          </cell>
          <cell r="G97" t="str">
            <v>Dept. Approval</v>
          </cell>
          <cell r="H97">
            <v>0</v>
          </cell>
          <cell r="I97">
            <v>0</v>
          </cell>
          <cell r="J97">
            <v>0</v>
          </cell>
        </row>
        <row r="98">
          <cell r="A98">
            <v>1301491</v>
          </cell>
          <cell r="B98" t="str">
            <v>مشروع تخرج (1)</v>
          </cell>
          <cell r="C98" t="str">
            <v>Graduation Project (1)</v>
          </cell>
          <cell r="D98">
            <v>0</v>
          </cell>
          <cell r="E98">
            <v>2</v>
          </cell>
          <cell r="F98">
            <v>1</v>
          </cell>
          <cell r="G98" t="str">
            <v>Pass. 90 Cr. Hrs. + 1301386</v>
          </cell>
          <cell r="H98">
            <v>0</v>
          </cell>
          <cell r="I98">
            <v>0</v>
          </cell>
          <cell r="J98">
            <v>0</v>
          </cell>
        </row>
        <row r="99">
          <cell r="A99">
            <v>1301492</v>
          </cell>
          <cell r="B99" t="str">
            <v>مشروع تخرج (2)</v>
          </cell>
          <cell r="C99" t="str">
            <v>Graduation Project (2)</v>
          </cell>
          <cell r="D99">
            <v>0</v>
          </cell>
          <cell r="E99">
            <v>4</v>
          </cell>
          <cell r="F99">
            <v>2</v>
          </cell>
          <cell r="G99">
            <v>1301491</v>
          </cell>
          <cell r="H99">
            <v>0</v>
          </cell>
          <cell r="I99">
            <v>0</v>
          </cell>
          <cell r="J99">
            <v>0</v>
          </cell>
        </row>
        <row r="100">
          <cell r="A100">
            <v>1301900</v>
          </cell>
          <cell r="B100" t="str">
            <v>تحليل نظم</v>
          </cell>
          <cell r="C100" t="str">
            <v>Systems Analysis</v>
          </cell>
          <cell r="D100">
            <v>0</v>
          </cell>
          <cell r="E100">
            <v>0</v>
          </cell>
          <cell r="F100">
            <v>0</v>
          </cell>
          <cell r="G100">
            <v>0</v>
          </cell>
          <cell r="H100">
            <v>0</v>
          </cell>
          <cell r="I100">
            <v>0</v>
          </cell>
          <cell r="J100">
            <v>0</v>
          </cell>
        </row>
        <row r="101">
          <cell r="A101">
            <v>1301901</v>
          </cell>
          <cell r="B101" t="str">
            <v>تراكيب ونماذج نظم المعلومات</v>
          </cell>
          <cell r="C101" t="str">
            <v>Information Systems' Forms and Structures</v>
          </cell>
          <cell r="D101">
            <v>0</v>
          </cell>
          <cell r="E101">
            <v>0</v>
          </cell>
          <cell r="F101">
            <v>0</v>
          </cell>
          <cell r="G101">
            <v>0</v>
          </cell>
          <cell r="H101">
            <v>0</v>
          </cell>
          <cell r="I101">
            <v>0</v>
          </cell>
          <cell r="J101">
            <v>0</v>
          </cell>
        </row>
        <row r="102">
          <cell r="A102">
            <v>1302281</v>
          </cell>
          <cell r="B102" t="str">
            <v>مدخل الى هندسة البرمجيات</v>
          </cell>
          <cell r="C102" t="str">
            <v>Introduction to Software Engineering</v>
          </cell>
          <cell r="D102">
            <v>3</v>
          </cell>
          <cell r="E102">
            <v>0</v>
          </cell>
          <cell r="F102">
            <v>3</v>
          </cell>
          <cell r="G102">
            <v>1301108</v>
          </cell>
          <cell r="H102">
            <v>1301108</v>
          </cell>
          <cell r="I102">
            <v>1303120</v>
          </cell>
          <cell r="J102">
            <v>0</v>
          </cell>
        </row>
        <row r="103">
          <cell r="A103">
            <v>1302369</v>
          </cell>
          <cell r="B103" t="str">
            <v>التدريب الميداني</v>
          </cell>
          <cell r="C103" t="str">
            <v>Field Training</v>
          </cell>
          <cell r="D103">
            <v>0</v>
          </cell>
          <cell r="E103">
            <v>6</v>
          </cell>
          <cell r="F103">
            <v>3</v>
          </cell>
          <cell r="G103">
            <v>0</v>
          </cell>
          <cell r="H103" t="str">
            <v>Pass. 90Cr. Hrs.</v>
          </cell>
          <cell r="I103">
            <v>0</v>
          </cell>
          <cell r="J103">
            <v>0</v>
          </cell>
        </row>
        <row r="104">
          <cell r="A104">
            <v>1302380</v>
          </cell>
          <cell r="B104" t="str">
            <v>هندسة البرمجيات (1)</v>
          </cell>
          <cell r="C104" t="str">
            <v>Software Engineering (1)</v>
          </cell>
          <cell r="D104">
            <v>0</v>
          </cell>
          <cell r="E104">
            <v>0</v>
          </cell>
          <cell r="F104">
            <v>0</v>
          </cell>
          <cell r="G104">
            <v>0</v>
          </cell>
          <cell r="H104">
            <v>0</v>
          </cell>
          <cell r="I104">
            <v>0</v>
          </cell>
          <cell r="J104">
            <v>0</v>
          </cell>
        </row>
        <row r="105">
          <cell r="A105">
            <v>1302381</v>
          </cell>
          <cell r="B105" t="str">
            <v>مدخل الى هندسة البرمجيات</v>
          </cell>
          <cell r="C105" t="str">
            <v>Introduction to Software Engineering</v>
          </cell>
          <cell r="D105">
            <v>0</v>
          </cell>
          <cell r="E105">
            <v>0</v>
          </cell>
          <cell r="F105">
            <v>0</v>
          </cell>
          <cell r="G105">
            <v>0</v>
          </cell>
          <cell r="H105">
            <v>0</v>
          </cell>
          <cell r="I105">
            <v>0</v>
          </cell>
          <cell r="J105">
            <v>0</v>
          </cell>
        </row>
        <row r="106">
          <cell r="A106">
            <v>1302382</v>
          </cell>
          <cell r="B106" t="str">
            <v>هندسة المتطلبات</v>
          </cell>
          <cell r="C106" t="str">
            <v>Software Requirements Engineering</v>
          </cell>
          <cell r="D106">
            <v>2</v>
          </cell>
          <cell r="E106">
            <v>2</v>
          </cell>
          <cell r="F106">
            <v>3</v>
          </cell>
          <cell r="G106">
            <v>0</v>
          </cell>
          <cell r="H106">
            <v>1302281</v>
          </cell>
          <cell r="I106">
            <v>0</v>
          </cell>
          <cell r="J106">
            <v>0</v>
          </cell>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v>0</v>
          </cell>
        </row>
        <row r="108">
          <cell r="A108">
            <v>1302385</v>
          </cell>
          <cell r="B108" t="str">
            <v>ادارة المشاريع المبرمجه</v>
          </cell>
          <cell r="C108" t="str">
            <v>Software Project Management</v>
          </cell>
          <cell r="D108">
            <v>0</v>
          </cell>
          <cell r="E108">
            <v>0</v>
          </cell>
          <cell r="F108">
            <v>0</v>
          </cell>
          <cell r="G108">
            <v>0</v>
          </cell>
          <cell r="H108">
            <v>0</v>
          </cell>
          <cell r="I108">
            <v>0</v>
          </cell>
          <cell r="J108">
            <v>0</v>
          </cell>
        </row>
        <row r="109">
          <cell r="A109">
            <v>1302386</v>
          </cell>
          <cell r="B109" t="str">
            <v>تصميم وبناء البرمجيات</v>
          </cell>
          <cell r="C109" t="str">
            <v>Software Design and Construction</v>
          </cell>
          <cell r="D109">
            <v>0</v>
          </cell>
          <cell r="E109">
            <v>0</v>
          </cell>
          <cell r="F109">
            <v>0</v>
          </cell>
          <cell r="G109">
            <v>0</v>
          </cell>
          <cell r="H109">
            <v>0</v>
          </cell>
          <cell r="I109">
            <v>0</v>
          </cell>
          <cell r="J109">
            <v>0</v>
          </cell>
        </row>
        <row r="110">
          <cell r="A110">
            <v>1302387</v>
          </cell>
          <cell r="B110" t="str">
            <v>نمذجة و تصميم البرمجيات (1)</v>
          </cell>
          <cell r="C110" t="str">
            <v>Software Design and Modeling (1)</v>
          </cell>
          <cell r="D110">
            <v>2</v>
          </cell>
          <cell r="E110">
            <v>2</v>
          </cell>
          <cell r="F110">
            <v>3</v>
          </cell>
          <cell r="G110">
            <v>0</v>
          </cell>
          <cell r="H110">
            <v>1302382</v>
          </cell>
          <cell r="I110">
            <v>0</v>
          </cell>
          <cell r="J110">
            <v>0</v>
          </cell>
        </row>
        <row r="111">
          <cell r="A111">
            <v>1302388</v>
          </cell>
          <cell r="B111" t="str">
            <v>وكلاء البرمجيات</v>
          </cell>
          <cell r="C111" t="str">
            <v>Software Agents</v>
          </cell>
          <cell r="D111">
            <v>3</v>
          </cell>
          <cell r="E111">
            <v>0</v>
          </cell>
          <cell r="F111">
            <v>3</v>
          </cell>
          <cell r="G111">
            <v>0</v>
          </cell>
          <cell r="H111">
            <v>1302281</v>
          </cell>
          <cell r="I111">
            <v>0</v>
          </cell>
          <cell r="J111">
            <v>0</v>
          </cell>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v>0</v>
          </cell>
          <cell r="H112" t="str">
            <v>Dept. Approval</v>
          </cell>
          <cell r="I112">
            <v>0</v>
          </cell>
          <cell r="J112">
            <v>0</v>
          </cell>
        </row>
        <row r="113">
          <cell r="A113">
            <v>1302410</v>
          </cell>
          <cell r="B113" t="str">
            <v>امن وسلامة البرمجيات</v>
          </cell>
          <cell r="C113" t="str">
            <v>Software Security and Safety</v>
          </cell>
          <cell r="D113">
            <v>0</v>
          </cell>
          <cell r="E113">
            <v>0</v>
          </cell>
          <cell r="F113">
            <v>0</v>
          </cell>
          <cell r="G113">
            <v>0</v>
          </cell>
          <cell r="H113">
            <v>0</v>
          </cell>
          <cell r="I113">
            <v>0</v>
          </cell>
          <cell r="J113">
            <v>0</v>
          </cell>
        </row>
        <row r="114">
          <cell r="A114">
            <v>1302430</v>
          </cell>
          <cell r="B114" t="str">
            <v>تصميم النظم المسندة بالوب</v>
          </cell>
          <cell r="C114" t="str">
            <v>Web-Based Systems Design</v>
          </cell>
          <cell r="D114">
            <v>0</v>
          </cell>
          <cell r="E114">
            <v>0</v>
          </cell>
          <cell r="F114">
            <v>0</v>
          </cell>
          <cell r="G114">
            <v>0</v>
          </cell>
          <cell r="H114">
            <v>0</v>
          </cell>
          <cell r="I114">
            <v>0</v>
          </cell>
          <cell r="J114">
            <v>0</v>
          </cell>
        </row>
        <row r="115">
          <cell r="A115">
            <v>1302433</v>
          </cell>
          <cell r="B115" t="str">
            <v>حوسبة الكيانات الموزعة</v>
          </cell>
          <cell r="C115" t="str">
            <v>Distributed Object-Oriented Computing</v>
          </cell>
          <cell r="D115">
            <v>0</v>
          </cell>
          <cell r="E115">
            <v>0</v>
          </cell>
          <cell r="F115">
            <v>0</v>
          </cell>
          <cell r="G115">
            <v>0</v>
          </cell>
          <cell r="H115">
            <v>0</v>
          </cell>
          <cell r="I115">
            <v>0</v>
          </cell>
          <cell r="J115">
            <v>0</v>
          </cell>
        </row>
        <row r="116">
          <cell r="A116">
            <v>1302440</v>
          </cell>
          <cell r="B116" t="str">
            <v>تصميم النظم الذكية</v>
          </cell>
          <cell r="C116" t="str">
            <v>Intelligent Systems</v>
          </cell>
          <cell r="D116">
            <v>0</v>
          </cell>
          <cell r="E116">
            <v>0</v>
          </cell>
          <cell r="F116">
            <v>0</v>
          </cell>
          <cell r="G116">
            <v>0</v>
          </cell>
          <cell r="H116">
            <v>0</v>
          </cell>
          <cell r="I116">
            <v>0</v>
          </cell>
          <cell r="J116">
            <v>0</v>
          </cell>
        </row>
        <row r="117">
          <cell r="A117">
            <v>1302441</v>
          </cell>
          <cell r="B117" t="str">
            <v>تصميم النظم الذكية المبنية على المعارف</v>
          </cell>
          <cell r="C117" t="str">
            <v>Knowledge-Based Intelligent Systems</v>
          </cell>
          <cell r="D117">
            <v>3</v>
          </cell>
          <cell r="E117">
            <v>0</v>
          </cell>
          <cell r="F117">
            <v>3</v>
          </cell>
          <cell r="G117">
            <v>0</v>
          </cell>
          <cell r="H117">
            <v>1303338</v>
          </cell>
          <cell r="I117">
            <v>0</v>
          </cell>
          <cell r="J117">
            <v>0</v>
          </cell>
        </row>
        <row r="118">
          <cell r="A118">
            <v>1302450</v>
          </cell>
          <cell r="B118" t="str">
            <v>التفاعل الانسانى مع الحاسوب</v>
          </cell>
          <cell r="C118" t="str">
            <v>Human-Computer Interaction</v>
          </cell>
          <cell r="D118">
            <v>0</v>
          </cell>
          <cell r="E118">
            <v>0</v>
          </cell>
          <cell r="F118">
            <v>0</v>
          </cell>
          <cell r="G118">
            <v>0</v>
          </cell>
          <cell r="H118">
            <v>0</v>
          </cell>
          <cell r="I118">
            <v>0</v>
          </cell>
          <cell r="J118">
            <v>0</v>
          </cell>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v>0</v>
          </cell>
          <cell r="J119">
            <v>0</v>
          </cell>
        </row>
        <row r="120">
          <cell r="A120">
            <v>1302478</v>
          </cell>
          <cell r="B120" t="str">
            <v>نمذجة و تصميم البرمجيات (2)</v>
          </cell>
          <cell r="C120" t="str">
            <v>Software Design and Modeling (2)</v>
          </cell>
          <cell r="D120">
            <v>2</v>
          </cell>
          <cell r="E120">
            <v>2</v>
          </cell>
          <cell r="F120">
            <v>3</v>
          </cell>
          <cell r="G120">
            <v>0</v>
          </cell>
          <cell r="H120">
            <v>1303386</v>
          </cell>
          <cell r="I120">
            <v>0</v>
          </cell>
          <cell r="J120">
            <v>0</v>
          </cell>
        </row>
        <row r="121">
          <cell r="A121">
            <v>1302480</v>
          </cell>
          <cell r="B121" t="str">
            <v>هندسة البرمجيات (2)</v>
          </cell>
          <cell r="C121" t="str">
            <v>Software Engineering (2)</v>
          </cell>
          <cell r="D121">
            <v>0</v>
          </cell>
          <cell r="E121">
            <v>0</v>
          </cell>
          <cell r="F121">
            <v>0</v>
          </cell>
          <cell r="G121">
            <v>0</v>
          </cell>
          <cell r="H121">
            <v>0</v>
          </cell>
          <cell r="I121">
            <v>0</v>
          </cell>
          <cell r="J121">
            <v>0</v>
          </cell>
        </row>
        <row r="122">
          <cell r="A122">
            <v>1302481</v>
          </cell>
          <cell r="B122" t="str">
            <v>هندسة البرمجيات الموزعة والمبنية على المكونات</v>
          </cell>
          <cell r="C122" t="str">
            <v>Component-Based Software Engineering</v>
          </cell>
          <cell r="D122">
            <v>3</v>
          </cell>
          <cell r="E122">
            <v>0</v>
          </cell>
          <cell r="F122">
            <v>3</v>
          </cell>
          <cell r="G122">
            <v>0</v>
          </cell>
          <cell r="H122">
            <v>1303386</v>
          </cell>
          <cell r="I122">
            <v>0</v>
          </cell>
          <cell r="J122">
            <v>0</v>
          </cell>
        </row>
        <row r="123">
          <cell r="A123">
            <v>1302482</v>
          </cell>
          <cell r="B123" t="str">
            <v>تصميم وبناء البرمجيات</v>
          </cell>
          <cell r="C123" t="str">
            <v>Software Design and Construction</v>
          </cell>
          <cell r="D123">
            <v>0</v>
          </cell>
          <cell r="E123">
            <v>0</v>
          </cell>
          <cell r="F123">
            <v>0</v>
          </cell>
          <cell r="G123">
            <v>0</v>
          </cell>
          <cell r="H123">
            <v>0</v>
          </cell>
          <cell r="I123">
            <v>0</v>
          </cell>
          <cell r="J123">
            <v>0</v>
          </cell>
        </row>
        <row r="124">
          <cell r="A124">
            <v>1302483</v>
          </cell>
          <cell r="B124" t="str">
            <v>نظم الوقت الحقيقي والنظم المدمجة</v>
          </cell>
          <cell r="C124" t="str">
            <v>Real-Time and Embedded Systems</v>
          </cell>
          <cell r="D124">
            <v>3</v>
          </cell>
          <cell r="E124">
            <v>0</v>
          </cell>
          <cell r="F124">
            <v>3</v>
          </cell>
          <cell r="G124">
            <v>1301326</v>
          </cell>
          <cell r="H124">
            <v>0</v>
          </cell>
          <cell r="I124">
            <v>0</v>
          </cell>
          <cell r="J124">
            <v>0</v>
          </cell>
        </row>
        <row r="125">
          <cell r="A125">
            <v>1302484</v>
          </cell>
          <cell r="B125" t="str">
            <v>فحص البرمجيات وتاكيد الجودة</v>
          </cell>
          <cell r="C125" t="str">
            <v>Software Testing and Quality Assurance</v>
          </cell>
          <cell r="D125">
            <v>3</v>
          </cell>
          <cell r="E125">
            <v>0</v>
          </cell>
          <cell r="F125">
            <v>3</v>
          </cell>
          <cell r="G125">
            <v>0</v>
          </cell>
          <cell r="H125">
            <v>1303386</v>
          </cell>
          <cell r="I125">
            <v>0</v>
          </cell>
          <cell r="J125">
            <v>0</v>
          </cell>
        </row>
        <row r="126">
          <cell r="A126">
            <v>1302485</v>
          </cell>
          <cell r="B126" t="str">
            <v>صيانة البرمجيات واعادة هندستها</v>
          </cell>
          <cell r="C126" t="str">
            <v>Software Maintenance and Reengineering</v>
          </cell>
          <cell r="D126">
            <v>3</v>
          </cell>
          <cell r="E126">
            <v>0</v>
          </cell>
          <cell r="F126">
            <v>3</v>
          </cell>
          <cell r="G126">
            <v>0</v>
          </cell>
          <cell r="H126">
            <v>1302383</v>
          </cell>
          <cell r="I126">
            <v>0</v>
          </cell>
          <cell r="J126">
            <v>0</v>
          </cell>
        </row>
        <row r="127">
          <cell r="A127">
            <v>1302486</v>
          </cell>
          <cell r="B127" t="str">
            <v>فحص البرمجيات</v>
          </cell>
          <cell r="C127" t="str">
            <v>Software Testing</v>
          </cell>
          <cell r="D127">
            <v>2</v>
          </cell>
          <cell r="E127">
            <v>2</v>
          </cell>
          <cell r="F127">
            <v>3</v>
          </cell>
          <cell r="G127">
            <v>0</v>
          </cell>
          <cell r="H127">
            <v>0</v>
          </cell>
          <cell r="I127">
            <v>1302383</v>
          </cell>
          <cell r="J127">
            <v>0</v>
          </cell>
        </row>
        <row r="128">
          <cell r="A128">
            <v>1302487</v>
          </cell>
          <cell r="B128" t="str">
            <v>هندسة البرمجيات المبنية على المكونت</v>
          </cell>
          <cell r="C128" t="str">
            <v>Component-Based Software Engineering</v>
          </cell>
          <cell r="D128">
            <v>0</v>
          </cell>
          <cell r="E128">
            <v>0</v>
          </cell>
          <cell r="F128">
            <v>0</v>
          </cell>
          <cell r="G128">
            <v>0</v>
          </cell>
          <cell r="H128">
            <v>0</v>
          </cell>
          <cell r="I128">
            <v>0</v>
          </cell>
          <cell r="J128">
            <v>0</v>
          </cell>
        </row>
        <row r="129">
          <cell r="A129">
            <v>1302488</v>
          </cell>
          <cell r="B129" t="str">
            <v>الطرق المنهجية</v>
          </cell>
          <cell r="C129" t="str">
            <v>Formal Methods</v>
          </cell>
          <cell r="D129">
            <v>3</v>
          </cell>
          <cell r="E129">
            <v>0</v>
          </cell>
          <cell r="F129">
            <v>3</v>
          </cell>
          <cell r="G129">
            <v>0</v>
          </cell>
          <cell r="H129">
            <v>1302478</v>
          </cell>
          <cell r="I129">
            <v>0</v>
          </cell>
          <cell r="J129">
            <v>0</v>
          </cell>
        </row>
        <row r="130">
          <cell r="A130">
            <v>1302489</v>
          </cell>
          <cell r="B130" t="str">
            <v>مشروع تخرج</v>
          </cell>
          <cell r="C130" t="str">
            <v>Graduation Project</v>
          </cell>
          <cell r="D130">
            <v>0</v>
          </cell>
          <cell r="E130">
            <v>0</v>
          </cell>
          <cell r="F130">
            <v>0</v>
          </cell>
          <cell r="G130">
            <v>0</v>
          </cell>
          <cell r="H130">
            <v>0</v>
          </cell>
          <cell r="I130">
            <v>0</v>
          </cell>
          <cell r="J130">
            <v>0</v>
          </cell>
        </row>
        <row r="131">
          <cell r="A131">
            <v>1302490</v>
          </cell>
          <cell r="B131" t="str">
            <v>موضوعات خاصة فى هندسة البرمجيات</v>
          </cell>
          <cell r="C131" t="str">
            <v>Special Topics in Software Engineering</v>
          </cell>
          <cell r="D131">
            <v>3</v>
          </cell>
          <cell r="E131">
            <v>0</v>
          </cell>
          <cell r="F131">
            <v>3</v>
          </cell>
          <cell r="G131">
            <v>0</v>
          </cell>
          <cell r="H131" t="str">
            <v>Dept. Approval</v>
          </cell>
          <cell r="I131">
            <v>0</v>
          </cell>
          <cell r="J131">
            <v>0</v>
          </cell>
        </row>
        <row r="132">
          <cell r="A132">
            <v>1302491</v>
          </cell>
          <cell r="B132" t="str">
            <v>مشروع تخرج (1)</v>
          </cell>
          <cell r="C132" t="str">
            <v>Graduation Project (1)</v>
          </cell>
          <cell r="D132">
            <v>0</v>
          </cell>
          <cell r="E132">
            <v>2</v>
          </cell>
          <cell r="F132">
            <v>1</v>
          </cell>
          <cell r="G132">
            <v>0</v>
          </cell>
          <cell r="H132" t="str">
            <v>Pass. 90 Cr.Hrs.+ 1303386</v>
          </cell>
          <cell r="I132">
            <v>0</v>
          </cell>
          <cell r="J132">
            <v>0</v>
          </cell>
        </row>
        <row r="133">
          <cell r="A133">
            <v>1302492</v>
          </cell>
          <cell r="B133" t="str">
            <v>مشروع تخرج (2)</v>
          </cell>
          <cell r="C133" t="str">
            <v>Graduation Project (2)</v>
          </cell>
          <cell r="D133">
            <v>0</v>
          </cell>
          <cell r="E133">
            <v>4</v>
          </cell>
          <cell r="F133">
            <v>2</v>
          </cell>
          <cell r="G133">
            <v>0</v>
          </cell>
          <cell r="H133">
            <v>1302491</v>
          </cell>
          <cell r="I133">
            <v>0</v>
          </cell>
          <cell r="J133">
            <v>0</v>
          </cell>
        </row>
        <row r="134">
          <cell r="A134">
            <v>1302900</v>
          </cell>
          <cell r="B134" t="str">
            <v>اسس صيانة الحاسب</v>
          </cell>
          <cell r="C134" t="str">
            <v>Computer Maintenance Foundation</v>
          </cell>
          <cell r="D134">
            <v>0</v>
          </cell>
          <cell r="E134">
            <v>0</v>
          </cell>
          <cell r="F134">
            <v>0</v>
          </cell>
          <cell r="G134">
            <v>0</v>
          </cell>
          <cell r="H134">
            <v>0</v>
          </cell>
          <cell r="I134">
            <v>0</v>
          </cell>
          <cell r="J134">
            <v>0</v>
          </cell>
        </row>
        <row r="135">
          <cell r="A135">
            <v>1302493</v>
          </cell>
          <cell r="B135" t="str">
            <v>تطوير البرمجيات وتوثيقها</v>
          </cell>
          <cell r="C135" t="str">
            <v>Software Development and Documentation</v>
          </cell>
          <cell r="D135">
            <v>3</v>
          </cell>
          <cell r="E135">
            <v>0</v>
          </cell>
          <cell r="F135">
            <v>3</v>
          </cell>
          <cell r="G135">
            <v>0</v>
          </cell>
          <cell r="H135">
            <v>1303386</v>
          </cell>
          <cell r="I135">
            <v>0</v>
          </cell>
          <cell r="J135">
            <v>0</v>
          </cell>
        </row>
        <row r="136">
          <cell r="A136">
            <v>1302494</v>
          </cell>
          <cell r="B136" t="str">
            <v>التعلّم الالكتروني</v>
          </cell>
          <cell r="C136" t="str">
            <v>E-Learning</v>
          </cell>
          <cell r="D136">
            <v>3</v>
          </cell>
          <cell r="E136">
            <v>0</v>
          </cell>
          <cell r="F136">
            <v>3</v>
          </cell>
          <cell r="G136">
            <v>0</v>
          </cell>
          <cell r="H136">
            <v>1303237</v>
          </cell>
          <cell r="I136">
            <v>0</v>
          </cell>
          <cell r="J136">
            <v>0</v>
          </cell>
        </row>
        <row r="137">
          <cell r="A137">
            <v>1303120</v>
          </cell>
          <cell r="B137" t="str">
            <v xml:space="preserve">مبادئ أنظمة المعلومات </v>
          </cell>
          <cell r="C137" t="str">
            <v>Fundamentals of Information Systems</v>
          </cell>
          <cell r="D137">
            <v>3</v>
          </cell>
          <cell r="E137">
            <v>0</v>
          </cell>
          <cell r="F137">
            <v>3</v>
          </cell>
          <cell r="G137">
            <v>0</v>
          </cell>
          <cell r="H137">
            <v>0</v>
          </cell>
          <cell r="I137" t="str">
            <v>-</v>
          </cell>
          <cell r="J137">
            <v>0</v>
          </cell>
        </row>
        <row r="138">
          <cell r="A138">
            <v>1303235</v>
          </cell>
          <cell r="B138" t="str">
            <v>حوسبة الانترنت (1)</v>
          </cell>
          <cell r="C138" t="str">
            <v>Internet Computing (1)</v>
          </cell>
          <cell r="D138">
            <v>0</v>
          </cell>
          <cell r="E138">
            <v>0</v>
          </cell>
          <cell r="F138">
            <v>0</v>
          </cell>
          <cell r="G138">
            <v>0</v>
          </cell>
          <cell r="H138">
            <v>0</v>
          </cell>
          <cell r="I138">
            <v>0</v>
          </cell>
          <cell r="J138">
            <v>0</v>
          </cell>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v>0</v>
          </cell>
          <cell r="E141">
            <v>0</v>
          </cell>
          <cell r="F141">
            <v>0</v>
          </cell>
          <cell r="G141">
            <v>0</v>
          </cell>
          <cell r="H141">
            <v>0</v>
          </cell>
          <cell r="I141">
            <v>0</v>
          </cell>
          <cell r="J141">
            <v>0</v>
          </cell>
        </row>
        <row r="142">
          <cell r="A142">
            <v>1303244</v>
          </cell>
          <cell r="B142" t="str">
            <v>نظم المعلومات الادارية</v>
          </cell>
          <cell r="C142" t="str">
            <v>Management Information Systems</v>
          </cell>
          <cell r="D142">
            <v>0</v>
          </cell>
          <cell r="E142">
            <v>0</v>
          </cell>
          <cell r="F142">
            <v>0</v>
          </cell>
          <cell r="G142">
            <v>0</v>
          </cell>
          <cell r="H142">
            <v>0</v>
          </cell>
          <cell r="I142">
            <v>0</v>
          </cell>
          <cell r="J142">
            <v>0</v>
          </cell>
        </row>
        <row r="143">
          <cell r="A143">
            <v>1303245</v>
          </cell>
          <cell r="B143" t="str">
            <v>تنظيم ومعالجة الملفات</v>
          </cell>
          <cell r="C143" t="str">
            <v>File Processing and Organization</v>
          </cell>
          <cell r="D143">
            <v>0</v>
          </cell>
          <cell r="E143">
            <v>0</v>
          </cell>
          <cell r="F143">
            <v>0</v>
          </cell>
          <cell r="G143">
            <v>0</v>
          </cell>
          <cell r="H143">
            <v>0</v>
          </cell>
          <cell r="I143">
            <v>0</v>
          </cell>
          <cell r="J143">
            <v>0</v>
          </cell>
        </row>
        <row r="144">
          <cell r="A144">
            <v>1303261</v>
          </cell>
          <cell r="B144" t="str">
            <v>تشريعات تكنولوجيا المعلومات</v>
          </cell>
          <cell r="C144" t="str">
            <v>Information Technology Legislations</v>
          </cell>
          <cell r="D144">
            <v>0</v>
          </cell>
          <cell r="E144">
            <v>0</v>
          </cell>
          <cell r="F144">
            <v>0</v>
          </cell>
          <cell r="G144">
            <v>0</v>
          </cell>
          <cell r="H144">
            <v>0</v>
          </cell>
          <cell r="I144">
            <v>0</v>
          </cell>
          <cell r="J144">
            <v>0</v>
          </cell>
        </row>
        <row r="145">
          <cell r="A145">
            <v>1303265</v>
          </cell>
          <cell r="B145" t="str">
            <v xml:space="preserve">تقنية الكتابة و مهارات الاتصال </v>
          </cell>
          <cell r="C145" t="str">
            <v>Technical Writing and Communication Skills</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v>0</v>
          </cell>
          <cell r="H147">
            <v>0</v>
          </cell>
          <cell r="I147">
            <v>1301305</v>
          </cell>
          <cell r="J147">
            <v>0</v>
          </cell>
        </row>
        <row r="148">
          <cell r="A148">
            <v>1303330</v>
          </cell>
          <cell r="B148" t="str">
            <v>تراسل البيانات وشبكات الحاسوب</v>
          </cell>
          <cell r="C148" t="str">
            <v>Data Communications and Computer Networks</v>
          </cell>
          <cell r="D148">
            <v>0</v>
          </cell>
          <cell r="E148">
            <v>0</v>
          </cell>
          <cell r="F148">
            <v>0</v>
          </cell>
          <cell r="G148">
            <v>0</v>
          </cell>
          <cell r="H148">
            <v>0</v>
          </cell>
          <cell r="I148">
            <v>0</v>
          </cell>
          <cell r="J148">
            <v>0</v>
          </cell>
        </row>
        <row r="149">
          <cell r="A149">
            <v>1303331</v>
          </cell>
          <cell r="B149" t="str">
            <v>مختبر تراسل البيانات وشبكات الحاسوب</v>
          </cell>
          <cell r="C149" t="str">
            <v>Data Communications and Computer Networks Lab.</v>
          </cell>
          <cell r="D149">
            <v>0</v>
          </cell>
          <cell r="E149">
            <v>0</v>
          </cell>
          <cell r="F149">
            <v>0</v>
          </cell>
          <cell r="G149">
            <v>0</v>
          </cell>
          <cell r="H149">
            <v>0</v>
          </cell>
          <cell r="I149">
            <v>0</v>
          </cell>
          <cell r="J149">
            <v>0</v>
          </cell>
        </row>
        <row r="150">
          <cell r="A150">
            <v>1303334</v>
          </cell>
          <cell r="B150" t="str">
            <v xml:space="preserve">أمن التجارة الإلكترونية </v>
          </cell>
          <cell r="C150" t="str">
            <v>ECommerce Security</v>
          </cell>
          <cell r="D150">
            <v>3</v>
          </cell>
          <cell r="E150">
            <v>0</v>
          </cell>
          <cell r="F150">
            <v>3</v>
          </cell>
          <cell r="G150">
            <v>0</v>
          </cell>
          <cell r="H150">
            <v>0</v>
          </cell>
          <cell r="I150">
            <v>0</v>
          </cell>
          <cell r="J150">
            <v>1304310</v>
          </cell>
        </row>
        <row r="151">
          <cell r="A151">
            <v>1303335</v>
          </cell>
          <cell r="B151" t="str">
            <v>حوسبة الانترنت</v>
          </cell>
          <cell r="C151" t="str">
            <v>Internet Computing</v>
          </cell>
          <cell r="D151">
            <v>0</v>
          </cell>
          <cell r="E151">
            <v>0</v>
          </cell>
          <cell r="F151">
            <v>0</v>
          </cell>
          <cell r="G151">
            <v>0</v>
          </cell>
          <cell r="H151">
            <v>0</v>
          </cell>
          <cell r="I151">
            <v>0</v>
          </cell>
          <cell r="J151">
            <v>0</v>
          </cell>
        </row>
        <row r="152">
          <cell r="A152">
            <v>1303336</v>
          </cell>
          <cell r="B152" t="str">
            <v>حوسبة الانترنت (2)</v>
          </cell>
          <cell r="C152" t="str">
            <v>Internet Computing (2)</v>
          </cell>
          <cell r="D152">
            <v>0</v>
          </cell>
          <cell r="E152">
            <v>0</v>
          </cell>
          <cell r="F152">
            <v>0</v>
          </cell>
          <cell r="G152">
            <v>0</v>
          </cell>
          <cell r="H152">
            <v>0</v>
          </cell>
          <cell r="I152">
            <v>0</v>
          </cell>
          <cell r="J152">
            <v>0</v>
          </cell>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v>0</v>
          </cell>
        </row>
        <row r="155">
          <cell r="A155">
            <v>1303339</v>
          </cell>
          <cell r="B155" t="str">
            <v>برمجة الإنترنت المتقدمة</v>
          </cell>
          <cell r="C155" t="str">
            <v>Advanced Internet Programming</v>
          </cell>
          <cell r="D155">
            <v>2</v>
          </cell>
          <cell r="E155">
            <v>2</v>
          </cell>
          <cell r="F155">
            <v>3</v>
          </cell>
          <cell r="G155">
            <v>0</v>
          </cell>
          <cell r="H155">
            <v>0</v>
          </cell>
          <cell r="I155">
            <v>0</v>
          </cell>
          <cell r="J155">
            <v>1303236</v>
          </cell>
        </row>
        <row r="156">
          <cell r="A156">
            <v>1303340</v>
          </cell>
          <cell r="B156" t="str">
            <v>النظم المبنية على المعارف</v>
          </cell>
          <cell r="C156" t="str">
            <v>Knowledge Based Systems</v>
          </cell>
          <cell r="D156">
            <v>0</v>
          </cell>
          <cell r="E156">
            <v>0</v>
          </cell>
          <cell r="F156">
            <v>0</v>
          </cell>
          <cell r="G156">
            <v>0</v>
          </cell>
          <cell r="H156">
            <v>0</v>
          </cell>
          <cell r="I156">
            <v>0</v>
          </cell>
          <cell r="J156">
            <v>0</v>
          </cell>
        </row>
        <row r="157">
          <cell r="A157">
            <v>1303341</v>
          </cell>
          <cell r="B157" t="str">
            <v>تنظيم ومعالجة الملفات.</v>
          </cell>
          <cell r="C157" t="str">
            <v>File Processing and Organization</v>
          </cell>
          <cell r="D157">
            <v>0</v>
          </cell>
          <cell r="E157">
            <v>0</v>
          </cell>
          <cell r="F157">
            <v>0</v>
          </cell>
          <cell r="G157">
            <v>0</v>
          </cell>
          <cell r="H157">
            <v>0</v>
          </cell>
          <cell r="I157">
            <v>0</v>
          </cell>
          <cell r="J157">
            <v>0</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v>0</v>
          </cell>
          <cell r="H159">
            <v>0</v>
          </cell>
          <cell r="I159" t="str">
            <v>ↂ1303342</v>
          </cell>
          <cell r="J159" t="str">
            <v>ↂ1303342</v>
          </cell>
        </row>
        <row r="160">
          <cell r="A160">
            <v>1303344</v>
          </cell>
          <cell r="B160" t="str">
            <v>نظم دعم القرار</v>
          </cell>
          <cell r="C160" t="str">
            <v>Decision Support System</v>
          </cell>
          <cell r="D160">
            <v>0</v>
          </cell>
          <cell r="E160">
            <v>0</v>
          </cell>
          <cell r="F160">
            <v>0</v>
          </cell>
          <cell r="G160">
            <v>0</v>
          </cell>
          <cell r="H160">
            <v>0</v>
          </cell>
          <cell r="I160">
            <v>0</v>
          </cell>
          <cell r="J160">
            <v>0</v>
          </cell>
        </row>
        <row r="161">
          <cell r="A161">
            <v>1303345</v>
          </cell>
          <cell r="B161" t="str">
            <v>نظم قواعد البيانات (1)</v>
          </cell>
          <cell r="C161" t="str">
            <v>Database Systems (1)</v>
          </cell>
          <cell r="D161">
            <v>0</v>
          </cell>
          <cell r="E161">
            <v>0</v>
          </cell>
          <cell r="F161">
            <v>0</v>
          </cell>
          <cell r="G161">
            <v>0</v>
          </cell>
          <cell r="H161">
            <v>0</v>
          </cell>
          <cell r="I161">
            <v>0</v>
          </cell>
          <cell r="J161">
            <v>0</v>
          </cell>
        </row>
        <row r="162">
          <cell r="A162">
            <v>1303346</v>
          </cell>
          <cell r="B162" t="str">
            <v>مختبر نظم قواعد البيانات (1)</v>
          </cell>
          <cell r="C162" t="str">
            <v>Database Systems (1) Lab</v>
          </cell>
          <cell r="D162">
            <v>0</v>
          </cell>
          <cell r="E162">
            <v>0</v>
          </cell>
          <cell r="F162">
            <v>0</v>
          </cell>
          <cell r="G162">
            <v>0</v>
          </cell>
          <cell r="H162">
            <v>0</v>
          </cell>
          <cell r="I162">
            <v>0</v>
          </cell>
          <cell r="J162">
            <v>0</v>
          </cell>
        </row>
        <row r="163">
          <cell r="A163">
            <v>1303347</v>
          </cell>
          <cell r="B163" t="str">
            <v>نظم لغات الجيل الرابع</v>
          </cell>
          <cell r="C163" t="str">
            <v>Fourth Generation Languages Systems</v>
          </cell>
          <cell r="D163">
            <v>0</v>
          </cell>
          <cell r="E163">
            <v>0</v>
          </cell>
          <cell r="F163">
            <v>0</v>
          </cell>
          <cell r="G163">
            <v>0</v>
          </cell>
          <cell r="H163">
            <v>0</v>
          </cell>
          <cell r="I163">
            <v>0</v>
          </cell>
          <cell r="J163">
            <v>0</v>
          </cell>
        </row>
        <row r="164">
          <cell r="A164">
            <v>1303348</v>
          </cell>
          <cell r="B164" t="str">
            <v>خزن واسترجاع المعلومات</v>
          </cell>
          <cell r="C164" t="str">
            <v xml:space="preserve">Information Storage and Retrieval </v>
          </cell>
          <cell r="D164">
            <v>0</v>
          </cell>
          <cell r="E164">
            <v>0</v>
          </cell>
          <cell r="F164">
            <v>0</v>
          </cell>
          <cell r="G164">
            <v>0</v>
          </cell>
          <cell r="H164">
            <v>0</v>
          </cell>
          <cell r="I164">
            <v>0</v>
          </cell>
          <cell r="J164">
            <v>0</v>
          </cell>
        </row>
        <row r="165">
          <cell r="A165">
            <v>1303349</v>
          </cell>
          <cell r="B165" t="str">
            <v>نظم دعم القرار و الأنظمة الخبيرة</v>
          </cell>
          <cell r="C165" t="str">
            <v>Decision Support Systems and Expert Systems</v>
          </cell>
          <cell r="D165">
            <v>0</v>
          </cell>
          <cell r="E165">
            <v>0</v>
          </cell>
          <cell r="F165">
            <v>0</v>
          </cell>
          <cell r="G165">
            <v>0</v>
          </cell>
          <cell r="H165">
            <v>0</v>
          </cell>
          <cell r="I165">
            <v>0</v>
          </cell>
          <cell r="J165">
            <v>0</v>
          </cell>
        </row>
        <row r="166">
          <cell r="A166">
            <v>1303350</v>
          </cell>
          <cell r="B166" t="str">
            <v>نظم الوسائط المتعددة</v>
          </cell>
          <cell r="C166" t="str">
            <v>Multimedia Systems</v>
          </cell>
          <cell r="D166">
            <v>0</v>
          </cell>
          <cell r="E166">
            <v>0</v>
          </cell>
          <cell r="F166">
            <v>0</v>
          </cell>
          <cell r="G166">
            <v>0</v>
          </cell>
          <cell r="H166">
            <v>0</v>
          </cell>
          <cell r="I166">
            <v>0</v>
          </cell>
          <cell r="J166">
            <v>0</v>
          </cell>
        </row>
        <row r="167">
          <cell r="A167">
            <v>1303354</v>
          </cell>
          <cell r="B167" t="str">
            <v>نظم  دعم القرار والأنظمة الذكية</v>
          </cell>
          <cell r="C167" t="str">
            <v>Decision Support Systems &amp; Intelligent Systems</v>
          </cell>
          <cell r="D167">
            <v>3</v>
          </cell>
          <cell r="E167">
            <v>0</v>
          </cell>
          <cell r="F167">
            <v>3</v>
          </cell>
          <cell r="G167">
            <v>0</v>
          </cell>
          <cell r="H167">
            <v>0</v>
          </cell>
          <cell r="I167">
            <v>1301305</v>
          </cell>
          <cell r="J167">
            <v>0</v>
          </cell>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v>0</v>
          </cell>
          <cell r="E169">
            <v>0</v>
          </cell>
          <cell r="F169">
            <v>0</v>
          </cell>
          <cell r="G169">
            <v>0</v>
          </cell>
          <cell r="H169">
            <v>0</v>
          </cell>
          <cell r="I169">
            <v>0</v>
          </cell>
          <cell r="J169">
            <v>0</v>
          </cell>
        </row>
        <row r="170">
          <cell r="A170">
            <v>1303369</v>
          </cell>
          <cell r="B170" t="str">
            <v>التدريب الميداني</v>
          </cell>
          <cell r="C170" t="str">
            <v>Field Training</v>
          </cell>
          <cell r="D170">
            <v>0</v>
          </cell>
          <cell r="E170">
            <v>0</v>
          </cell>
          <cell r="F170">
            <v>0</v>
          </cell>
          <cell r="G170">
            <v>0</v>
          </cell>
          <cell r="H170">
            <v>0</v>
          </cell>
          <cell r="I170" t="str">
            <v>Pass. 90Cr. Hrs.</v>
          </cell>
          <cell r="J170">
            <v>0</v>
          </cell>
        </row>
        <row r="171">
          <cell r="A171">
            <v>1303370</v>
          </cell>
          <cell r="B171" t="str">
            <v>بحوث عمليات</v>
          </cell>
          <cell r="C171" t="str">
            <v>Operations Research</v>
          </cell>
          <cell r="D171">
            <v>0</v>
          </cell>
          <cell r="E171">
            <v>0</v>
          </cell>
          <cell r="F171">
            <v>0</v>
          </cell>
          <cell r="G171">
            <v>0</v>
          </cell>
          <cell r="H171">
            <v>0</v>
          </cell>
          <cell r="I171">
            <v>0</v>
          </cell>
          <cell r="J171">
            <v>0</v>
          </cell>
        </row>
        <row r="172">
          <cell r="A172">
            <v>1303380</v>
          </cell>
          <cell r="B172" t="str">
            <v>تحليل نظم المعلومات</v>
          </cell>
          <cell r="C172" t="str">
            <v>Information Systems Analysis</v>
          </cell>
          <cell r="D172">
            <v>0</v>
          </cell>
          <cell r="E172">
            <v>0</v>
          </cell>
          <cell r="F172">
            <v>0</v>
          </cell>
          <cell r="G172">
            <v>0</v>
          </cell>
          <cell r="H172">
            <v>0</v>
          </cell>
          <cell r="I172">
            <v>0</v>
          </cell>
          <cell r="J172">
            <v>0</v>
          </cell>
        </row>
        <row r="173">
          <cell r="A173">
            <v>1303381</v>
          </cell>
          <cell r="B173" t="str">
            <v>مختبر تحليل نظم المعلومات</v>
          </cell>
          <cell r="C173" t="str">
            <v>Information Systems Analysis Lab.</v>
          </cell>
          <cell r="D173">
            <v>0</v>
          </cell>
          <cell r="E173">
            <v>0</v>
          </cell>
          <cell r="F173">
            <v>0</v>
          </cell>
          <cell r="G173">
            <v>0</v>
          </cell>
          <cell r="H173">
            <v>0</v>
          </cell>
          <cell r="I173">
            <v>0</v>
          </cell>
          <cell r="J173">
            <v>0</v>
          </cell>
        </row>
        <row r="174">
          <cell r="A174">
            <v>1303382</v>
          </cell>
          <cell r="B174" t="str">
            <v>تحليل وتصميم النظم</v>
          </cell>
          <cell r="C174" t="str">
            <v>Systems Analysis</v>
          </cell>
          <cell r="D174">
            <v>0</v>
          </cell>
          <cell r="E174">
            <v>0</v>
          </cell>
          <cell r="F174">
            <v>0</v>
          </cell>
          <cell r="G174">
            <v>0</v>
          </cell>
          <cell r="H174">
            <v>0</v>
          </cell>
          <cell r="I174">
            <v>0</v>
          </cell>
          <cell r="J174">
            <v>0</v>
          </cell>
        </row>
        <row r="175">
          <cell r="A175">
            <v>1303383</v>
          </cell>
          <cell r="B175" t="str">
            <v>مختبر تحليل و تصميم النظم</v>
          </cell>
          <cell r="C175" t="str">
            <v>Systems Analysis Lab.</v>
          </cell>
          <cell r="D175">
            <v>0</v>
          </cell>
          <cell r="E175">
            <v>0</v>
          </cell>
          <cell r="F175">
            <v>0</v>
          </cell>
          <cell r="G175">
            <v>0</v>
          </cell>
          <cell r="H175">
            <v>0</v>
          </cell>
          <cell r="I175">
            <v>0</v>
          </cell>
          <cell r="J175">
            <v>0</v>
          </cell>
        </row>
        <row r="176">
          <cell r="A176">
            <v>1303385</v>
          </cell>
          <cell r="B176" t="str">
            <v>ادارة المشاريع</v>
          </cell>
          <cell r="C176" t="str">
            <v>Project Management</v>
          </cell>
          <cell r="D176">
            <v>0</v>
          </cell>
          <cell r="E176">
            <v>0</v>
          </cell>
          <cell r="F176">
            <v>0</v>
          </cell>
          <cell r="G176">
            <v>0</v>
          </cell>
          <cell r="H176">
            <v>0</v>
          </cell>
          <cell r="I176">
            <v>0</v>
          </cell>
          <cell r="J176">
            <v>0</v>
          </cell>
        </row>
        <row r="177">
          <cell r="A177">
            <v>1301386</v>
          </cell>
          <cell r="B177" t="str">
            <v>تحليل وتصميم نظم المعلومات</v>
          </cell>
          <cell r="C177" t="str">
            <v>Information Systems Analysis and Design</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v>0</v>
          </cell>
          <cell r="H178">
            <v>0</v>
          </cell>
          <cell r="I178" t="str">
            <v>ↂ1303386</v>
          </cell>
          <cell r="J178">
            <v>0</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v>0</v>
          </cell>
          <cell r="H179">
            <v>0</v>
          </cell>
          <cell r="I179" t="str">
            <v>Dept. Approval</v>
          </cell>
          <cell r="J179">
            <v>0</v>
          </cell>
        </row>
        <row r="180">
          <cell r="A180">
            <v>1303410</v>
          </cell>
          <cell r="B180" t="str">
            <v>امن وتدقيق نظم المعلومات</v>
          </cell>
          <cell r="C180" t="str">
            <v>Information Systems Security and Auditing</v>
          </cell>
          <cell r="D180">
            <v>0</v>
          </cell>
          <cell r="E180">
            <v>0</v>
          </cell>
          <cell r="F180">
            <v>0</v>
          </cell>
          <cell r="G180">
            <v>0</v>
          </cell>
          <cell r="H180">
            <v>0</v>
          </cell>
          <cell r="I180">
            <v>0</v>
          </cell>
          <cell r="J180">
            <v>0</v>
          </cell>
        </row>
        <row r="181">
          <cell r="A181">
            <v>1301411</v>
          </cell>
          <cell r="B181" t="str">
            <v>امن المعلومات</v>
          </cell>
          <cell r="C181" t="str">
            <v>Information Security</v>
          </cell>
          <cell r="D181">
            <v>3</v>
          </cell>
          <cell r="E181">
            <v>0</v>
          </cell>
          <cell r="F181">
            <v>3</v>
          </cell>
          <cell r="G181">
            <v>1301336</v>
          </cell>
          <cell r="H181">
            <v>1301336</v>
          </cell>
          <cell r="I181">
            <v>1301336</v>
          </cell>
          <cell r="J181">
            <v>0</v>
          </cell>
        </row>
        <row r="182">
          <cell r="A182">
            <v>1303430</v>
          </cell>
          <cell r="B182" t="str">
            <v>شبكات الحاسوب المتقدمة</v>
          </cell>
          <cell r="C182" t="str">
            <v>Advanced Computer Networks</v>
          </cell>
          <cell r="D182">
            <v>0</v>
          </cell>
          <cell r="E182">
            <v>0</v>
          </cell>
          <cell r="F182">
            <v>0</v>
          </cell>
          <cell r="G182">
            <v>0</v>
          </cell>
          <cell r="H182">
            <v>0</v>
          </cell>
          <cell r="I182">
            <v>0</v>
          </cell>
          <cell r="J182">
            <v>0</v>
          </cell>
        </row>
        <row r="183">
          <cell r="A183">
            <v>1303431</v>
          </cell>
          <cell r="B183" t="str">
            <v>الحوسبة الموزعة</v>
          </cell>
          <cell r="C183" t="str">
            <v>Distributed Computing</v>
          </cell>
          <cell r="D183">
            <v>0</v>
          </cell>
          <cell r="E183">
            <v>0</v>
          </cell>
          <cell r="F183">
            <v>0</v>
          </cell>
          <cell r="G183">
            <v>0</v>
          </cell>
          <cell r="H183">
            <v>0</v>
          </cell>
          <cell r="I183">
            <v>0</v>
          </cell>
          <cell r="J183">
            <v>0</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v>0</v>
          </cell>
        </row>
        <row r="185">
          <cell r="A185">
            <v>1303437</v>
          </cell>
          <cell r="B185" t="str">
            <v>بناء نظم التجارة الالكترونية</v>
          </cell>
          <cell r="C185" t="str">
            <v>Building ECommerce Systems</v>
          </cell>
          <cell r="D185">
            <v>0</v>
          </cell>
          <cell r="E185">
            <v>0</v>
          </cell>
          <cell r="F185">
            <v>0</v>
          </cell>
          <cell r="G185">
            <v>0</v>
          </cell>
          <cell r="H185">
            <v>0</v>
          </cell>
          <cell r="I185">
            <v>0</v>
          </cell>
          <cell r="J185">
            <v>0</v>
          </cell>
        </row>
        <row r="186">
          <cell r="A186">
            <v>1303438</v>
          </cell>
          <cell r="B186" t="str">
            <v>تطبيقات الكترونية</v>
          </cell>
          <cell r="C186" t="str">
            <v>Electronic Systems Applications</v>
          </cell>
          <cell r="D186">
            <v>0</v>
          </cell>
          <cell r="E186">
            <v>0</v>
          </cell>
          <cell r="F186">
            <v>0</v>
          </cell>
          <cell r="G186">
            <v>0</v>
          </cell>
          <cell r="H186">
            <v>0</v>
          </cell>
          <cell r="I186">
            <v>0</v>
          </cell>
          <cell r="J186">
            <v>0</v>
          </cell>
        </row>
        <row r="187">
          <cell r="A187">
            <v>1303440</v>
          </cell>
          <cell r="B187" t="str">
            <v>كشف المعارف والتنقيب عن المعطيات</v>
          </cell>
          <cell r="C187" t="str">
            <v>Knowledge Discovery and Data Mining</v>
          </cell>
          <cell r="D187">
            <v>0</v>
          </cell>
          <cell r="E187">
            <v>0</v>
          </cell>
          <cell r="F187">
            <v>0</v>
          </cell>
          <cell r="G187">
            <v>0</v>
          </cell>
          <cell r="H187">
            <v>0</v>
          </cell>
          <cell r="I187">
            <v>0</v>
          </cell>
          <cell r="J187">
            <v>0</v>
          </cell>
        </row>
        <row r="188">
          <cell r="A188">
            <v>1303441</v>
          </cell>
          <cell r="B188" t="str">
            <v>معالجة اللغات الطبيعية</v>
          </cell>
          <cell r="C188" t="str">
            <v>Natural Languages Processing</v>
          </cell>
          <cell r="D188">
            <v>0</v>
          </cell>
          <cell r="E188">
            <v>0</v>
          </cell>
          <cell r="F188">
            <v>0</v>
          </cell>
          <cell r="G188">
            <v>0</v>
          </cell>
          <cell r="H188">
            <v>0</v>
          </cell>
          <cell r="I188">
            <v>0</v>
          </cell>
          <cell r="J188">
            <v>0</v>
          </cell>
        </row>
        <row r="189">
          <cell r="A189">
            <v>1301442</v>
          </cell>
          <cell r="B189" t="str">
            <v>التنقيب في البيانات</v>
          </cell>
          <cell r="C189" t="str">
            <v>Data Mining</v>
          </cell>
          <cell r="D189">
            <v>3</v>
          </cell>
          <cell r="E189">
            <v>0</v>
          </cell>
          <cell r="F189">
            <v>3</v>
          </cell>
          <cell r="G189">
            <v>1301305</v>
          </cell>
          <cell r="H189">
            <v>0</v>
          </cell>
          <cell r="I189">
            <v>1301305</v>
          </cell>
          <cell r="J189">
            <v>1301305</v>
          </cell>
        </row>
        <row r="190">
          <cell r="A190">
            <v>1303443</v>
          </cell>
          <cell r="B190" t="str">
            <v>ادارة موارد المعلومات</v>
          </cell>
          <cell r="C190" t="str">
            <v xml:space="preserve">Management of Information Resources </v>
          </cell>
          <cell r="D190">
            <v>0</v>
          </cell>
          <cell r="E190">
            <v>0</v>
          </cell>
          <cell r="F190">
            <v>0</v>
          </cell>
          <cell r="G190">
            <v>0</v>
          </cell>
          <cell r="H190">
            <v>0</v>
          </cell>
          <cell r="I190">
            <v>0</v>
          </cell>
          <cell r="J190">
            <v>0</v>
          </cell>
        </row>
        <row r="191">
          <cell r="A191">
            <v>1303444</v>
          </cell>
          <cell r="B191" t="str">
            <v>نظم المعلومات التنفيذية</v>
          </cell>
          <cell r="C191" t="str">
            <v>Executive Information Systems</v>
          </cell>
          <cell r="D191">
            <v>0</v>
          </cell>
          <cell r="E191">
            <v>0</v>
          </cell>
          <cell r="F191">
            <v>0</v>
          </cell>
          <cell r="G191">
            <v>0</v>
          </cell>
          <cell r="H191">
            <v>0</v>
          </cell>
          <cell r="I191">
            <v>0</v>
          </cell>
          <cell r="J191">
            <v>0</v>
          </cell>
        </row>
        <row r="192">
          <cell r="A192">
            <v>1303445</v>
          </cell>
          <cell r="B192" t="str">
            <v>نظم قواعد بيانات (2)</v>
          </cell>
          <cell r="C192" t="str">
            <v>Database Systems (2)</v>
          </cell>
          <cell r="D192">
            <v>0</v>
          </cell>
          <cell r="E192">
            <v>0</v>
          </cell>
          <cell r="F192">
            <v>0</v>
          </cell>
          <cell r="G192">
            <v>0</v>
          </cell>
          <cell r="H192">
            <v>0</v>
          </cell>
          <cell r="I192">
            <v>0</v>
          </cell>
          <cell r="J192">
            <v>0</v>
          </cell>
        </row>
        <row r="193">
          <cell r="A193">
            <v>1303447</v>
          </cell>
          <cell r="B193" t="str">
            <v>استرجاع المعلومات</v>
          </cell>
          <cell r="C193" t="str">
            <v>Information Retrieval</v>
          </cell>
          <cell r="D193">
            <v>3</v>
          </cell>
          <cell r="E193">
            <v>0</v>
          </cell>
          <cell r="F193">
            <v>3</v>
          </cell>
          <cell r="G193">
            <v>0</v>
          </cell>
          <cell r="H193">
            <v>0</v>
          </cell>
          <cell r="I193">
            <v>1301305</v>
          </cell>
          <cell r="J193">
            <v>0</v>
          </cell>
        </row>
        <row r="194">
          <cell r="A194">
            <v>1303448</v>
          </cell>
          <cell r="B194" t="str">
            <v>نظم قواعد البيانات المتقدمة</v>
          </cell>
          <cell r="C194" t="str">
            <v>Advanced Database Systems</v>
          </cell>
          <cell r="D194">
            <v>3</v>
          </cell>
          <cell r="E194">
            <v>0</v>
          </cell>
          <cell r="F194">
            <v>3</v>
          </cell>
          <cell r="G194">
            <v>0</v>
          </cell>
          <cell r="H194">
            <v>0</v>
          </cell>
          <cell r="I194">
            <v>1301305</v>
          </cell>
          <cell r="J194">
            <v>0</v>
          </cell>
        </row>
        <row r="195">
          <cell r="A195">
            <v>1303449</v>
          </cell>
          <cell r="B195" t="str">
            <v>مختبر نظم قواعد البيانات المتقدمة</v>
          </cell>
          <cell r="C195" t="str">
            <v>Advanced Database Systems Lab.</v>
          </cell>
          <cell r="D195">
            <v>0</v>
          </cell>
          <cell r="E195">
            <v>0</v>
          </cell>
          <cell r="F195">
            <v>0</v>
          </cell>
          <cell r="G195">
            <v>0</v>
          </cell>
          <cell r="H195">
            <v>0</v>
          </cell>
          <cell r="I195">
            <v>0</v>
          </cell>
          <cell r="J195">
            <v>0</v>
          </cell>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v>0</v>
          </cell>
          <cell r="I196">
            <v>1301305</v>
          </cell>
          <cell r="J196">
            <v>1301305</v>
          </cell>
        </row>
        <row r="197">
          <cell r="A197">
            <v>1303461</v>
          </cell>
          <cell r="B197" t="str">
            <v>تشريعات تكنولوجيا المعلومات</v>
          </cell>
          <cell r="C197" t="str">
            <v>Information Technology Legislations</v>
          </cell>
          <cell r="D197">
            <v>0</v>
          </cell>
          <cell r="E197">
            <v>0</v>
          </cell>
          <cell r="F197">
            <v>0</v>
          </cell>
          <cell r="G197">
            <v>0</v>
          </cell>
          <cell r="H197">
            <v>0</v>
          </cell>
          <cell r="I197">
            <v>0</v>
          </cell>
          <cell r="J197">
            <v>0</v>
          </cell>
        </row>
        <row r="198">
          <cell r="A198">
            <v>1303480</v>
          </cell>
          <cell r="B198" t="str">
            <v>تصميم وبناء نظم المعلومات</v>
          </cell>
          <cell r="C198" t="str">
            <v>Information Systems Design and Implementation</v>
          </cell>
          <cell r="D198">
            <v>0</v>
          </cell>
          <cell r="E198">
            <v>0</v>
          </cell>
          <cell r="F198">
            <v>0</v>
          </cell>
          <cell r="G198">
            <v>0</v>
          </cell>
          <cell r="H198">
            <v>0</v>
          </cell>
          <cell r="I198">
            <v>0</v>
          </cell>
          <cell r="J198">
            <v>0</v>
          </cell>
        </row>
        <row r="199">
          <cell r="A199">
            <v>1303486</v>
          </cell>
          <cell r="B199" t="str">
            <v>جاهزية الطالب للتخرج</v>
          </cell>
          <cell r="C199" t="str">
            <v>Graduation Project Preparation</v>
          </cell>
          <cell r="D199">
            <v>0</v>
          </cell>
          <cell r="E199">
            <v>0</v>
          </cell>
          <cell r="F199">
            <v>0</v>
          </cell>
          <cell r="G199">
            <v>0</v>
          </cell>
          <cell r="H199">
            <v>0</v>
          </cell>
          <cell r="I199">
            <v>0</v>
          </cell>
          <cell r="J199">
            <v>0</v>
          </cell>
        </row>
        <row r="200">
          <cell r="A200">
            <v>1303489</v>
          </cell>
          <cell r="B200" t="str">
            <v>مشروع التخرج</v>
          </cell>
          <cell r="C200" t="str">
            <v>Graduation Project</v>
          </cell>
          <cell r="D200">
            <v>0</v>
          </cell>
          <cell r="E200">
            <v>0</v>
          </cell>
          <cell r="F200">
            <v>0</v>
          </cell>
          <cell r="G200">
            <v>0</v>
          </cell>
          <cell r="H200">
            <v>0</v>
          </cell>
          <cell r="I200">
            <v>0</v>
          </cell>
          <cell r="J200">
            <v>0</v>
          </cell>
        </row>
        <row r="201">
          <cell r="A201">
            <v>1303490</v>
          </cell>
          <cell r="B201" t="str">
            <v>موضوعات خاصة في نظم معلومات حاسوبية</v>
          </cell>
          <cell r="C201" t="str">
            <v>Special Topics in Computer Information Systems</v>
          </cell>
          <cell r="D201">
            <v>3</v>
          </cell>
          <cell r="E201">
            <v>0</v>
          </cell>
          <cell r="F201">
            <v>3</v>
          </cell>
          <cell r="G201">
            <v>0</v>
          </cell>
          <cell r="H201">
            <v>0</v>
          </cell>
          <cell r="I201" t="str">
            <v>Dept. Approval</v>
          </cell>
          <cell r="J201">
            <v>0</v>
          </cell>
        </row>
        <row r="202">
          <cell r="A202">
            <v>1303491</v>
          </cell>
          <cell r="B202" t="str">
            <v>مشروع تخرج (1)</v>
          </cell>
          <cell r="C202" t="str">
            <v>Graduation Project (1)</v>
          </cell>
          <cell r="D202">
            <v>0</v>
          </cell>
          <cell r="E202">
            <v>2</v>
          </cell>
          <cell r="F202">
            <v>1</v>
          </cell>
          <cell r="G202">
            <v>0</v>
          </cell>
          <cell r="H202">
            <v>0</v>
          </cell>
          <cell r="I202" t="str">
            <v>Pass. 90Cr.Hrs.+1302383+1303386</v>
          </cell>
          <cell r="J202">
            <v>0</v>
          </cell>
        </row>
        <row r="203">
          <cell r="A203">
            <v>1303492</v>
          </cell>
          <cell r="B203" t="str">
            <v>مشروع تخرج (2)</v>
          </cell>
          <cell r="C203" t="str">
            <v>Graduation Project (2)</v>
          </cell>
          <cell r="D203">
            <v>0</v>
          </cell>
          <cell r="E203">
            <v>4</v>
          </cell>
          <cell r="F203">
            <v>2</v>
          </cell>
          <cell r="G203">
            <v>0</v>
          </cell>
          <cell r="H203">
            <v>0</v>
          </cell>
          <cell r="I203">
            <v>1303491</v>
          </cell>
          <cell r="J203">
            <v>0</v>
          </cell>
        </row>
        <row r="204">
          <cell r="A204">
            <v>1303900</v>
          </cell>
          <cell r="B204" t="str">
            <v>تكنولوجيا المعلومات</v>
          </cell>
          <cell r="C204" t="str">
            <v>Information Technology</v>
          </cell>
          <cell r="D204">
            <v>0</v>
          </cell>
          <cell r="E204">
            <v>0</v>
          </cell>
          <cell r="F204">
            <v>0</v>
          </cell>
          <cell r="G204">
            <v>0</v>
          </cell>
          <cell r="H204">
            <v>0</v>
          </cell>
          <cell r="I204">
            <v>0</v>
          </cell>
          <cell r="J204">
            <v>0</v>
          </cell>
        </row>
        <row r="205">
          <cell r="A205">
            <v>1303901</v>
          </cell>
          <cell r="B205" t="str">
            <v>اكسيس</v>
          </cell>
          <cell r="C205" t="str">
            <v>MS Access</v>
          </cell>
          <cell r="D205">
            <v>0</v>
          </cell>
          <cell r="E205">
            <v>0</v>
          </cell>
          <cell r="F205">
            <v>0</v>
          </cell>
          <cell r="G205">
            <v>0</v>
          </cell>
          <cell r="H205">
            <v>0</v>
          </cell>
          <cell r="I205">
            <v>0</v>
          </cell>
          <cell r="J205">
            <v>0</v>
          </cell>
        </row>
        <row r="206">
          <cell r="A206">
            <v>1303998</v>
          </cell>
          <cell r="B206" t="str">
            <v>خدمة المستخدم</v>
          </cell>
          <cell r="C206" t="str">
            <v>Costumer Support</v>
          </cell>
          <cell r="D206">
            <v>0</v>
          </cell>
          <cell r="E206">
            <v>0</v>
          </cell>
          <cell r="F206">
            <v>0</v>
          </cell>
          <cell r="G206">
            <v>0</v>
          </cell>
          <cell r="H206">
            <v>0</v>
          </cell>
          <cell r="I206">
            <v>0</v>
          </cell>
          <cell r="J206">
            <v>0</v>
          </cell>
        </row>
        <row r="207">
          <cell r="A207">
            <v>1303999</v>
          </cell>
          <cell r="B207" t="str">
            <v>مكونات الحاسوب</v>
          </cell>
          <cell r="C207" t="str">
            <v>Computer Components</v>
          </cell>
          <cell r="D207">
            <v>0</v>
          </cell>
          <cell r="E207">
            <v>0</v>
          </cell>
          <cell r="F207">
            <v>0</v>
          </cell>
          <cell r="G207">
            <v>0</v>
          </cell>
          <cell r="H207">
            <v>0</v>
          </cell>
          <cell r="I207">
            <v>0</v>
          </cell>
          <cell r="J207">
            <v>0</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v>0</v>
          </cell>
          <cell r="H208">
            <v>0</v>
          </cell>
          <cell r="I208">
            <v>0</v>
          </cell>
          <cell r="J208" t="str">
            <v>ↂ1301120</v>
          </cell>
        </row>
        <row r="209">
          <cell r="A209">
            <v>1304230</v>
          </cell>
          <cell r="B209" t="str">
            <v>شبكات الحاسوب (1)</v>
          </cell>
          <cell r="C209" t="str">
            <v>Computer Networks (1)</v>
          </cell>
          <cell r="D209">
            <v>3</v>
          </cell>
          <cell r="E209">
            <v>0</v>
          </cell>
          <cell r="F209">
            <v>3</v>
          </cell>
          <cell r="G209">
            <v>0</v>
          </cell>
          <cell r="H209">
            <v>0</v>
          </cell>
          <cell r="I209">
            <v>0</v>
          </cell>
          <cell r="J209">
            <v>1304130</v>
          </cell>
        </row>
        <row r="210">
          <cell r="A210">
            <v>1304231</v>
          </cell>
          <cell r="B210" t="str">
            <v>مختبر شبكات الحاسوب (1)</v>
          </cell>
          <cell r="C210" t="str">
            <v>Computer Networks (1) Lab.</v>
          </cell>
          <cell r="D210">
            <v>0</v>
          </cell>
          <cell r="E210">
            <v>2</v>
          </cell>
          <cell r="F210">
            <v>1</v>
          </cell>
          <cell r="G210">
            <v>0</v>
          </cell>
          <cell r="H210">
            <v>0</v>
          </cell>
          <cell r="I210">
            <v>0</v>
          </cell>
          <cell r="J210" t="str">
            <v>ↂ 1304230</v>
          </cell>
        </row>
        <row r="211">
          <cell r="A211">
            <v>1304232</v>
          </cell>
          <cell r="B211" t="str">
            <v>شبكات الحاسوب (2)</v>
          </cell>
          <cell r="C211" t="str">
            <v>Computer Networks (2)</v>
          </cell>
          <cell r="D211">
            <v>3</v>
          </cell>
          <cell r="E211">
            <v>0</v>
          </cell>
          <cell r="F211">
            <v>3</v>
          </cell>
          <cell r="G211">
            <v>0</v>
          </cell>
          <cell r="H211">
            <v>0</v>
          </cell>
          <cell r="I211">
            <v>0</v>
          </cell>
          <cell r="J211">
            <v>1304231</v>
          </cell>
        </row>
        <row r="212">
          <cell r="A212">
            <v>1304233</v>
          </cell>
          <cell r="B212" t="str">
            <v>مختبر شبكات الحاسوب (2)</v>
          </cell>
          <cell r="C212" t="str">
            <v>Computer Networks (2) Lab.</v>
          </cell>
          <cell r="D212">
            <v>0</v>
          </cell>
          <cell r="E212">
            <v>2</v>
          </cell>
          <cell r="F212">
            <v>1</v>
          </cell>
          <cell r="G212">
            <v>0</v>
          </cell>
          <cell r="H212">
            <v>0</v>
          </cell>
          <cell r="I212">
            <v>0</v>
          </cell>
          <cell r="J212" t="str">
            <v>ↂ 1304232</v>
          </cell>
        </row>
        <row r="213">
          <cell r="A213">
            <v>1304310</v>
          </cell>
          <cell r="B213" t="str">
            <v>امن الشبكات</v>
          </cell>
          <cell r="C213" t="str">
            <v>Network Security</v>
          </cell>
          <cell r="D213">
            <v>3</v>
          </cell>
          <cell r="E213">
            <v>0</v>
          </cell>
          <cell r="F213">
            <v>3</v>
          </cell>
          <cell r="G213">
            <v>1304336</v>
          </cell>
          <cell r="H213">
            <v>0</v>
          </cell>
          <cell r="I213">
            <v>0</v>
          </cell>
          <cell r="J213" t="str">
            <v>1301326+1303334</v>
          </cell>
        </row>
        <row r="214">
          <cell r="A214">
            <v>1304325</v>
          </cell>
          <cell r="B214" t="str">
            <v>نظم التشغيل للشبكات الحاسوبية</v>
          </cell>
          <cell r="C214" t="str">
            <v>Operating Systems for Computer Networks</v>
          </cell>
          <cell r="D214">
            <v>0</v>
          </cell>
          <cell r="E214">
            <v>0</v>
          </cell>
          <cell r="F214">
            <v>0</v>
          </cell>
          <cell r="G214">
            <v>0</v>
          </cell>
          <cell r="H214">
            <v>0</v>
          </cell>
          <cell r="I214">
            <v>0</v>
          </cell>
          <cell r="J214">
            <v>0</v>
          </cell>
        </row>
        <row r="215">
          <cell r="A215">
            <v>1304326</v>
          </cell>
          <cell r="B215" t="str">
            <v>مختبر نظم تشغيل الشبكات</v>
          </cell>
          <cell r="C215" t="str">
            <v>Network Operating Systems Lab.</v>
          </cell>
          <cell r="D215">
            <v>0</v>
          </cell>
          <cell r="E215">
            <v>2</v>
          </cell>
          <cell r="F215">
            <v>1</v>
          </cell>
          <cell r="G215">
            <v>0</v>
          </cell>
          <cell r="H215">
            <v>0</v>
          </cell>
          <cell r="I215">
            <v>0</v>
          </cell>
          <cell r="J215" t="str">
            <v>ↂ1301326</v>
          </cell>
        </row>
        <row r="216">
          <cell r="A216">
            <v>1304327</v>
          </cell>
          <cell r="B216" t="str">
            <v>مختبر نظم التشغيل</v>
          </cell>
          <cell r="C216" t="str">
            <v>Operating Systems Lab.</v>
          </cell>
          <cell r="D216">
            <v>0</v>
          </cell>
          <cell r="E216">
            <v>2</v>
          </cell>
          <cell r="F216">
            <v>1</v>
          </cell>
          <cell r="G216">
            <v>0</v>
          </cell>
          <cell r="H216">
            <v>0</v>
          </cell>
          <cell r="I216" t="str">
            <v>ↂ1304336</v>
          </cell>
          <cell r="J216">
            <v>0</v>
          </cell>
        </row>
        <row r="217">
          <cell r="A217">
            <v>1304330</v>
          </cell>
          <cell r="B217" t="str">
            <v>شبكات الحاسوب (2)</v>
          </cell>
          <cell r="C217" t="str">
            <v>Computer Networks (2)</v>
          </cell>
          <cell r="D217">
            <v>0</v>
          </cell>
          <cell r="E217">
            <v>0</v>
          </cell>
          <cell r="F217">
            <v>0</v>
          </cell>
          <cell r="G217">
            <v>0</v>
          </cell>
          <cell r="H217">
            <v>0</v>
          </cell>
          <cell r="I217">
            <v>0</v>
          </cell>
          <cell r="J217">
            <v>0</v>
          </cell>
        </row>
        <row r="218">
          <cell r="A218">
            <v>1304331</v>
          </cell>
          <cell r="B218" t="str">
            <v>مختبر شبكات الحاسوب (2)</v>
          </cell>
          <cell r="C218" t="str">
            <v>Computer Networks (2) Lab.</v>
          </cell>
          <cell r="D218">
            <v>0</v>
          </cell>
          <cell r="E218">
            <v>0</v>
          </cell>
          <cell r="F218">
            <v>0</v>
          </cell>
          <cell r="G218">
            <v>0</v>
          </cell>
          <cell r="H218">
            <v>0</v>
          </cell>
          <cell r="I218">
            <v>0</v>
          </cell>
          <cell r="J218">
            <v>0</v>
          </cell>
        </row>
        <row r="219">
          <cell r="A219">
            <v>1311332</v>
          </cell>
          <cell r="B219" t="str">
            <v>برمجة الشبكات</v>
          </cell>
          <cell r="C219" t="str">
            <v>Network Programming</v>
          </cell>
          <cell r="D219">
            <v>3</v>
          </cell>
          <cell r="E219">
            <v>0</v>
          </cell>
          <cell r="F219">
            <v>3</v>
          </cell>
          <cell r="G219" t="str">
            <v>-</v>
          </cell>
          <cell r="H219">
            <v>0</v>
          </cell>
          <cell r="I219">
            <v>0</v>
          </cell>
          <cell r="J219" t="str">
            <v>1301208+1304232</v>
          </cell>
        </row>
        <row r="220">
          <cell r="A220">
            <v>1304333</v>
          </cell>
          <cell r="B220" t="str">
            <v>مختبر شبكات متقدم</v>
          </cell>
          <cell r="C220" t="str">
            <v>Advanced Computer Networks Lab.</v>
          </cell>
          <cell r="D220">
            <v>0</v>
          </cell>
          <cell r="E220">
            <v>2</v>
          </cell>
          <cell r="F220">
            <v>1</v>
          </cell>
          <cell r="G220">
            <v>0</v>
          </cell>
          <cell r="H220">
            <v>0</v>
          </cell>
          <cell r="I220">
            <v>0</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v>0</v>
          </cell>
        </row>
        <row r="222">
          <cell r="A222">
            <v>1304335</v>
          </cell>
          <cell r="B222" t="str">
            <v>حوسبة الانترنت</v>
          </cell>
          <cell r="C222" t="str">
            <v>Internet Computing</v>
          </cell>
          <cell r="D222">
            <v>0</v>
          </cell>
          <cell r="E222">
            <v>0</v>
          </cell>
          <cell r="F222">
            <v>0</v>
          </cell>
          <cell r="G222">
            <v>0</v>
          </cell>
          <cell r="H222">
            <v>0</v>
          </cell>
          <cell r="I222">
            <v>0</v>
          </cell>
          <cell r="J222">
            <v>0</v>
          </cell>
        </row>
        <row r="223">
          <cell r="A223">
            <v>1301336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cell r="J223">
            <v>0</v>
          </cell>
        </row>
        <row r="224">
          <cell r="A224">
            <v>1304337</v>
          </cell>
          <cell r="B224" t="str">
            <v>مختبر تراسل البيانات وشبكات الحاسوب</v>
          </cell>
          <cell r="C224" t="str">
            <v>Data Communications and Computer Networks Lab.</v>
          </cell>
          <cell r="D224">
            <v>0</v>
          </cell>
          <cell r="E224">
            <v>0</v>
          </cell>
          <cell r="F224">
            <v>0</v>
          </cell>
          <cell r="G224">
            <v>0</v>
          </cell>
          <cell r="H224">
            <v>0</v>
          </cell>
          <cell r="I224">
            <v>0</v>
          </cell>
          <cell r="J224">
            <v>0</v>
          </cell>
        </row>
        <row r="225">
          <cell r="A225">
            <v>1304338</v>
          </cell>
          <cell r="B225" t="str">
            <v>نمذجة ومحاكاة الشبكات</v>
          </cell>
          <cell r="C225" t="str">
            <v>Networks Modeling and Simulation</v>
          </cell>
          <cell r="D225">
            <v>2</v>
          </cell>
          <cell r="E225">
            <v>2</v>
          </cell>
          <cell r="F225">
            <v>3</v>
          </cell>
          <cell r="G225">
            <v>0</v>
          </cell>
          <cell r="H225">
            <v>0</v>
          </cell>
          <cell r="I225">
            <v>0</v>
          </cell>
          <cell r="J225">
            <v>1304326</v>
          </cell>
        </row>
        <row r="226">
          <cell r="A226">
            <v>1304345</v>
          </cell>
          <cell r="B226" t="str">
            <v>التجارة الالكترونية.</v>
          </cell>
          <cell r="C226" t="str">
            <v>ECommerce</v>
          </cell>
          <cell r="D226">
            <v>0</v>
          </cell>
          <cell r="E226">
            <v>0</v>
          </cell>
          <cell r="F226">
            <v>0</v>
          </cell>
          <cell r="G226">
            <v>0</v>
          </cell>
          <cell r="H226">
            <v>0</v>
          </cell>
          <cell r="I226">
            <v>0</v>
          </cell>
          <cell r="J226">
            <v>0</v>
          </cell>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v>0</v>
          </cell>
          <cell r="E228">
            <v>0</v>
          </cell>
          <cell r="F228">
            <v>0</v>
          </cell>
          <cell r="G228">
            <v>0</v>
          </cell>
          <cell r="H228">
            <v>0</v>
          </cell>
          <cell r="I228">
            <v>0</v>
          </cell>
          <cell r="J228">
            <v>0</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v>0</v>
          </cell>
          <cell r="H230">
            <v>0</v>
          </cell>
          <cell r="I230">
            <v>0</v>
          </cell>
          <cell r="J230" t="str">
            <v>Dept. Approval</v>
          </cell>
        </row>
        <row r="231">
          <cell r="A231">
            <v>1304410</v>
          </cell>
          <cell r="B231" t="str">
            <v>امن الشبكات</v>
          </cell>
          <cell r="C231" t="str">
            <v>Networks Security</v>
          </cell>
          <cell r="D231">
            <v>0</v>
          </cell>
          <cell r="E231">
            <v>0</v>
          </cell>
          <cell r="F231">
            <v>0</v>
          </cell>
          <cell r="G231">
            <v>0</v>
          </cell>
          <cell r="H231">
            <v>0</v>
          </cell>
          <cell r="I231">
            <v>0</v>
          </cell>
          <cell r="J231">
            <v>0</v>
          </cell>
        </row>
        <row r="232">
          <cell r="A232">
            <v>1311430</v>
          </cell>
          <cell r="B232" t="str">
            <v>الحوسبة اللاسلكية والنقالة</v>
          </cell>
          <cell r="C232" t="str">
            <v>Mobile and Wireless Computing</v>
          </cell>
          <cell r="D232">
            <v>3</v>
          </cell>
          <cell r="E232">
            <v>0</v>
          </cell>
          <cell r="F232">
            <v>3</v>
          </cell>
          <cell r="G232">
            <v>1301336</v>
          </cell>
          <cell r="H232">
            <v>0</v>
          </cell>
          <cell r="I232">
            <v>1301336</v>
          </cell>
          <cell r="J232">
            <v>1301336</v>
          </cell>
        </row>
        <row r="233">
          <cell r="A233">
            <v>1304431</v>
          </cell>
          <cell r="B233" t="str">
            <v>مختبر شبكات متقدم</v>
          </cell>
          <cell r="C233" t="str">
            <v>Advanced Computer Networks Lab.</v>
          </cell>
          <cell r="D233">
            <v>0</v>
          </cell>
          <cell r="E233">
            <v>0</v>
          </cell>
          <cell r="F233">
            <v>0</v>
          </cell>
          <cell r="G233">
            <v>0</v>
          </cell>
          <cell r="H233">
            <v>0</v>
          </cell>
          <cell r="I233">
            <v>0</v>
          </cell>
          <cell r="J233">
            <v>0</v>
          </cell>
        </row>
        <row r="234">
          <cell r="A234">
            <v>1304432</v>
          </cell>
          <cell r="B234" t="str">
            <v>تخطيط وادارة الشبكات</v>
          </cell>
          <cell r="C234" t="str">
            <v>Networks Planning and Management</v>
          </cell>
          <cell r="D234">
            <v>3</v>
          </cell>
          <cell r="E234">
            <v>0</v>
          </cell>
          <cell r="F234">
            <v>3</v>
          </cell>
          <cell r="G234">
            <v>0</v>
          </cell>
          <cell r="H234">
            <v>0</v>
          </cell>
          <cell r="I234">
            <v>0</v>
          </cell>
          <cell r="J234">
            <v>0</v>
          </cell>
        </row>
        <row r="235">
          <cell r="A235">
            <v>1304433</v>
          </cell>
          <cell r="B235" t="str">
            <v>مختبر شبكات لاسلكية</v>
          </cell>
          <cell r="C235" t="str">
            <v>Wireless Networks Lab.</v>
          </cell>
          <cell r="D235">
            <v>0</v>
          </cell>
          <cell r="E235">
            <v>2</v>
          </cell>
          <cell r="F235">
            <v>1</v>
          </cell>
          <cell r="G235">
            <v>0</v>
          </cell>
          <cell r="H235">
            <v>0</v>
          </cell>
          <cell r="I235" t="str">
            <v>ذ</v>
          </cell>
          <cell r="J235" t="str">
            <v xml:space="preserve"> ↂ1304430</v>
          </cell>
        </row>
        <row r="236">
          <cell r="A236">
            <v>1304433</v>
          </cell>
          <cell r="B236" t="str">
            <v>مختبر شبكات لاسلكية</v>
          </cell>
          <cell r="C236" t="str">
            <v>Wireless Networks Lab.</v>
          </cell>
          <cell r="D236">
            <v>0</v>
          </cell>
          <cell r="E236">
            <v>0</v>
          </cell>
          <cell r="F236">
            <v>0</v>
          </cell>
          <cell r="G236">
            <v>0</v>
          </cell>
          <cell r="H236">
            <v>0</v>
          </cell>
          <cell r="I236">
            <v>0</v>
          </cell>
          <cell r="J236">
            <v>0</v>
          </cell>
        </row>
        <row r="237">
          <cell r="A237">
            <v>1304434</v>
          </cell>
          <cell r="B237" t="str">
            <v>إدارة ومراقبة الشبكات</v>
          </cell>
          <cell r="C237" t="str">
            <v xml:space="preserve">Networks Management and Monitoring </v>
          </cell>
          <cell r="D237">
            <v>3</v>
          </cell>
          <cell r="E237">
            <v>0</v>
          </cell>
          <cell r="F237">
            <v>3</v>
          </cell>
          <cell r="G237">
            <v>0</v>
          </cell>
          <cell r="H237">
            <v>0</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v>0</v>
          </cell>
          <cell r="H238">
            <v>0</v>
          </cell>
          <cell r="I238">
            <v>0</v>
          </cell>
          <cell r="J238">
            <v>1301326</v>
          </cell>
        </row>
        <row r="239">
          <cell r="A239">
            <v>1304436</v>
          </cell>
          <cell r="B239" t="str">
            <v>نظم اتصالات متقدمة وبرمجة التطبيقات</v>
          </cell>
          <cell r="C239" t="str">
            <v>Advanced Communication Systems and Application Programming</v>
          </cell>
          <cell r="D239">
            <v>0</v>
          </cell>
          <cell r="E239">
            <v>0</v>
          </cell>
          <cell r="F239">
            <v>0</v>
          </cell>
          <cell r="G239">
            <v>0</v>
          </cell>
          <cell r="H239">
            <v>0</v>
          </cell>
          <cell r="I239">
            <v>0</v>
          </cell>
          <cell r="J239">
            <v>0</v>
          </cell>
        </row>
        <row r="240">
          <cell r="A240">
            <v>1304437</v>
          </cell>
          <cell r="B240" t="str">
            <v>برمجة امن الشبكات</v>
          </cell>
          <cell r="C240" t="str">
            <v>Networks Security Programming</v>
          </cell>
          <cell r="D240">
            <v>3</v>
          </cell>
          <cell r="E240">
            <v>0</v>
          </cell>
          <cell r="F240">
            <v>3</v>
          </cell>
          <cell r="G240">
            <v>0</v>
          </cell>
          <cell r="H240">
            <v>0</v>
          </cell>
          <cell r="I240">
            <v>0</v>
          </cell>
          <cell r="J240" t="str">
            <v>1304310+1304332</v>
          </cell>
        </row>
        <row r="241">
          <cell r="A241">
            <v>1304438</v>
          </cell>
          <cell r="B241" t="str">
            <v>سمات تعاون واتصال بين انسان والحاسب</v>
          </cell>
          <cell r="C241" t="str">
            <v>Human-Computer Interaction</v>
          </cell>
          <cell r="D241">
            <v>0</v>
          </cell>
          <cell r="E241">
            <v>0</v>
          </cell>
          <cell r="F241">
            <v>0</v>
          </cell>
          <cell r="G241">
            <v>0</v>
          </cell>
          <cell r="H241">
            <v>0</v>
          </cell>
          <cell r="I241">
            <v>0</v>
          </cell>
          <cell r="J241">
            <v>0</v>
          </cell>
        </row>
        <row r="242">
          <cell r="A242">
            <v>1304439</v>
          </cell>
          <cell r="B242" t="str">
            <v>تصميم وبرمجة نظم التعلم الالكتروني</v>
          </cell>
          <cell r="C242" t="str">
            <v>Design and Implementation of e-Learning Systems</v>
          </cell>
          <cell r="D242">
            <v>0</v>
          </cell>
          <cell r="E242">
            <v>0</v>
          </cell>
          <cell r="F242">
            <v>0</v>
          </cell>
          <cell r="G242">
            <v>0</v>
          </cell>
          <cell r="H242">
            <v>0</v>
          </cell>
          <cell r="I242">
            <v>0</v>
          </cell>
          <cell r="J242">
            <v>0</v>
          </cell>
        </row>
        <row r="243">
          <cell r="A243">
            <v>1304440</v>
          </cell>
          <cell r="B243" t="str">
            <v>تصميم الشبكات اللاسلكية</v>
          </cell>
          <cell r="C243" t="str">
            <v>Wireless Networks Design</v>
          </cell>
          <cell r="D243">
            <v>3</v>
          </cell>
          <cell r="E243">
            <v>0</v>
          </cell>
          <cell r="F243">
            <v>3</v>
          </cell>
          <cell r="G243">
            <v>0</v>
          </cell>
          <cell r="H243">
            <v>0</v>
          </cell>
          <cell r="I243">
            <v>0</v>
          </cell>
          <cell r="J243">
            <v>1304430</v>
          </cell>
        </row>
        <row r="244">
          <cell r="A244">
            <v>1304442</v>
          </cell>
          <cell r="B244" t="str">
            <v>تصميم وبرمجة نظم التعلم الالكتروني</v>
          </cell>
          <cell r="C244" t="str">
            <v>Design and Implementation of e-Learning Systems</v>
          </cell>
          <cell r="D244">
            <v>0</v>
          </cell>
          <cell r="E244">
            <v>0</v>
          </cell>
          <cell r="F244">
            <v>0</v>
          </cell>
          <cell r="G244">
            <v>0</v>
          </cell>
          <cell r="H244">
            <v>0</v>
          </cell>
          <cell r="I244">
            <v>0</v>
          </cell>
          <cell r="J244">
            <v>0</v>
          </cell>
        </row>
        <row r="245">
          <cell r="A245">
            <v>1311443</v>
          </cell>
          <cell r="B245" t="str">
            <v>بروتوكولات الانترنت المتقدمة</v>
          </cell>
          <cell r="C245" t="str">
            <v>Advanced Internet Protocols</v>
          </cell>
          <cell r="D245">
            <v>3</v>
          </cell>
          <cell r="E245">
            <v>0</v>
          </cell>
          <cell r="F245">
            <v>3</v>
          </cell>
          <cell r="G245" t="str">
            <v>-</v>
          </cell>
          <cell r="H245">
            <v>0</v>
          </cell>
          <cell r="I245">
            <v>0</v>
          </cell>
          <cell r="J245">
            <v>1304232</v>
          </cell>
        </row>
        <row r="246">
          <cell r="A246">
            <v>1304444</v>
          </cell>
          <cell r="B246" t="str">
            <v>نقل الوسائط عبر بروتوكول الانترنت</v>
          </cell>
          <cell r="C246" t="str">
            <v>Multimedia Transfer over Internet</v>
          </cell>
          <cell r="D246">
            <v>0</v>
          </cell>
          <cell r="E246">
            <v>0</v>
          </cell>
          <cell r="F246">
            <v>0</v>
          </cell>
          <cell r="G246">
            <v>0</v>
          </cell>
          <cell r="H246">
            <v>0</v>
          </cell>
          <cell r="I246">
            <v>0</v>
          </cell>
          <cell r="J246">
            <v>0</v>
          </cell>
        </row>
        <row r="247">
          <cell r="A247">
            <v>1304489</v>
          </cell>
          <cell r="B247" t="str">
            <v>مشروع التخرج</v>
          </cell>
          <cell r="C247" t="str">
            <v>Graduation Project</v>
          </cell>
          <cell r="D247">
            <v>0</v>
          </cell>
          <cell r="E247">
            <v>0</v>
          </cell>
          <cell r="F247">
            <v>0</v>
          </cell>
          <cell r="G247">
            <v>0</v>
          </cell>
          <cell r="H247">
            <v>0</v>
          </cell>
          <cell r="I247">
            <v>0</v>
          </cell>
          <cell r="J247">
            <v>0</v>
          </cell>
        </row>
        <row r="248">
          <cell r="A248">
            <v>1304490</v>
          </cell>
          <cell r="B248" t="str">
            <v>موضوعات خاصة في نظم شبكات الحاسوب</v>
          </cell>
          <cell r="C248" t="str">
            <v>Special Topics in Computer Networks Systems</v>
          </cell>
          <cell r="D248">
            <v>3</v>
          </cell>
          <cell r="E248">
            <v>0</v>
          </cell>
          <cell r="F248">
            <v>3</v>
          </cell>
          <cell r="G248">
            <v>0</v>
          </cell>
          <cell r="H248">
            <v>0</v>
          </cell>
          <cell r="I248">
            <v>0</v>
          </cell>
          <cell r="J248" t="str">
            <v>Dept. Approval</v>
          </cell>
        </row>
        <row r="249">
          <cell r="A249">
            <v>1304491</v>
          </cell>
          <cell r="B249" t="str">
            <v>مشروع تخرج (1)</v>
          </cell>
          <cell r="C249" t="str">
            <v>Graduation Project (1)</v>
          </cell>
          <cell r="D249">
            <v>0</v>
          </cell>
          <cell r="E249">
            <v>2</v>
          </cell>
          <cell r="F249">
            <v>1</v>
          </cell>
          <cell r="G249">
            <v>0</v>
          </cell>
          <cell r="H249">
            <v>0</v>
          </cell>
          <cell r="I249">
            <v>0</v>
          </cell>
          <cell r="J249" t="str">
            <v>Pass. 85 Cr.Hrs.+1303386</v>
          </cell>
        </row>
        <row r="250">
          <cell r="A250">
            <v>1304492</v>
          </cell>
          <cell r="B250" t="str">
            <v>مشروع تخرج (2)</v>
          </cell>
          <cell r="C250" t="str">
            <v>Graduation Project (2)</v>
          </cell>
          <cell r="D250">
            <v>0</v>
          </cell>
          <cell r="E250">
            <v>4</v>
          </cell>
          <cell r="F250">
            <v>2</v>
          </cell>
          <cell r="G250">
            <v>0</v>
          </cell>
          <cell r="H250">
            <v>0</v>
          </cell>
          <cell r="I250">
            <v>0</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row r="255">
          <cell r="A255">
            <v>1302384</v>
          </cell>
          <cell r="B255" t="str">
            <v>تحليل وتصميم البرمجيات</v>
          </cell>
          <cell r="C255" t="str">
            <v>Software Analysis and Design</v>
          </cell>
          <cell r="D255">
            <v>2</v>
          </cell>
          <cell r="E255">
            <v>2</v>
          </cell>
          <cell r="F255">
            <v>3</v>
          </cell>
          <cell r="G255">
            <v>0</v>
          </cell>
          <cell r="H255">
            <v>1302382</v>
          </cell>
          <cell r="I255">
            <v>0</v>
          </cell>
          <cell r="J255">
            <v>0</v>
          </cell>
        </row>
        <row r="256">
          <cell r="A256">
            <v>1401151</v>
          </cell>
          <cell r="B256" t="str">
            <v>أخلاقيات الحياة الجامعية</v>
          </cell>
          <cell r="C256" t="str">
            <v>Campus Life Ethics</v>
          </cell>
          <cell r="D256">
            <v>3</v>
          </cell>
          <cell r="E256">
            <v>0</v>
          </cell>
          <cell r="F256">
            <v>3</v>
          </cell>
          <cell r="G256" t="str">
            <v>-</v>
          </cell>
          <cell r="H256" t="str">
            <v>-</v>
          </cell>
          <cell r="I256" t="str">
            <v>-</v>
          </cell>
          <cell r="J256" t="str">
            <v>-</v>
          </cell>
        </row>
        <row r="257">
          <cell r="A257">
            <v>1401136</v>
          </cell>
          <cell r="B257" t="str">
            <v>مدخل إلى التربية الحديثة</v>
          </cell>
          <cell r="C257" t="str">
            <v>Introduction to Modern Education</v>
          </cell>
          <cell r="D257">
            <v>3</v>
          </cell>
          <cell r="E257">
            <v>0</v>
          </cell>
          <cell r="F257">
            <v>3</v>
          </cell>
          <cell r="G257" t="str">
            <v>-</v>
          </cell>
          <cell r="H257" t="str">
            <v>-</v>
          </cell>
          <cell r="I257" t="str">
            <v>-</v>
          </cell>
          <cell r="J257" t="str">
            <v>-</v>
          </cell>
        </row>
        <row r="258">
          <cell r="A258">
            <v>1301109</v>
          </cell>
          <cell r="B258" t="str">
            <v>مقدمة في تكنولوجيا المعلومات</v>
          </cell>
          <cell r="C258" t="str">
            <v>Introduction to information Technology</v>
          </cell>
          <cell r="D258">
            <v>3</v>
          </cell>
          <cell r="E258">
            <v>0</v>
          </cell>
          <cell r="F258">
            <v>3</v>
          </cell>
          <cell r="G258" t="str">
            <v>-</v>
          </cell>
          <cell r="H258" t="str">
            <v>-</v>
          </cell>
          <cell r="I258" t="str">
            <v>-</v>
          </cell>
          <cell r="J258" t="str">
            <v>-</v>
          </cell>
        </row>
        <row r="259">
          <cell r="A259">
            <v>1501161</v>
          </cell>
          <cell r="B259" t="str">
            <v xml:space="preserve">المجتمعات الرقمية </v>
          </cell>
          <cell r="C259" t="str">
            <v>Digital Societies</v>
          </cell>
          <cell r="D259">
            <v>3</v>
          </cell>
          <cell r="E259">
            <v>0</v>
          </cell>
          <cell r="F259">
            <v>3</v>
          </cell>
          <cell r="G259" t="str">
            <v>-</v>
          </cell>
          <cell r="H259" t="str">
            <v>-</v>
          </cell>
          <cell r="I259" t="str">
            <v>-</v>
          </cell>
          <cell r="J259" t="str">
            <v>-</v>
          </cell>
        </row>
        <row r="260">
          <cell r="A260">
            <v>1301150</v>
          </cell>
          <cell r="B260" t="str">
            <v xml:space="preserve">الجبر الخطي </v>
          </cell>
          <cell r="C260" t="str">
            <v>Linear Algebra</v>
          </cell>
          <cell r="D260">
            <v>3</v>
          </cell>
          <cell r="E260">
            <v>0</v>
          </cell>
          <cell r="F260">
            <v>3</v>
          </cell>
          <cell r="G260">
            <v>1501110</v>
          </cell>
          <cell r="H260">
            <v>1501110</v>
          </cell>
          <cell r="I260">
            <v>1501110</v>
          </cell>
          <cell r="J260">
            <v>1501110</v>
          </cell>
        </row>
        <row r="261">
          <cell r="A261">
            <v>1501120</v>
          </cell>
          <cell r="B261" t="str">
            <v>فيزياء عامة (1)</v>
          </cell>
          <cell r="C261" t="str">
            <v>General Physics (1)</v>
          </cell>
          <cell r="D261">
            <v>3</v>
          </cell>
          <cell r="E261">
            <v>0</v>
          </cell>
          <cell r="F261">
            <v>3</v>
          </cell>
          <cell r="G261" t="str">
            <v>-</v>
          </cell>
          <cell r="H261" t="str">
            <v>-</v>
          </cell>
          <cell r="I261" t="str">
            <v>-</v>
          </cell>
          <cell r="J261" t="str">
            <v>-</v>
          </cell>
        </row>
        <row r="262">
          <cell r="A262">
            <v>1501121</v>
          </cell>
          <cell r="B262" t="str">
            <v xml:space="preserve"> فيزياء عامة عملى (1)</v>
          </cell>
          <cell r="C262" t="str">
            <v>General Physics Lab (1)</v>
          </cell>
          <cell r="D262">
            <v>0</v>
          </cell>
          <cell r="E262">
            <v>2</v>
          </cell>
          <cell r="F262">
            <v>1</v>
          </cell>
          <cell r="G262" t="str">
            <v>ↂ1501120</v>
          </cell>
          <cell r="H262" t="str">
            <v>ↂ1501120</v>
          </cell>
          <cell r="I262" t="str">
            <v>ↂ1501120</v>
          </cell>
          <cell r="J262" t="str">
            <v>ↂ1501120</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عملى (1)</v>
          </cell>
          <cell r="C264" t="str">
            <v>General Chemistry Lab (1)</v>
          </cell>
          <cell r="D264">
            <v>0</v>
          </cell>
          <cell r="E264">
            <v>2</v>
          </cell>
          <cell r="F264">
            <v>1</v>
          </cell>
          <cell r="G264" t="str">
            <v>ↂ1501130</v>
          </cell>
          <cell r="H264" t="str">
            <v>ↂ1501130</v>
          </cell>
          <cell r="I264" t="str">
            <v>ↂ1501130</v>
          </cell>
          <cell r="J264" t="str">
            <v>ↂ1501130</v>
          </cell>
        </row>
        <row r="265">
          <cell r="A265">
            <v>1501210</v>
          </cell>
          <cell r="B265" t="str">
            <v>تفاضل وتكامل (2)</v>
          </cell>
          <cell r="C265" t="str">
            <v>Calculus (2)</v>
          </cell>
          <cell r="D265">
            <v>3</v>
          </cell>
          <cell r="E265">
            <v>0</v>
          </cell>
          <cell r="F265">
            <v>3</v>
          </cell>
          <cell r="G265">
            <v>1501110</v>
          </cell>
          <cell r="H265">
            <v>1501110</v>
          </cell>
          <cell r="I265">
            <v>1501110</v>
          </cell>
          <cell r="J265">
            <v>1501110</v>
          </cell>
        </row>
        <row r="266">
          <cell r="A266">
            <v>1301209</v>
          </cell>
          <cell r="B266" t="str">
            <v>تراكيب متقطعة (2)</v>
          </cell>
          <cell r="C266" t="str">
            <v>Discrete Structures (2)</v>
          </cell>
          <cell r="D266">
            <v>3</v>
          </cell>
          <cell r="E266">
            <v>0</v>
          </cell>
          <cell r="F266">
            <v>3</v>
          </cell>
          <cell r="G266">
            <v>1301111</v>
          </cell>
          <cell r="H266">
            <v>1301111</v>
          </cell>
          <cell r="I266">
            <v>1301111</v>
          </cell>
          <cell r="J266">
            <v>1301111</v>
          </cell>
        </row>
        <row r="267">
          <cell r="A267">
            <v>1301306</v>
          </cell>
          <cell r="B267" t="str">
            <v>أساسيات الفيزياء الكهربائية</v>
          </cell>
          <cell r="C267" t="str">
            <v>Basics of Electric Physics</v>
          </cell>
          <cell r="D267">
            <v>3</v>
          </cell>
          <cell r="E267">
            <v>0</v>
          </cell>
          <cell r="F267">
            <v>3</v>
          </cell>
          <cell r="G267" t="str">
            <v>1501121+1301120</v>
          </cell>
          <cell r="H267" t="str">
            <v>1501121+1301120</v>
          </cell>
          <cell r="I267" t="str">
            <v>1501121+1301120</v>
          </cell>
          <cell r="J267" t="str">
            <v>1501121+1301120</v>
          </cell>
        </row>
        <row r="268">
          <cell r="A268">
            <v>1301307</v>
          </cell>
          <cell r="B268" t="str">
            <v>مختبر اساسيات الفيزياء الكهربائية</v>
          </cell>
          <cell r="C268" t="str">
            <v>Basics of Electric Physics Lab</v>
          </cell>
          <cell r="D268">
            <v>0</v>
          </cell>
          <cell r="E268">
            <v>2</v>
          </cell>
          <cell r="F268">
            <v>1</v>
          </cell>
          <cell r="G268" t="str">
            <v>ↂ1301306</v>
          </cell>
          <cell r="H268" t="str">
            <v>ↂ1301306</v>
          </cell>
          <cell r="I268" t="str">
            <v>ↂ1301306</v>
          </cell>
          <cell r="J268" t="str">
            <v>ↂ1301306</v>
          </cell>
        </row>
        <row r="269">
          <cell r="A269">
            <v>1301305</v>
          </cell>
          <cell r="B269" t="str">
            <v>قواعد البيانات و تطبيقاتها</v>
          </cell>
          <cell r="C269" t="str">
            <v>Database and Application of Database</v>
          </cell>
          <cell r="D269">
            <v>2</v>
          </cell>
          <cell r="E269">
            <v>2</v>
          </cell>
          <cell r="F269">
            <v>3</v>
          </cell>
          <cell r="G269">
            <v>1301203</v>
          </cell>
          <cell r="H269">
            <v>1301203</v>
          </cell>
          <cell r="I269">
            <v>1301203</v>
          </cell>
          <cell r="J269">
            <v>1301203</v>
          </cell>
        </row>
        <row r="270">
          <cell r="A270">
            <v>1301460</v>
          </cell>
          <cell r="B270" t="str">
            <v>حوسبة سحابية</v>
          </cell>
          <cell r="C270" t="str">
            <v>Cloud Computing</v>
          </cell>
          <cell r="D270">
            <v>3</v>
          </cell>
          <cell r="E270">
            <v>0</v>
          </cell>
          <cell r="F270">
            <v>3</v>
          </cell>
          <cell r="G270" t="str">
            <v>Dept. Approval</v>
          </cell>
          <cell r="H270" t="str">
            <v>Dept. Approval</v>
          </cell>
          <cell r="I270" t="str">
            <v>Dept. Approval</v>
          </cell>
          <cell r="J270" t="str">
            <v>Dept. Approval</v>
          </cell>
        </row>
        <row r="271">
          <cell r="A271">
            <v>1301462</v>
          </cell>
          <cell r="B271" t="str">
            <v>حوسبة نقالة</v>
          </cell>
          <cell r="C271" t="str">
            <v>Mobile Computing</v>
          </cell>
          <cell r="D271">
            <v>3</v>
          </cell>
          <cell r="E271">
            <v>0</v>
          </cell>
          <cell r="F271">
            <v>3</v>
          </cell>
          <cell r="G271" t="str">
            <v>Dept. Approval</v>
          </cell>
          <cell r="H271" t="str">
            <v>Dept. Approval</v>
          </cell>
          <cell r="I271" t="str">
            <v>Dept. Approval</v>
          </cell>
          <cell r="J271" t="str">
            <v>Dept. Approval</v>
          </cell>
        </row>
        <row r="272">
          <cell r="A272">
            <v>1301463</v>
          </cell>
          <cell r="B272" t="str">
            <v>تحليل البيانات الكبيرة</v>
          </cell>
          <cell r="C272" t="str">
            <v>Big Data Analysis</v>
          </cell>
          <cell r="D272">
            <v>3</v>
          </cell>
          <cell r="E272">
            <v>0</v>
          </cell>
          <cell r="F272">
            <v>3</v>
          </cell>
          <cell r="G272" t="str">
            <v>Dept. Approval</v>
          </cell>
          <cell r="H272" t="str">
            <v>Dept. Approval</v>
          </cell>
          <cell r="I272" t="str">
            <v>Dept. Approval</v>
          </cell>
          <cell r="J272" t="str">
            <v>Dept. Approval</v>
          </cell>
        </row>
        <row r="273">
          <cell r="A273">
            <v>1301464</v>
          </cell>
          <cell r="B273" t="str">
            <v>تصميم تجربة المستخدم</v>
          </cell>
          <cell r="C273" t="str">
            <v>User Design Experience</v>
          </cell>
          <cell r="D273">
            <v>3</v>
          </cell>
          <cell r="E273">
            <v>0</v>
          </cell>
          <cell r="F273">
            <v>3</v>
          </cell>
          <cell r="G273" t="str">
            <v>Dept. Approval</v>
          </cell>
          <cell r="H273" t="str">
            <v>Dept. Approval</v>
          </cell>
          <cell r="I273" t="str">
            <v>Dept. Approval</v>
          </cell>
          <cell r="J273" t="str">
            <v>Dept. Approval</v>
          </cell>
        </row>
        <row r="274">
          <cell r="A274">
            <v>402104</v>
          </cell>
          <cell r="B274" t="str">
            <v>الريادة في الأعمال</v>
          </cell>
          <cell r="C274" t="str">
            <v>Entrepreneurship in Business</v>
          </cell>
          <cell r="D274">
            <v>3</v>
          </cell>
          <cell r="E274">
            <v>0</v>
          </cell>
          <cell r="F274">
            <v>3</v>
          </cell>
          <cell r="G274" t="str">
            <v>-</v>
          </cell>
          <cell r="H274" t="str">
            <v>-</v>
          </cell>
          <cell r="I274" t="str">
            <v>-</v>
          </cell>
          <cell r="J274" t="str">
            <v>-</v>
          </cell>
        </row>
        <row r="275">
          <cell r="A275">
            <v>1211110</v>
          </cell>
          <cell r="B275" t="str">
            <v>ثقافة فنية</v>
          </cell>
          <cell r="C275" t="str">
            <v>Art Education</v>
          </cell>
          <cell r="D275">
            <v>3</v>
          </cell>
          <cell r="E275">
            <v>0</v>
          </cell>
          <cell r="F275">
            <v>3</v>
          </cell>
          <cell r="G275" t="str">
            <v>-</v>
          </cell>
          <cell r="H275" t="str">
            <v>-</v>
          </cell>
          <cell r="I275" t="str">
            <v>-</v>
          </cell>
          <cell r="J275" t="str">
            <v>-</v>
          </cell>
        </row>
        <row r="276">
          <cell r="A276">
            <v>602144</v>
          </cell>
          <cell r="B276" t="str">
            <v>القانون في حياتنا</v>
          </cell>
          <cell r="C276" t="str">
            <v>Law in our life </v>
          </cell>
          <cell r="D276">
            <v>3</v>
          </cell>
          <cell r="E276">
            <v>0</v>
          </cell>
          <cell r="F276">
            <v>3</v>
          </cell>
          <cell r="G276" t="str">
            <v>-</v>
          </cell>
          <cell r="H276" t="str">
            <v>-</v>
          </cell>
          <cell r="I276" t="str">
            <v>-</v>
          </cell>
          <cell r="J276" t="str">
            <v>-</v>
          </cell>
        </row>
        <row r="277">
          <cell r="A277">
            <v>1401010</v>
          </cell>
          <cell r="B277" t="str">
            <v xml:space="preserve">خدمة المجتمع </v>
          </cell>
          <cell r="C277" t="str">
            <v>Community Service </v>
          </cell>
          <cell r="D277">
            <v>0</v>
          </cell>
          <cell r="E277">
            <v>0</v>
          </cell>
          <cell r="F277">
            <v>0</v>
          </cell>
          <cell r="G277" t="str">
            <v>-</v>
          </cell>
          <cell r="H277" t="str">
            <v>-</v>
          </cell>
          <cell r="I277" t="str">
            <v>-</v>
          </cell>
          <cell r="J277" t="str">
            <v>-</v>
          </cell>
        </row>
        <row r="278">
          <cell r="A278">
            <v>100103</v>
          </cell>
          <cell r="B278" t="str">
            <v>العلــوم العسكـرية *</v>
          </cell>
          <cell r="C278" t="str">
            <v>Military Sciences*</v>
          </cell>
          <cell r="D278">
            <v>3</v>
          </cell>
          <cell r="E278">
            <v>0</v>
          </cell>
          <cell r="F278">
            <v>3</v>
          </cell>
          <cell r="G278" t="str">
            <v>-</v>
          </cell>
          <cell r="H278" t="str">
            <v>-</v>
          </cell>
          <cell r="I278" t="str">
            <v>-</v>
          </cell>
          <cell r="J278" t="str">
            <v>-</v>
          </cell>
        </row>
        <row r="279">
          <cell r="A279">
            <v>1401221</v>
          </cell>
          <cell r="B279" t="str">
            <v>لغات اجنبية</v>
          </cell>
          <cell r="C279" t="str">
            <v>Foreign Languages</v>
          </cell>
          <cell r="D279">
            <v>3</v>
          </cell>
          <cell r="E279">
            <v>0</v>
          </cell>
          <cell r="F279">
            <v>3</v>
          </cell>
          <cell r="G279" t="str">
            <v>-</v>
          </cell>
          <cell r="H279" t="str">
            <v>-</v>
          </cell>
          <cell r="I279" t="str">
            <v>-</v>
          </cell>
          <cell r="J279" t="str">
            <v>-</v>
          </cell>
        </row>
        <row r="280">
          <cell r="A280">
            <v>1401152</v>
          </cell>
          <cell r="B280" t="str">
            <v>التربية الوطنية  و الإعلامية</v>
          </cell>
          <cell r="C280" t="str">
            <v>National Education and Media</v>
          </cell>
          <cell r="D280">
            <v>3</v>
          </cell>
          <cell r="E280">
            <v>0</v>
          </cell>
          <cell r="F280">
            <v>3</v>
          </cell>
          <cell r="G280" t="str">
            <v>-</v>
          </cell>
          <cell r="H280" t="str">
            <v>-</v>
          </cell>
          <cell r="I280" t="str">
            <v>-</v>
          </cell>
          <cell r="J280" t="str">
            <v>-</v>
          </cell>
        </row>
        <row r="281">
          <cell r="A281">
            <v>1301421</v>
          </cell>
          <cell r="B281" t="str">
            <v>برمجة متوازية</v>
          </cell>
          <cell r="C281" t="str">
            <v>Parallel Programming</v>
          </cell>
          <cell r="D281">
            <v>2</v>
          </cell>
          <cell r="E281">
            <v>2</v>
          </cell>
          <cell r="F281">
            <v>3</v>
          </cell>
          <cell r="G281">
            <v>1301310</v>
          </cell>
          <cell r="H281">
            <v>0</v>
          </cell>
          <cell r="I281">
            <v>0</v>
          </cell>
        </row>
        <row r="282">
          <cell r="A282">
            <v>1301341</v>
          </cell>
          <cell r="B282" t="str">
            <v>الذكاءالاصطناعى</v>
          </cell>
          <cell r="C282" t="str">
            <v>Artificial Intelligence</v>
          </cell>
          <cell r="D282">
            <v>2</v>
          </cell>
          <cell r="E282">
            <v>2</v>
          </cell>
          <cell r="F282">
            <v>3</v>
          </cell>
          <cell r="G282">
            <v>1301203</v>
          </cell>
          <cell r="H282">
            <v>0</v>
          </cell>
          <cell r="I282">
            <v>0</v>
          </cell>
          <cell r="J282">
            <v>0</v>
          </cell>
        </row>
        <row r="283">
          <cell r="A283">
            <v>1301466</v>
          </cell>
          <cell r="B283" t="str">
            <v>الحوسبة السحابية و البيانات الضخمة</v>
          </cell>
          <cell r="C283" t="str">
            <v>Cloud Computing and Big Data</v>
          </cell>
          <cell r="D283">
            <v>2</v>
          </cell>
          <cell r="E283">
            <v>2</v>
          </cell>
          <cell r="F283">
            <v>3</v>
          </cell>
          <cell r="G283" t="str">
            <v>1301341 + 1301305</v>
          </cell>
        </row>
        <row r="284">
          <cell r="A284">
            <v>1301468</v>
          </cell>
          <cell r="B284" t="str">
            <v>توجهات حديثة في الحوسبة</v>
          </cell>
          <cell r="C284" t="str">
            <v>Recent trends in computing</v>
          </cell>
          <cell r="D284">
            <v>0</v>
          </cell>
          <cell r="E284">
            <v>2</v>
          </cell>
          <cell r="F284">
            <v>1</v>
          </cell>
          <cell r="G284">
            <v>1301305</v>
          </cell>
        </row>
        <row r="285">
          <cell r="A285">
            <v>1301467</v>
          </cell>
          <cell r="B285" t="str">
            <v>ذكاء الأعمال</v>
          </cell>
          <cell r="C285" t="str">
            <v>Business intelligence</v>
          </cell>
          <cell r="D285">
            <v>3</v>
          </cell>
          <cell r="E285">
            <v>0</v>
          </cell>
          <cell r="F285">
            <v>3</v>
          </cell>
          <cell r="G285">
            <v>1301341</v>
          </cell>
        </row>
        <row r="286">
          <cell r="A286">
            <v>1401126</v>
          </cell>
          <cell r="B286" t="str">
            <v>حقوق الإنسان</v>
          </cell>
          <cell r="C286" t="str">
            <v>Human Rights</v>
          </cell>
          <cell r="D286">
            <v>3</v>
          </cell>
          <cell r="E286">
            <v>0</v>
          </cell>
          <cell r="F286">
            <v>3</v>
          </cell>
          <cell r="G286" t="str">
            <v>-</v>
          </cell>
          <cell r="H286" t="str">
            <v>-</v>
          </cell>
          <cell r="I286" t="str">
            <v>-</v>
          </cell>
          <cell r="J286" t="str">
            <v>-</v>
          </cell>
        </row>
      </sheetData>
    </sheetDataSet>
  </externalBook>
</externalLink>
</file>

<file path=xl/tables/table1.xml><?xml version="1.0" encoding="utf-8"?>
<table xmlns="http://schemas.openxmlformats.org/spreadsheetml/2006/main" id="4" name="Table35" displayName="Table35" ref="A19:A35" totalsRowShown="0" headerRowDxfId="19" dataDxfId="18" headerRowCellStyle="Normal 2 2" dataCellStyle="Normal 2 2">
  <autoFilter ref="A19:A35"/>
  <tableColumns count="1">
    <tableColumn id="1" name="Academic Year" dataDxfId="17" dataCellStyle="Normal 2 2"/>
  </tableColumns>
  <tableStyleInfo name="TableStyleMedium1" showFirstColumn="0" showLastColumn="0" showRowStripes="1" showColumnStripes="0"/>
</table>
</file>

<file path=xl/tables/table2.xml><?xml version="1.0" encoding="utf-8"?>
<table xmlns="http://schemas.openxmlformats.org/spreadsheetml/2006/main" id="5" name="Table46" displayName="Table46" ref="A12:A15" totalsRowShown="0" headerRowDxfId="16" dataDxfId="15" headerRowCellStyle="Normal 2 2" dataCellStyle="Normal 2 2">
  <autoFilter ref="A12:A15"/>
  <tableColumns count="1">
    <tableColumn id="1" name="Semester" dataDxfId="14" dataCellStyle="Normal 2 2"/>
  </tableColumns>
  <tableStyleInfo name="TableStyleMedium1" showFirstColumn="0" showLastColumn="0" showRowStripes="1" showColumnStripes="0"/>
</table>
</file>

<file path=xl/tables/table3.xml><?xml version="1.0" encoding="utf-8"?>
<table xmlns="http://schemas.openxmlformats.org/spreadsheetml/2006/main" id="6" name="Table25" displayName="Table25" ref="A1:B9" totalsRowShown="0" headerRowDxfId="13" dataDxfId="12">
  <autoFilter ref="A1:B9"/>
  <tableColumns count="2">
    <tableColumn id="1" name="Code" dataDxfId="11"/>
    <tableColumn id="2" name="Description" dataDxfId="10"/>
  </tableColumns>
  <tableStyleInfo name="TableStyleMedium1" showFirstColumn="0" showLastColumn="0" showRowStripes="1" showColumnStripes="0"/>
</table>
</file>

<file path=xl/tables/table4.xml><?xml version="1.0" encoding="utf-8"?>
<table xmlns="http://schemas.openxmlformats.org/spreadsheetml/2006/main" id="1" name="Table2" displayName="Table2" ref="A1:B9" totalsRowShown="0" headerRowDxfId="9" dataDxfId="8">
  <autoFilter ref="A1:B9"/>
  <tableColumns count="2">
    <tableColumn id="1" name="Code" dataDxfId="7"/>
    <tableColumn id="2" name="Description" dataDxfId="6"/>
  </tableColumns>
  <tableStyleInfo name="TableStyleMedium1" showFirstColumn="0" showLastColumn="0" showRowStripes="1" showColumnStripes="0"/>
</table>
</file>

<file path=xl/tables/table5.xml><?xml version="1.0" encoding="utf-8"?>
<table xmlns="http://schemas.openxmlformats.org/spreadsheetml/2006/main" id="2" name="Table3" displayName="Table3" ref="A19:A35" totalsRowShown="0" headerRowDxfId="5" dataDxfId="4" headerRowCellStyle="Normal 2 2" dataCellStyle="Normal 2 2">
  <autoFilter ref="A19:A35"/>
  <tableColumns count="1">
    <tableColumn id="1" name="Academic Year" dataDxfId="3" dataCellStyle="Normal 2 2"/>
  </tableColumns>
  <tableStyleInfo name="TableStyleMedium1" showFirstColumn="0" showLastColumn="0" showRowStripes="1" showColumnStripes="0"/>
</table>
</file>

<file path=xl/tables/table6.xml><?xml version="1.0" encoding="utf-8"?>
<table xmlns="http://schemas.openxmlformats.org/spreadsheetml/2006/main" id="3" name="Table4" displayName="Table4" ref="A12:A15" totalsRowShown="0" headerRowDxfId="2" dataDxfId="1" headerRowCellStyle="Normal 2 2" dataCellStyle="Normal 2 2">
  <autoFilter ref="A12:A15"/>
  <tableColumns count="1">
    <tableColumn id="1" name="Semester"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sqref="A1:B9"/>
    </sheetView>
  </sheetViews>
  <sheetFormatPr defaultColWidth="8.85546875" defaultRowHeight="15.75"/>
  <cols>
    <col min="1" max="1" width="20.140625" style="132" bestFit="1" customWidth="1"/>
    <col min="2" max="2" width="56.5703125" style="132" bestFit="1" customWidth="1"/>
    <col min="3" max="16384" width="8.85546875" style="132"/>
  </cols>
  <sheetData>
    <row r="1" spans="1:2">
      <c r="A1" s="130" t="s">
        <v>581</v>
      </c>
      <c r="B1" s="131" t="s">
        <v>582</v>
      </c>
    </row>
    <row r="2" spans="1:2">
      <c r="A2" s="130" t="s">
        <v>583</v>
      </c>
      <c r="B2" s="131" t="s">
        <v>584</v>
      </c>
    </row>
    <row r="3" spans="1:2">
      <c r="A3" s="130" t="s">
        <v>585</v>
      </c>
      <c r="B3" s="131" t="s">
        <v>586</v>
      </c>
    </row>
    <row r="4" spans="1:2">
      <c r="A4" s="130" t="s">
        <v>587</v>
      </c>
      <c r="B4" s="131" t="s">
        <v>588</v>
      </c>
    </row>
    <row r="5" spans="1:2">
      <c r="A5" s="130" t="s">
        <v>589</v>
      </c>
      <c r="B5" s="131" t="s">
        <v>607</v>
      </c>
    </row>
    <row r="6" spans="1:2">
      <c r="A6" s="130" t="s">
        <v>592</v>
      </c>
      <c r="B6" s="131" t="s">
        <v>606</v>
      </c>
    </row>
    <row r="7" spans="1:2">
      <c r="A7" s="130" t="s">
        <v>593</v>
      </c>
      <c r="B7" s="131" t="s">
        <v>605</v>
      </c>
    </row>
    <row r="8" spans="1:2">
      <c r="A8" s="130" t="s">
        <v>619</v>
      </c>
      <c r="B8" s="131" t="s">
        <v>618</v>
      </c>
    </row>
    <row r="9" spans="1:2">
      <c r="A9" s="130" t="s">
        <v>590</v>
      </c>
      <c r="B9" s="131" t="s">
        <v>591</v>
      </c>
    </row>
    <row r="10" spans="1:2">
      <c r="A10" s="130"/>
      <c r="B10" s="131"/>
    </row>
    <row r="12" spans="1:2">
      <c r="A12" s="130" t="s">
        <v>601</v>
      </c>
    </row>
    <row r="13" spans="1:2">
      <c r="A13" s="130" t="s">
        <v>602</v>
      </c>
    </row>
    <row r="14" spans="1:2">
      <c r="A14" s="130" t="s">
        <v>603</v>
      </c>
    </row>
    <row r="15" spans="1:2">
      <c r="A15" s="130" t="s">
        <v>604</v>
      </c>
    </row>
    <row r="19" spans="1:1">
      <c r="A19" s="130" t="s">
        <v>594</v>
      </c>
    </row>
    <row r="20" spans="1:1">
      <c r="A20" s="130" t="s">
        <v>600</v>
      </c>
    </row>
    <row r="21" spans="1:1">
      <c r="A21" s="130" t="s">
        <v>599</v>
      </c>
    </row>
    <row r="22" spans="1:1">
      <c r="A22" s="130" t="s">
        <v>598</v>
      </c>
    </row>
    <row r="23" spans="1:1">
      <c r="A23" s="130" t="s">
        <v>595</v>
      </c>
    </row>
    <row r="24" spans="1:1">
      <c r="A24" s="130" t="s">
        <v>596</v>
      </c>
    </row>
    <row r="25" spans="1:1">
      <c r="A25" s="130" t="s">
        <v>597</v>
      </c>
    </row>
    <row r="26" spans="1:1">
      <c r="A26" s="130" t="s">
        <v>608</v>
      </c>
    </row>
    <row r="27" spans="1:1">
      <c r="A27" s="130" t="s">
        <v>609</v>
      </c>
    </row>
    <row r="28" spans="1:1">
      <c r="A28" s="130" t="s">
        <v>610</v>
      </c>
    </row>
    <row r="29" spans="1:1">
      <c r="A29" s="130" t="s">
        <v>611</v>
      </c>
    </row>
    <row r="30" spans="1:1">
      <c r="A30" s="130" t="s">
        <v>612</v>
      </c>
    </row>
    <row r="31" spans="1:1">
      <c r="A31" s="130" t="s">
        <v>613</v>
      </c>
    </row>
    <row r="32" spans="1:1">
      <c r="A32" s="130" t="s">
        <v>616</v>
      </c>
    </row>
    <row r="33" spans="1:1">
      <c r="A33" s="130" t="s">
        <v>614</v>
      </c>
    </row>
    <row r="34" spans="1:1">
      <c r="A34" s="130" t="s">
        <v>615</v>
      </c>
    </row>
    <row r="35" spans="1:1">
      <c r="A35" s="130" t="s">
        <v>617</v>
      </c>
    </row>
  </sheetData>
  <pageMargins left="0.7" right="0.7" top="0.75" bottom="0.75" header="0.3" footer="0.3"/>
  <pageSetup paperSize="9" orientation="portrait"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4"/>
  <sheetViews>
    <sheetView showGridLines="0" topLeftCell="A16" zoomScaleNormal="100" zoomScaleSheetLayoutView="190" zoomScalePageLayoutView="90" workbookViewId="0">
      <selection activeCell="H38" sqref="H38:M38"/>
    </sheetView>
  </sheetViews>
  <sheetFormatPr defaultColWidth="8.7109375" defaultRowHeight="12.75"/>
  <cols>
    <col min="1" max="1" width="22.5703125" style="2" bestFit="1" customWidth="1"/>
    <col min="2" max="2" width="8.7109375" style="2" customWidth="1"/>
    <col min="3" max="3" width="31.7109375" style="2" customWidth="1"/>
    <col min="4" max="4" width="5.140625" style="2" customWidth="1"/>
    <col min="5" max="5" width="4.140625" style="2" customWidth="1"/>
    <col min="6" max="6" width="5.7109375" style="11" customWidth="1"/>
    <col min="7" max="7" width="9.7109375" style="2" customWidth="1"/>
    <col min="8" max="8" width="8.7109375" style="2" customWidth="1"/>
    <col min="9" max="9" width="39.42578125" style="2" bestFit="1" customWidth="1"/>
    <col min="10" max="10" width="5.28515625" style="2" customWidth="1"/>
    <col min="11" max="11" width="4.140625" style="2" customWidth="1"/>
    <col min="12" max="12" width="5.28515625" style="11" customWidth="1"/>
    <col min="13" max="13" width="14.7109375" style="2" customWidth="1"/>
    <col min="14" max="15" width="4.7109375" style="2" customWidth="1"/>
    <col min="16" max="16" width="8" style="2" bestFit="1" customWidth="1"/>
    <col min="17" max="17" width="13.140625" style="2" bestFit="1" customWidth="1"/>
    <col min="18" max="18" width="8" style="2" bestFit="1" customWidth="1"/>
    <col min="19" max="256" width="9.140625" style="2" customWidth="1"/>
    <col min="257" max="16384" width="8.7109375" style="2"/>
  </cols>
  <sheetData>
    <row r="1" spans="1:18" ht="15.95" customHeight="1">
      <c r="B1" s="279" t="s">
        <v>571</v>
      </c>
      <c r="C1" s="279"/>
      <c r="D1" s="279"/>
      <c r="E1" s="279"/>
      <c r="F1" s="279"/>
      <c r="G1" s="279"/>
      <c r="H1" s="279"/>
      <c r="I1" s="279"/>
      <c r="J1" s="279"/>
      <c r="K1" s="279"/>
      <c r="L1" s="279"/>
      <c r="M1" s="279"/>
    </row>
    <row r="2" spans="1:18" ht="15.95" customHeight="1">
      <c r="B2" s="279" t="s">
        <v>34</v>
      </c>
      <c r="C2" s="279"/>
      <c r="D2" s="279"/>
      <c r="E2" s="279"/>
      <c r="F2" s="279"/>
      <c r="G2" s="279"/>
      <c r="H2" s="279"/>
      <c r="I2" s="279"/>
      <c r="J2" s="279"/>
      <c r="K2" s="279"/>
      <c r="L2" s="279"/>
      <c r="M2" s="279"/>
    </row>
    <row r="3" spans="1:18" ht="15.95" customHeight="1">
      <c r="B3" s="279" t="s">
        <v>628</v>
      </c>
      <c r="C3" s="279"/>
      <c r="D3" s="279"/>
      <c r="E3" s="279"/>
      <c r="F3" s="279"/>
      <c r="G3" s="279"/>
      <c r="H3" s="279"/>
      <c r="I3" s="279"/>
      <c r="J3" s="279"/>
      <c r="K3" s="279"/>
      <c r="L3" s="279"/>
      <c r="M3" s="279"/>
    </row>
    <row r="4" spans="1:18" ht="15" customHeight="1">
      <c r="B4" s="279" t="s">
        <v>643</v>
      </c>
      <c r="C4" s="279"/>
      <c r="D4" s="279"/>
      <c r="E4" s="279"/>
      <c r="F4" s="279"/>
      <c r="G4" s="279"/>
      <c r="H4" s="279"/>
      <c r="I4" s="279"/>
      <c r="J4" s="279"/>
      <c r="K4" s="279"/>
      <c r="L4" s="279"/>
      <c r="M4" s="279"/>
    </row>
    <row r="5" spans="1:18" ht="15" customHeight="1" thickBot="1">
      <c r="A5" s="3"/>
      <c r="B5" s="280" t="s">
        <v>35</v>
      </c>
      <c r="C5" s="280"/>
      <c r="D5" s="280"/>
      <c r="E5" s="280"/>
      <c r="F5" s="280"/>
      <c r="G5" s="280"/>
      <c r="H5" s="280"/>
      <c r="I5" s="280"/>
      <c r="J5" s="280"/>
      <c r="K5" s="280"/>
      <c r="L5" s="280"/>
      <c r="M5" s="280"/>
      <c r="N5" s="3"/>
    </row>
    <row r="6" spans="1:18" ht="15" customHeight="1" thickBot="1">
      <c r="B6" s="259" t="s">
        <v>797</v>
      </c>
      <c r="C6" s="260"/>
      <c r="D6" s="260"/>
      <c r="E6" s="260"/>
      <c r="F6" s="260"/>
      <c r="G6" s="261"/>
      <c r="H6" s="259" t="s">
        <v>506</v>
      </c>
      <c r="I6" s="260"/>
      <c r="J6" s="260"/>
      <c r="K6" s="260"/>
      <c r="L6" s="260"/>
      <c r="M6" s="261"/>
    </row>
    <row r="7" spans="1:18" ht="15" customHeight="1" thickBot="1">
      <c r="B7" s="256" t="s">
        <v>784</v>
      </c>
      <c r="C7" s="257"/>
      <c r="D7" s="257"/>
      <c r="E7" s="257"/>
      <c r="F7" s="257"/>
      <c r="G7" s="258"/>
      <c r="H7" s="259" t="s">
        <v>547</v>
      </c>
      <c r="I7" s="260"/>
      <c r="J7" s="260"/>
      <c r="K7" s="260"/>
      <c r="L7" s="260"/>
      <c r="M7" s="261"/>
    </row>
    <row r="8" spans="1:18" s="1" customFormat="1" ht="18" customHeight="1">
      <c r="B8" s="262" t="s">
        <v>1</v>
      </c>
      <c r="C8" s="262" t="s">
        <v>2</v>
      </c>
      <c r="D8" s="264" t="s">
        <v>3</v>
      </c>
      <c r="E8" s="264"/>
      <c r="F8" s="265"/>
      <c r="G8" s="266" t="s">
        <v>25</v>
      </c>
      <c r="H8" s="262" t="s">
        <v>1</v>
      </c>
      <c r="I8" s="262" t="s">
        <v>2</v>
      </c>
      <c r="J8" s="264" t="s">
        <v>3</v>
      </c>
      <c r="K8" s="264"/>
      <c r="L8" s="265"/>
      <c r="M8" s="266" t="s">
        <v>25</v>
      </c>
    </row>
    <row r="9" spans="1:18" s="1" customFormat="1" ht="12.75" customHeight="1" thickBot="1">
      <c r="B9" s="263"/>
      <c r="C9" s="268"/>
      <c r="D9" s="76" t="s">
        <v>4</v>
      </c>
      <c r="E9" s="75" t="s">
        <v>5</v>
      </c>
      <c r="F9" s="75" t="s">
        <v>6</v>
      </c>
      <c r="G9" s="267"/>
      <c r="H9" s="263"/>
      <c r="I9" s="268"/>
      <c r="J9" s="76" t="s">
        <v>4</v>
      </c>
      <c r="K9" s="75" t="s">
        <v>5</v>
      </c>
      <c r="L9" s="75" t="s">
        <v>6</v>
      </c>
      <c r="M9" s="267"/>
    </row>
    <row r="10" spans="1:18" ht="13.5" customHeight="1">
      <c r="B10" s="208">
        <v>1401146</v>
      </c>
      <c r="C10" s="209" t="s">
        <v>775</v>
      </c>
      <c r="D10" s="210">
        <v>1</v>
      </c>
      <c r="E10" s="210">
        <v>0</v>
      </c>
      <c r="F10" s="210">
        <v>1</v>
      </c>
      <c r="G10" s="311" t="s">
        <v>776</v>
      </c>
      <c r="H10" s="203">
        <v>1305101</v>
      </c>
      <c r="I10" s="169" t="s">
        <v>704</v>
      </c>
      <c r="J10" s="120">
        <v>3</v>
      </c>
      <c r="K10" s="120">
        <v>0</v>
      </c>
      <c r="L10" s="120">
        <v>3</v>
      </c>
      <c r="M10" s="121" t="s">
        <v>0</v>
      </c>
      <c r="P10" s="3"/>
      <c r="Q10" s="3"/>
      <c r="R10" s="3"/>
    </row>
    <row r="11" spans="1:18">
      <c r="B11" s="211">
        <v>1401147</v>
      </c>
      <c r="C11" s="169" t="s">
        <v>777</v>
      </c>
      <c r="D11" s="120">
        <v>1</v>
      </c>
      <c r="E11" s="120">
        <v>0</v>
      </c>
      <c r="F11" s="120">
        <v>1</v>
      </c>
      <c r="G11" s="312"/>
      <c r="H11" s="203">
        <v>1301203</v>
      </c>
      <c r="I11" s="169" t="s">
        <v>22</v>
      </c>
      <c r="J11" s="120">
        <v>2</v>
      </c>
      <c r="K11" s="120">
        <v>2</v>
      </c>
      <c r="L11" s="120">
        <v>3</v>
      </c>
      <c r="M11" s="121" t="s">
        <v>576</v>
      </c>
      <c r="P11" s="3"/>
      <c r="Q11" s="3"/>
      <c r="R11" s="3"/>
    </row>
    <row r="12" spans="1:18" ht="15" customHeight="1">
      <c r="B12" s="211">
        <v>1401148</v>
      </c>
      <c r="C12" s="169" t="s">
        <v>778</v>
      </c>
      <c r="D12" s="120">
        <v>1</v>
      </c>
      <c r="E12" s="120">
        <v>0</v>
      </c>
      <c r="F12" s="120">
        <v>1</v>
      </c>
      <c r="G12" s="313"/>
      <c r="H12" s="203">
        <v>1301336</v>
      </c>
      <c r="I12" s="169" t="s">
        <v>787</v>
      </c>
      <c r="J12" s="120">
        <v>3</v>
      </c>
      <c r="K12" s="120">
        <v>0</v>
      </c>
      <c r="L12" s="120">
        <v>3</v>
      </c>
      <c r="M12" s="121">
        <v>1305101</v>
      </c>
      <c r="P12" s="3"/>
      <c r="Q12" s="3"/>
      <c r="R12" s="3"/>
    </row>
    <row r="13" spans="1:18">
      <c r="B13" s="211">
        <v>100103</v>
      </c>
      <c r="C13" s="169" t="s">
        <v>572</v>
      </c>
      <c r="D13" s="120">
        <v>3</v>
      </c>
      <c r="E13" s="120">
        <v>0</v>
      </c>
      <c r="F13" s="120">
        <v>3</v>
      </c>
      <c r="G13" s="121" t="s">
        <v>0</v>
      </c>
      <c r="H13" s="203">
        <v>1305202</v>
      </c>
      <c r="I13" s="169" t="s">
        <v>788</v>
      </c>
      <c r="J13" s="120">
        <v>3</v>
      </c>
      <c r="K13" s="120">
        <v>0</v>
      </c>
      <c r="L13" s="120">
        <v>3</v>
      </c>
      <c r="M13" s="121">
        <v>1305101</v>
      </c>
      <c r="P13" s="3"/>
      <c r="Q13" s="4"/>
      <c r="R13" s="3"/>
    </row>
    <row r="14" spans="1:18">
      <c r="B14" s="211">
        <v>1401116</v>
      </c>
      <c r="C14" s="169" t="s">
        <v>563</v>
      </c>
      <c r="D14" s="120">
        <v>3</v>
      </c>
      <c r="E14" s="120">
        <v>0</v>
      </c>
      <c r="F14" s="120">
        <v>3</v>
      </c>
      <c r="G14" s="121" t="s">
        <v>0</v>
      </c>
      <c r="H14" s="203">
        <v>1305211</v>
      </c>
      <c r="I14" s="169" t="s">
        <v>789</v>
      </c>
      <c r="J14" s="120">
        <v>3</v>
      </c>
      <c r="K14" s="120">
        <v>0</v>
      </c>
      <c r="L14" s="120">
        <v>3</v>
      </c>
      <c r="M14" s="121">
        <v>1301336</v>
      </c>
      <c r="P14" s="3"/>
      <c r="Q14" s="3"/>
      <c r="R14" s="3"/>
    </row>
    <row r="15" spans="1:18" ht="15" customHeight="1">
      <c r="B15" s="211">
        <v>1401123</v>
      </c>
      <c r="C15" s="169" t="s">
        <v>803</v>
      </c>
      <c r="D15" s="120">
        <v>3</v>
      </c>
      <c r="E15" s="120">
        <v>0</v>
      </c>
      <c r="F15" s="120">
        <v>3</v>
      </c>
      <c r="G15" s="121" t="s">
        <v>0</v>
      </c>
      <c r="H15" s="203">
        <v>1305212</v>
      </c>
      <c r="I15" s="169" t="s">
        <v>43</v>
      </c>
      <c r="J15" s="120">
        <v>2</v>
      </c>
      <c r="K15" s="120">
        <v>2</v>
      </c>
      <c r="L15" s="120">
        <v>3</v>
      </c>
      <c r="M15" s="121">
        <v>1301336</v>
      </c>
      <c r="P15" s="8"/>
      <c r="Q15" s="3"/>
      <c r="R15" s="9"/>
    </row>
    <row r="16" spans="1:18">
      <c r="B16" s="211">
        <v>1401124</v>
      </c>
      <c r="C16" s="169" t="s">
        <v>779</v>
      </c>
      <c r="D16" s="120">
        <v>3</v>
      </c>
      <c r="E16" s="120">
        <v>0</v>
      </c>
      <c r="F16" s="120">
        <v>3</v>
      </c>
      <c r="G16" s="121" t="s">
        <v>0</v>
      </c>
      <c r="H16" s="203">
        <v>1301236</v>
      </c>
      <c r="I16" s="169" t="s">
        <v>30</v>
      </c>
      <c r="J16" s="120">
        <v>2</v>
      </c>
      <c r="K16" s="120">
        <v>2</v>
      </c>
      <c r="L16" s="120">
        <v>3</v>
      </c>
      <c r="M16" s="121">
        <v>1301108</v>
      </c>
      <c r="P16" s="3"/>
      <c r="Q16" s="3"/>
      <c r="R16" s="3"/>
    </row>
    <row r="17" spans="2:18" ht="13.5" customHeight="1" thickBot="1">
      <c r="B17" s="211">
        <v>1401150</v>
      </c>
      <c r="C17" s="169" t="s">
        <v>729</v>
      </c>
      <c r="D17" s="120">
        <v>3</v>
      </c>
      <c r="E17" s="120">
        <v>0</v>
      </c>
      <c r="F17" s="120">
        <v>3</v>
      </c>
      <c r="G17" s="121" t="s">
        <v>0</v>
      </c>
      <c r="H17" s="203">
        <v>1305213</v>
      </c>
      <c r="I17" s="169" t="s">
        <v>706</v>
      </c>
      <c r="J17" s="120">
        <v>2</v>
      </c>
      <c r="K17" s="120">
        <v>2</v>
      </c>
      <c r="L17" s="120">
        <v>3</v>
      </c>
      <c r="M17" s="121">
        <v>1301203</v>
      </c>
      <c r="P17" s="3"/>
      <c r="Q17" s="3"/>
      <c r="R17" s="3"/>
    </row>
    <row r="18" spans="2:18" ht="13.5" customHeight="1" thickBot="1">
      <c r="B18" s="194"/>
      <c r="C18" s="195" t="s">
        <v>6</v>
      </c>
      <c r="D18" s="196">
        <f>SUM(D10:D17)</f>
        <v>18</v>
      </c>
      <c r="E18" s="196">
        <f>SUM(E10:E17)</f>
        <v>0</v>
      </c>
      <c r="F18" s="196">
        <f>SUM(F10:F17)</f>
        <v>18</v>
      </c>
      <c r="G18" s="196"/>
      <c r="H18" s="203">
        <v>1301326</v>
      </c>
      <c r="I18" s="169" t="s">
        <v>790</v>
      </c>
      <c r="J18" s="120">
        <v>3</v>
      </c>
      <c r="K18" s="120">
        <v>0</v>
      </c>
      <c r="L18" s="120">
        <v>3</v>
      </c>
      <c r="M18" s="121">
        <v>1301203</v>
      </c>
      <c r="P18" s="10"/>
      <c r="Q18" s="3"/>
      <c r="R18" s="3"/>
    </row>
    <row r="19" spans="2:18" ht="13.5" thickBot="1">
      <c r="B19" s="314"/>
      <c r="C19" s="314"/>
      <c r="D19" s="314"/>
      <c r="E19" s="314"/>
      <c r="F19" s="314"/>
      <c r="G19" s="314"/>
      <c r="H19" s="168">
        <v>1301305</v>
      </c>
      <c r="I19" s="169" t="s">
        <v>531</v>
      </c>
      <c r="J19" s="120">
        <v>2</v>
      </c>
      <c r="K19" s="120">
        <v>2</v>
      </c>
      <c r="L19" s="120">
        <v>3</v>
      </c>
      <c r="M19" s="121">
        <v>1301203</v>
      </c>
      <c r="P19" s="11"/>
    </row>
    <row r="20" spans="2:18" ht="13.5" thickBot="1">
      <c r="B20" s="275" t="s">
        <v>780</v>
      </c>
      <c r="C20" s="275"/>
      <c r="D20" s="275"/>
      <c r="E20" s="275"/>
      <c r="F20" s="275"/>
      <c r="G20" s="275"/>
      <c r="H20" s="168">
        <v>1305301</v>
      </c>
      <c r="I20" s="169" t="s">
        <v>699</v>
      </c>
      <c r="J20" s="120">
        <v>2</v>
      </c>
      <c r="K20" s="120">
        <v>2</v>
      </c>
      <c r="L20" s="120">
        <v>3</v>
      </c>
      <c r="M20" s="121">
        <v>1305212</v>
      </c>
      <c r="P20" s="11"/>
    </row>
    <row r="21" spans="2:18" ht="21">
      <c r="B21" s="208">
        <v>501114</v>
      </c>
      <c r="C21" s="209" t="str">
        <f>VLOOKUP($B21,[1]Crses!$A$2:C25,3,FALSE)</f>
        <v>Palastinian Cause &amp; Contemp. Arab History</v>
      </c>
      <c r="D21" s="210">
        <f>VLOOKUP($B21,[1]Crses!$A$2:$J$290,4,FALSE)</f>
        <v>3</v>
      </c>
      <c r="E21" s="210">
        <f>VLOOKUP($B21,[1]Crses!$A$2:$J$290,5,FALSE)</f>
        <v>0</v>
      </c>
      <c r="F21" s="210">
        <f>VLOOKUP($B21,[1]Crses!$A$2:$J$290,6,FALSE)</f>
        <v>3</v>
      </c>
      <c r="G21" s="212" t="str">
        <f>VLOOKUP($B21,[1]Crses!$A$2:$J$290,7,FALSE)</f>
        <v>-</v>
      </c>
      <c r="H21" s="168">
        <v>1305302</v>
      </c>
      <c r="I21" s="169" t="s">
        <v>625</v>
      </c>
      <c r="J21" s="120">
        <v>3</v>
      </c>
      <c r="K21" s="120">
        <v>0</v>
      </c>
      <c r="L21" s="120">
        <v>3</v>
      </c>
      <c r="M21" s="121">
        <v>1305211</v>
      </c>
      <c r="P21" s="11"/>
    </row>
    <row r="22" spans="2:18">
      <c r="B22" s="211">
        <v>1401126</v>
      </c>
      <c r="C22" s="169" t="str">
        <f>VLOOKUP($B22,[1]Crses!$A$2:$J$290,3,FALSE)</f>
        <v>Human Rights</v>
      </c>
      <c r="D22" s="120">
        <f>VLOOKUP($B22,[1]Crses!$A$2:$J$290,4,FALSE)</f>
        <v>3</v>
      </c>
      <c r="E22" s="120">
        <f>VLOOKUP($B22,[1]Crses!$A$2:$J$290,5,FALSE)</f>
        <v>0</v>
      </c>
      <c r="F22" s="120">
        <f>VLOOKUP($B22,[1]Crses!$A$2:$J$290,6,FALSE)</f>
        <v>3</v>
      </c>
      <c r="G22" s="121" t="str">
        <f>VLOOKUP($B22,[1]Crses!$A$2:$J$290,7,FALSE)</f>
        <v>-</v>
      </c>
      <c r="H22" s="168">
        <v>1302384</v>
      </c>
      <c r="I22" s="169" t="s">
        <v>470</v>
      </c>
      <c r="J22" s="120">
        <v>2</v>
      </c>
      <c r="K22" s="120">
        <v>2</v>
      </c>
      <c r="L22" s="120">
        <v>3</v>
      </c>
      <c r="M22" s="121">
        <v>1301305</v>
      </c>
      <c r="P22" s="11"/>
    </row>
    <row r="23" spans="2:18">
      <c r="B23" s="211">
        <v>1401117</v>
      </c>
      <c r="C23" s="169" t="str">
        <f>VLOOKUP($B23,[1]Crses!$A$2:$J$290,3,FALSE)</f>
        <v>Islam and Contemporary Issues</v>
      </c>
      <c r="D23" s="120">
        <f>VLOOKUP($B23,[1]Crses!$A$2:$J$290,4,FALSE)</f>
        <v>3</v>
      </c>
      <c r="E23" s="120">
        <f>VLOOKUP($B23,[1]Crses!$A$2:$J$290,5,FALSE)</f>
        <v>0</v>
      </c>
      <c r="F23" s="120">
        <f>VLOOKUP($B23,[1]Crses!$A$2:$J$290,6,FALSE)</f>
        <v>3</v>
      </c>
      <c r="G23" s="121" t="str">
        <f>VLOOKUP($B23,[1]Crses!$A$2:$J$290,7,FALSE)</f>
        <v>-</v>
      </c>
      <c r="H23" s="168">
        <v>1305311</v>
      </c>
      <c r="I23" s="169" t="s">
        <v>705</v>
      </c>
      <c r="J23" s="120">
        <v>2</v>
      </c>
      <c r="K23" s="120">
        <v>2</v>
      </c>
      <c r="L23" s="120">
        <v>3</v>
      </c>
      <c r="M23" s="121">
        <v>1301326</v>
      </c>
      <c r="P23" s="11"/>
    </row>
    <row r="24" spans="2:18">
      <c r="B24" s="211">
        <v>1401118</v>
      </c>
      <c r="C24" s="169" t="str">
        <f>VLOOKUP($B24,[1]Crses!$A$2:$J$290,3,FALSE)</f>
        <v>Ethics in Islam</v>
      </c>
      <c r="D24" s="120">
        <f>VLOOKUP($B24,[1]Crses!$A$2:$J$290,4,FALSE)</f>
        <v>3</v>
      </c>
      <c r="E24" s="120">
        <f>VLOOKUP($B24,[1]Crses!$A$2:$J$290,5,FALSE)</f>
        <v>0</v>
      </c>
      <c r="F24" s="120">
        <f>VLOOKUP($B24,[1]Crses!$A$2:$J$290,6,FALSE)</f>
        <v>3</v>
      </c>
      <c r="G24" s="121" t="str">
        <f>VLOOKUP($B24,[1]Crses!$A$2:$J$290,7,FALSE)</f>
        <v>-</v>
      </c>
      <c r="H24" s="168">
        <v>1305312</v>
      </c>
      <c r="I24" s="169" t="s">
        <v>791</v>
      </c>
      <c r="J24" s="120">
        <v>3</v>
      </c>
      <c r="K24" s="120">
        <v>0</v>
      </c>
      <c r="L24" s="120">
        <v>3</v>
      </c>
      <c r="M24" s="121">
        <v>1305213</v>
      </c>
      <c r="P24" s="11"/>
    </row>
    <row r="25" spans="2:18">
      <c r="B25" s="211">
        <v>1211110</v>
      </c>
      <c r="C25" s="169" t="str">
        <f>VLOOKUP($B25,[1]Crses!$A$2:$J$290,3,FALSE)</f>
        <v>Art Education</v>
      </c>
      <c r="D25" s="120">
        <f>VLOOKUP($B25,[1]Crses!$A$2:$J$290,4,FALSE)</f>
        <v>3</v>
      </c>
      <c r="E25" s="120">
        <f>VLOOKUP($B25,[1]Crses!$A$2:$J$290,5,FALSE)</f>
        <v>0</v>
      </c>
      <c r="F25" s="120">
        <f>VLOOKUP($B25,[1]Crses!$A$2:$J$290,6,FALSE)</f>
        <v>3</v>
      </c>
      <c r="G25" s="121" t="str">
        <f>VLOOKUP($B25,[1]Crses!$A$2:$J$290,7,FALSE)</f>
        <v>-</v>
      </c>
      <c r="H25" s="168">
        <v>1305313</v>
      </c>
      <c r="I25" s="169" t="s">
        <v>792</v>
      </c>
      <c r="J25" s="120">
        <v>3</v>
      </c>
      <c r="K25" s="120">
        <v>0</v>
      </c>
      <c r="L25" s="120">
        <v>3</v>
      </c>
      <c r="M25" s="121">
        <v>1305213</v>
      </c>
      <c r="P25" s="12"/>
      <c r="Q25" s="13"/>
    </row>
    <row r="26" spans="2:18">
      <c r="B26" s="211">
        <v>1501163</v>
      </c>
      <c r="C26" s="169" t="s">
        <v>781</v>
      </c>
      <c r="D26" s="120">
        <v>3</v>
      </c>
      <c r="E26" s="120">
        <v>0</v>
      </c>
      <c r="F26" s="120">
        <v>3</v>
      </c>
      <c r="G26" s="121" t="s">
        <v>0</v>
      </c>
      <c r="H26" s="168">
        <v>1305314</v>
      </c>
      <c r="I26" s="169" t="s">
        <v>649</v>
      </c>
      <c r="J26" s="120">
        <v>2</v>
      </c>
      <c r="K26" s="120">
        <v>2</v>
      </c>
      <c r="L26" s="120">
        <v>3</v>
      </c>
      <c r="M26" s="121">
        <v>1305212</v>
      </c>
      <c r="P26" s="11"/>
    </row>
    <row r="27" spans="2:18">
      <c r="B27" s="211">
        <v>1401130</v>
      </c>
      <c r="C27" s="169" t="str">
        <f>VLOOKUP($B27,[1]Crses!$A$2:$J$290,3,FALSE)</f>
        <v>Sports and Health</v>
      </c>
      <c r="D27" s="120">
        <f>VLOOKUP($B27,[1]Crses!$A$2:$J$290,4,FALSE)</f>
        <v>3</v>
      </c>
      <c r="E27" s="120">
        <f>VLOOKUP($B27,[1]Crses!$A$2:$J$290,5,FALSE)</f>
        <v>0</v>
      </c>
      <c r="F27" s="120">
        <f>VLOOKUP($B27,[1]Crses!$A$2:$J$290,6,FALSE)</f>
        <v>3</v>
      </c>
      <c r="G27" s="121" t="str">
        <f>VLOOKUP($B27,[1]Crses!$A$2:$J$290,7,FALSE)</f>
        <v>-</v>
      </c>
      <c r="H27" s="168">
        <v>1305315</v>
      </c>
      <c r="I27" s="169" t="s">
        <v>624</v>
      </c>
      <c r="J27" s="120">
        <v>2</v>
      </c>
      <c r="K27" s="120">
        <v>2</v>
      </c>
      <c r="L27" s="120">
        <v>3</v>
      </c>
      <c r="M27" s="121">
        <v>1305302</v>
      </c>
      <c r="P27" s="14"/>
    </row>
    <row r="28" spans="2:18" ht="21">
      <c r="B28" s="211">
        <v>1401131</v>
      </c>
      <c r="C28" s="169" t="str">
        <f>VLOOKUP($B28,[1]Crses!$A$2:$J$290,3,FALSE)</f>
        <v>Introduction to Sociology</v>
      </c>
      <c r="D28" s="120">
        <f>VLOOKUP($B28,[1]Crses!$A$2:$J$290,4,FALSE)</f>
        <v>3</v>
      </c>
      <c r="E28" s="120">
        <f>VLOOKUP($B28,[1]Crses!$A$2:$J$290,5,FALSE)</f>
        <v>0</v>
      </c>
      <c r="F28" s="120">
        <f>VLOOKUP($B28,[1]Crses!$A$2:$J$290,6,FALSE)</f>
        <v>3</v>
      </c>
      <c r="G28" s="121" t="str">
        <f>VLOOKUP($B28,[1]Crses!$A$2:$J$290,7,FALSE)</f>
        <v>-</v>
      </c>
      <c r="H28" s="168">
        <v>1305491</v>
      </c>
      <c r="I28" s="169" t="s">
        <v>74</v>
      </c>
      <c r="J28" s="120">
        <v>0</v>
      </c>
      <c r="K28" s="120">
        <v>2</v>
      </c>
      <c r="L28" s="120">
        <v>1</v>
      </c>
      <c r="M28" s="121" t="s">
        <v>720</v>
      </c>
      <c r="P28" s="11"/>
    </row>
    <row r="29" spans="2:18">
      <c r="B29" s="211">
        <v>1401127</v>
      </c>
      <c r="C29" s="169" t="s">
        <v>782</v>
      </c>
      <c r="D29" s="120">
        <v>3</v>
      </c>
      <c r="E29" s="120">
        <v>0</v>
      </c>
      <c r="F29" s="120">
        <v>3</v>
      </c>
      <c r="G29" s="121" t="s">
        <v>0</v>
      </c>
      <c r="H29" s="168">
        <v>1305492</v>
      </c>
      <c r="I29" s="169" t="s">
        <v>714</v>
      </c>
      <c r="J29" s="120">
        <v>0</v>
      </c>
      <c r="K29" s="120">
        <v>4</v>
      </c>
      <c r="L29" s="120">
        <v>2</v>
      </c>
      <c r="M29" s="121">
        <v>1305491</v>
      </c>
      <c r="P29" s="11"/>
    </row>
    <row r="30" spans="2:18" ht="15.75" customHeight="1">
      <c r="B30" s="211">
        <v>1401210</v>
      </c>
      <c r="C30" s="169" t="str">
        <f>VLOOKUP($B30,[1]Crses!$A$2:$J$290,3,FALSE)</f>
        <v>Arabic Language  (2)</v>
      </c>
      <c r="D30" s="120">
        <f>VLOOKUP($B30,[1]Crses!$A$2:$J$290,4,FALSE)</f>
        <v>3</v>
      </c>
      <c r="E30" s="120">
        <f>VLOOKUP($B30,[1]Crses!$A$2:$J$290,5,FALSE)</f>
        <v>0</v>
      </c>
      <c r="F30" s="120">
        <f>VLOOKUP($B30,[1]Crses!$A$2:$J$290,6,FALSE)</f>
        <v>3</v>
      </c>
      <c r="G30" s="121">
        <f>VLOOKUP($B30,[1]Crses!$A$2:$J$290,7,FALSE)</f>
        <v>1401110</v>
      </c>
      <c r="H30" s="168">
        <v>1305401</v>
      </c>
      <c r="I30" s="169" t="s">
        <v>700</v>
      </c>
      <c r="J30" s="120">
        <v>2</v>
      </c>
      <c r="K30" s="120">
        <v>2</v>
      </c>
      <c r="L30" s="120">
        <v>3</v>
      </c>
      <c r="M30" s="121">
        <v>1305313</v>
      </c>
      <c r="P30" s="11"/>
    </row>
    <row r="31" spans="2:18" ht="16.5" customHeight="1">
      <c r="B31" s="211">
        <v>1401220</v>
      </c>
      <c r="C31" s="169" t="str">
        <f>VLOOKUP($B31,[1]Crses!$A$2:$J$290,3,FALSE)</f>
        <v>English Language (2)</v>
      </c>
      <c r="D31" s="120">
        <f>VLOOKUP($B31,[1]Crses!$A$2:$J$290,4,FALSE)</f>
        <v>3</v>
      </c>
      <c r="E31" s="120">
        <f>VLOOKUP($B31,[1]Crses!$A$2:$J$290,5,FALSE)</f>
        <v>0</v>
      </c>
      <c r="F31" s="120">
        <f>VLOOKUP($B31,[1]Crses!$A$2:$J$290,6,FALSE)</f>
        <v>3</v>
      </c>
      <c r="G31" s="121">
        <f>VLOOKUP($B31,[1]Crses!$A$2:$J$290,7,FALSE)</f>
        <v>1401120</v>
      </c>
      <c r="H31" s="168">
        <v>1305402</v>
      </c>
      <c r="I31" s="169" t="s">
        <v>793</v>
      </c>
      <c r="J31" s="120">
        <v>3</v>
      </c>
      <c r="K31" s="120">
        <v>0</v>
      </c>
      <c r="L31" s="120">
        <v>3</v>
      </c>
      <c r="M31" s="121">
        <v>1301305</v>
      </c>
      <c r="P31" s="11"/>
    </row>
    <row r="32" spans="2:18">
      <c r="B32" s="211">
        <v>1501127</v>
      </c>
      <c r="C32" s="169" t="str">
        <f>VLOOKUP($B32,[1]Crses!$A$2:$J$290,3,FALSE)</f>
        <v>Green Energy</v>
      </c>
      <c r="D32" s="120">
        <f>VLOOKUP($B32,[1]Crses!$A$2:$J$290,4,FALSE)</f>
        <v>3</v>
      </c>
      <c r="E32" s="120">
        <f>VLOOKUP($B32,[1]Crses!$A$2:$J$290,5,FALSE)</f>
        <v>0</v>
      </c>
      <c r="F32" s="120">
        <f>VLOOKUP($B32,[1]Crses!$A$2:$J$290,6,FALSE)</f>
        <v>3</v>
      </c>
      <c r="G32" s="121" t="str">
        <f>VLOOKUP($B32,[1]Crses!$A$2:$J$290,7,FALSE)</f>
        <v>-</v>
      </c>
      <c r="H32" s="168">
        <v>1301341</v>
      </c>
      <c r="I32" s="169" t="s">
        <v>703</v>
      </c>
      <c r="J32" s="120">
        <v>2</v>
      </c>
      <c r="K32" s="120">
        <v>2</v>
      </c>
      <c r="L32" s="120">
        <v>3</v>
      </c>
      <c r="M32" s="121">
        <v>1301203</v>
      </c>
      <c r="P32" s="11"/>
    </row>
    <row r="33" spans="1:16" ht="21">
      <c r="B33" s="211">
        <v>1501128</v>
      </c>
      <c r="C33" s="169" t="str">
        <f>VLOOKUP($B33,[1]Crses!$A$2:$J$290,3,FALSE)</f>
        <v>Communication and Social Media Technology</v>
      </c>
      <c r="D33" s="120">
        <f>VLOOKUP($B33,[1]Crses!$A$2:$J$290,4,FALSE)</f>
        <v>3</v>
      </c>
      <c r="E33" s="120">
        <f>VLOOKUP($B33,[1]Crses!$A$2:$J$290,5,FALSE)</f>
        <v>0</v>
      </c>
      <c r="F33" s="120">
        <f>VLOOKUP($B33,[1]Crses!$A$2:$J$290,6,FALSE)</f>
        <v>3</v>
      </c>
      <c r="G33" s="121" t="str">
        <f>VLOOKUP($B33,[1]Crses!$A$2:$J$290,7,FALSE)</f>
        <v>-</v>
      </c>
      <c r="H33" s="168">
        <v>1302338</v>
      </c>
      <c r="I33" s="169" t="s">
        <v>58</v>
      </c>
      <c r="J33" s="120">
        <v>2</v>
      </c>
      <c r="K33" s="120">
        <v>2</v>
      </c>
      <c r="L33" s="120">
        <v>3</v>
      </c>
      <c r="M33" s="121" t="s">
        <v>708</v>
      </c>
      <c r="P33" s="11"/>
    </row>
    <row r="34" spans="1:16" ht="21">
      <c r="B34" s="211">
        <v>1501154</v>
      </c>
      <c r="C34" s="169" t="str">
        <f>VLOOKUP($B34,[1]Crses!$A$2:$J$290,3,FALSE)</f>
        <v>Health Education</v>
      </c>
      <c r="D34" s="120">
        <f>VLOOKUP($B34,[1]Crses!$A$2:$J$290,4,FALSE)</f>
        <v>3</v>
      </c>
      <c r="E34" s="120">
        <f>VLOOKUP($B34,[1]Crses!$A$2:$J$290,5,FALSE)</f>
        <v>0</v>
      </c>
      <c r="F34" s="120">
        <f>VLOOKUP($B34,[1]Crses!$A$2:$J$290,6,FALSE)</f>
        <v>3</v>
      </c>
      <c r="G34" s="121" t="str">
        <f>VLOOKUP($B34,[1]Crses!$A$2:$J$290,7,FALSE)</f>
        <v>-</v>
      </c>
      <c r="H34" s="168">
        <v>1305403</v>
      </c>
      <c r="I34" s="169" t="s">
        <v>738</v>
      </c>
      <c r="J34" s="120">
        <v>2</v>
      </c>
      <c r="K34" s="120">
        <v>2</v>
      </c>
      <c r="L34" s="120">
        <v>3</v>
      </c>
      <c r="M34" s="121" t="s">
        <v>731</v>
      </c>
    </row>
    <row r="35" spans="1:16" ht="20.25" customHeight="1" thickBot="1">
      <c r="B35" s="211">
        <v>1501164</v>
      </c>
      <c r="C35" s="169" t="s">
        <v>783</v>
      </c>
      <c r="D35" s="120">
        <v>3</v>
      </c>
      <c r="E35" s="120">
        <v>0</v>
      </c>
      <c r="F35" s="120">
        <v>3</v>
      </c>
      <c r="G35" s="121" t="s">
        <v>0</v>
      </c>
      <c r="H35" s="120">
        <v>1305368</v>
      </c>
      <c r="I35" s="123" t="s">
        <v>715</v>
      </c>
      <c r="J35" s="120">
        <v>0</v>
      </c>
      <c r="K35" s="120">
        <v>0</v>
      </c>
      <c r="L35" s="120">
        <v>0</v>
      </c>
      <c r="M35" s="121" t="s">
        <v>410</v>
      </c>
    </row>
    <row r="36" spans="1:16" ht="13.5" thickBot="1">
      <c r="B36" s="211">
        <v>1401151</v>
      </c>
      <c r="C36" s="169" t="str">
        <f>VLOOKUP($B36,[1]Crses!$A$2:$J$290,3,FALSE)</f>
        <v>Campus Life Ethics</v>
      </c>
      <c r="D36" s="120">
        <f>VLOOKUP($B36,[1]Crses!$A$2:$J$290,4,FALSE)</f>
        <v>3</v>
      </c>
      <c r="E36" s="120">
        <f>VLOOKUP($B36,[1]Crses!$A$2:$J$290,5,FALSE)</f>
        <v>0</v>
      </c>
      <c r="F36" s="120">
        <f>VLOOKUP($B36,[1]Crses!$A$2:$J$290,6,FALSE)</f>
        <v>3</v>
      </c>
      <c r="G36" s="121" t="str">
        <f>VLOOKUP($B36,[1]Crses!$A$2:$J$290,7,FALSE)</f>
        <v>-</v>
      </c>
      <c r="H36" s="165"/>
      <c r="I36" s="166" t="s">
        <v>6</v>
      </c>
      <c r="J36" s="6">
        <f>SUM(J10:J35)</f>
        <v>55</v>
      </c>
      <c r="K36" s="6">
        <f>SUM(K10:K35)</f>
        <v>34</v>
      </c>
      <c r="L36" s="6">
        <f>SUM(L10:L35)</f>
        <v>72</v>
      </c>
      <c r="M36" s="7"/>
    </row>
    <row r="37" spans="1:16" ht="12.75" customHeight="1" thickBot="1">
      <c r="B37" s="211">
        <v>1401221</v>
      </c>
      <c r="C37" s="169" t="str">
        <f>VLOOKUP($B37,[1]Crses!$A$2:$J$290,3,FALSE)</f>
        <v>Foreign Languages</v>
      </c>
      <c r="D37" s="120">
        <f>VLOOKUP($B37,[1]Crses!$A$2:$J$290,4,FALSE)</f>
        <v>3</v>
      </c>
      <c r="E37" s="120">
        <f>VLOOKUP($B37,[1]Crses!$A$2:$J$290,5,FALSE)</f>
        <v>0</v>
      </c>
      <c r="F37" s="120">
        <f>VLOOKUP($B37,[1]Crses!$A$2:$J$290,6,FALSE)</f>
        <v>3</v>
      </c>
      <c r="G37" s="121" t="str">
        <f>VLOOKUP($B37,[1]Crses!$A$2:$J$290,7,FALSE)</f>
        <v>-</v>
      </c>
      <c r="H37" s="276" t="s">
        <v>511</v>
      </c>
      <c r="I37" s="277"/>
      <c r="J37" s="277"/>
      <c r="K37" s="277"/>
      <c r="L37" s="277"/>
      <c r="M37" s="278"/>
    </row>
    <row r="38" spans="1:16" ht="24.75" customHeight="1" thickBot="1">
      <c r="B38" s="269" t="s">
        <v>508</v>
      </c>
      <c r="C38" s="270"/>
      <c r="D38" s="270"/>
      <c r="E38" s="270"/>
      <c r="F38" s="270"/>
      <c r="G38" s="271"/>
      <c r="H38" s="290" t="s">
        <v>802</v>
      </c>
      <c r="I38" s="291"/>
      <c r="J38" s="291"/>
      <c r="K38" s="291"/>
      <c r="L38" s="291"/>
      <c r="M38" s="292"/>
    </row>
    <row r="39" spans="1:16" ht="15" customHeight="1" thickBot="1">
      <c r="B39" s="204">
        <v>1301106</v>
      </c>
      <c r="C39" s="205" t="s">
        <v>57</v>
      </c>
      <c r="D39" s="206">
        <v>2</v>
      </c>
      <c r="E39" s="206">
        <v>2</v>
      </c>
      <c r="F39" s="206">
        <v>3</v>
      </c>
      <c r="G39" s="207" t="s">
        <v>0</v>
      </c>
      <c r="H39" s="272" t="s">
        <v>548</v>
      </c>
      <c r="I39" s="273"/>
      <c r="J39" s="273"/>
      <c r="K39" s="273"/>
      <c r="L39" s="273"/>
      <c r="M39" s="274"/>
    </row>
    <row r="40" spans="1:16" ht="15" customHeight="1">
      <c r="B40" s="170">
        <v>1301108</v>
      </c>
      <c r="C40" s="169" t="s">
        <v>100</v>
      </c>
      <c r="D40" s="120">
        <v>2</v>
      </c>
      <c r="E40" s="120">
        <v>2</v>
      </c>
      <c r="F40" s="120">
        <v>3</v>
      </c>
      <c r="G40" s="121">
        <v>1301106</v>
      </c>
      <c r="H40" s="203">
        <v>1305418</v>
      </c>
      <c r="I40" s="169" t="s">
        <v>732</v>
      </c>
      <c r="J40" s="120">
        <v>2</v>
      </c>
      <c r="K40" s="120">
        <v>2</v>
      </c>
      <c r="L40" s="120">
        <v>3</v>
      </c>
      <c r="M40" s="121" t="s">
        <v>409</v>
      </c>
    </row>
    <row r="41" spans="1:16" ht="20.25" customHeight="1">
      <c r="B41" s="170">
        <v>1301111</v>
      </c>
      <c r="C41" s="169" t="s">
        <v>794</v>
      </c>
      <c r="D41" s="120">
        <v>3</v>
      </c>
      <c r="E41" s="120">
        <v>0</v>
      </c>
      <c r="F41" s="120">
        <v>3</v>
      </c>
      <c r="G41" s="121" t="s">
        <v>0</v>
      </c>
      <c r="H41" s="168">
        <v>1305411</v>
      </c>
      <c r="I41" s="169" t="s">
        <v>733</v>
      </c>
      <c r="J41" s="120">
        <v>2</v>
      </c>
      <c r="K41" s="120">
        <v>2</v>
      </c>
      <c r="L41" s="120">
        <v>3</v>
      </c>
      <c r="M41" s="121" t="s">
        <v>409</v>
      </c>
    </row>
    <row r="42" spans="1:16" ht="21">
      <c r="B42" s="170">
        <v>1301266</v>
      </c>
      <c r="C42" s="169" t="s">
        <v>795</v>
      </c>
      <c r="D42" s="120">
        <v>3</v>
      </c>
      <c r="E42" s="120">
        <v>0</v>
      </c>
      <c r="F42" s="120">
        <v>3</v>
      </c>
      <c r="G42" s="121">
        <v>1401120</v>
      </c>
      <c r="H42" s="168">
        <v>1305412</v>
      </c>
      <c r="I42" s="169" t="s">
        <v>734</v>
      </c>
      <c r="J42" s="120">
        <v>3</v>
      </c>
      <c r="K42" s="120">
        <v>0</v>
      </c>
      <c r="L42" s="120">
        <v>3</v>
      </c>
      <c r="M42" s="121" t="s">
        <v>409</v>
      </c>
    </row>
    <row r="43" spans="1:16" ht="18.75" customHeight="1">
      <c r="B43" s="170">
        <v>1501110</v>
      </c>
      <c r="C43" s="169" t="s">
        <v>26</v>
      </c>
      <c r="D43" s="120">
        <v>3</v>
      </c>
      <c r="E43" s="120">
        <v>0</v>
      </c>
      <c r="F43" s="120">
        <v>3</v>
      </c>
      <c r="G43" s="121" t="s">
        <v>0</v>
      </c>
      <c r="H43" s="168">
        <v>1301466</v>
      </c>
      <c r="I43" s="169" t="s">
        <v>735</v>
      </c>
      <c r="J43" s="120">
        <v>2</v>
      </c>
      <c r="K43" s="120">
        <v>2</v>
      </c>
      <c r="L43" s="120">
        <v>3</v>
      </c>
      <c r="M43" s="121" t="s">
        <v>736</v>
      </c>
    </row>
    <row r="44" spans="1:16" ht="18" customHeight="1">
      <c r="B44" s="170">
        <v>1301270</v>
      </c>
      <c r="C44" s="169" t="s">
        <v>37</v>
      </c>
      <c r="D44" s="120">
        <v>3</v>
      </c>
      <c r="E44" s="120">
        <v>0</v>
      </c>
      <c r="F44" s="120">
        <v>3</v>
      </c>
      <c r="G44" s="121">
        <v>1501110</v>
      </c>
      <c r="H44" s="168">
        <v>1305413</v>
      </c>
      <c r="I44" s="169" t="s">
        <v>637</v>
      </c>
      <c r="J44" s="120">
        <v>3</v>
      </c>
      <c r="K44" s="120">
        <v>0</v>
      </c>
      <c r="L44" s="120">
        <v>3</v>
      </c>
      <c r="M44" s="121">
        <v>1305314</v>
      </c>
    </row>
    <row r="45" spans="1:16">
      <c r="B45" s="170">
        <v>1301150</v>
      </c>
      <c r="C45" s="169" t="s">
        <v>796</v>
      </c>
      <c r="D45" s="120">
        <v>3</v>
      </c>
      <c r="E45" s="120">
        <v>0</v>
      </c>
      <c r="F45" s="120">
        <v>3</v>
      </c>
      <c r="G45" s="121">
        <v>1501110</v>
      </c>
      <c r="H45" s="168">
        <v>1305417</v>
      </c>
      <c r="I45" s="123" t="s">
        <v>737</v>
      </c>
      <c r="J45" s="120">
        <v>2</v>
      </c>
      <c r="K45" s="120">
        <v>2</v>
      </c>
      <c r="L45" s="120">
        <v>3</v>
      </c>
      <c r="M45" s="121">
        <v>1305211</v>
      </c>
    </row>
    <row r="46" spans="1:16" ht="19.5" customHeight="1" thickBot="1">
      <c r="B46" s="170">
        <v>1501212</v>
      </c>
      <c r="C46" s="169" t="s">
        <v>7</v>
      </c>
      <c r="D46" s="120">
        <v>3</v>
      </c>
      <c r="E46" s="120">
        <v>0</v>
      </c>
      <c r="F46" s="120">
        <v>3</v>
      </c>
      <c r="G46" s="121">
        <v>1501110</v>
      </c>
      <c r="H46" s="120">
        <v>1305415</v>
      </c>
      <c r="I46" s="123" t="s">
        <v>626</v>
      </c>
      <c r="J46" s="120">
        <v>2</v>
      </c>
      <c r="K46" s="120">
        <v>2</v>
      </c>
      <c r="L46" s="120">
        <v>3</v>
      </c>
      <c r="M46" s="121">
        <v>1305314</v>
      </c>
    </row>
    <row r="47" spans="1:16" ht="19.5" customHeight="1" thickBot="1">
      <c r="A47" s="133" t="s">
        <v>621</v>
      </c>
      <c r="B47" s="5"/>
      <c r="C47" s="117" t="s">
        <v>6</v>
      </c>
      <c r="D47" s="6">
        <f>SUM(D39:D46)</f>
        <v>22</v>
      </c>
      <c r="E47" s="6">
        <f>SUM(E39:E46)</f>
        <v>4</v>
      </c>
      <c r="F47" s="6">
        <f>SUM(F39:F46)</f>
        <v>24</v>
      </c>
      <c r="G47" s="16"/>
      <c r="H47" s="74">
        <v>1305410</v>
      </c>
      <c r="I47" s="142" t="s">
        <v>702</v>
      </c>
      <c r="J47" s="141">
        <v>3</v>
      </c>
      <c r="K47" s="141">
        <v>0</v>
      </c>
      <c r="L47" s="141">
        <v>3</v>
      </c>
      <c r="M47" s="121">
        <v>1301341</v>
      </c>
    </row>
    <row r="48" spans="1:16" ht="17.25" customHeight="1">
      <c r="B48" s="308" t="s">
        <v>507</v>
      </c>
      <c r="C48" s="309"/>
      <c r="D48" s="309"/>
      <c r="E48" s="309"/>
      <c r="F48" s="309"/>
      <c r="G48" s="310"/>
      <c r="H48" s="74">
        <v>1305414</v>
      </c>
      <c r="I48" s="142" t="s">
        <v>623</v>
      </c>
      <c r="J48" s="141">
        <v>2</v>
      </c>
      <c r="K48" s="141">
        <v>2</v>
      </c>
      <c r="L48" s="141">
        <v>3</v>
      </c>
      <c r="M48" s="121">
        <v>1305313</v>
      </c>
    </row>
    <row r="49" spans="1:17" ht="16.5" customHeight="1">
      <c r="A49" s="128"/>
      <c r="B49" s="305"/>
      <c r="C49" s="306"/>
      <c r="D49" s="306"/>
      <c r="E49" s="306"/>
      <c r="F49" s="306"/>
      <c r="G49" s="307"/>
      <c r="H49" s="74"/>
      <c r="I49" s="142"/>
      <c r="J49" s="141"/>
      <c r="K49" s="141"/>
      <c r="L49" s="141"/>
      <c r="M49" s="121"/>
    </row>
    <row r="50" spans="1:17" ht="18" customHeight="1">
      <c r="A50" s="128"/>
      <c r="B50" s="296" t="s">
        <v>68</v>
      </c>
      <c r="C50" s="297"/>
      <c r="D50" s="297"/>
      <c r="E50" s="297"/>
      <c r="F50" s="297"/>
      <c r="G50" s="298"/>
      <c r="H50" s="74"/>
      <c r="I50" s="142"/>
      <c r="J50" s="141"/>
      <c r="K50" s="141"/>
      <c r="L50" s="141"/>
      <c r="M50" s="121"/>
      <c r="P50" s="255"/>
      <c r="Q50" s="255"/>
    </row>
    <row r="51" spans="1:17" ht="21.75" customHeight="1">
      <c r="A51" s="128"/>
      <c r="B51" s="299"/>
      <c r="C51" s="300"/>
      <c r="D51" s="300"/>
      <c r="E51" s="300"/>
      <c r="F51" s="300"/>
      <c r="G51" s="301"/>
      <c r="H51" s="74"/>
      <c r="I51" s="142"/>
      <c r="J51" s="141"/>
      <c r="K51" s="141"/>
      <c r="L51" s="141"/>
      <c r="M51" s="121"/>
    </row>
    <row r="52" spans="1:17" ht="16.5" customHeight="1">
      <c r="A52" s="128"/>
      <c r="B52" s="305"/>
      <c r="C52" s="306"/>
      <c r="D52" s="306"/>
      <c r="E52" s="306"/>
      <c r="F52" s="306"/>
      <c r="G52" s="307"/>
      <c r="H52" s="74"/>
      <c r="I52" s="145"/>
      <c r="J52" s="144"/>
      <c r="K52" s="144"/>
      <c r="L52" s="144"/>
      <c r="M52" s="121"/>
    </row>
    <row r="53" spans="1:17" ht="12.75" customHeight="1">
      <c r="A53" s="128"/>
      <c r="B53" s="296" t="s">
        <v>730</v>
      </c>
      <c r="C53" s="297"/>
      <c r="D53" s="297"/>
      <c r="E53" s="297"/>
      <c r="F53" s="297"/>
      <c r="G53" s="298"/>
      <c r="H53" s="74"/>
      <c r="I53" s="142"/>
      <c r="J53" s="141"/>
      <c r="K53" s="141"/>
      <c r="L53" s="141"/>
      <c r="M53" s="121"/>
    </row>
    <row r="54" spans="1:17">
      <c r="A54" s="128"/>
      <c r="B54" s="299"/>
      <c r="C54" s="300"/>
      <c r="D54" s="300"/>
      <c r="E54" s="300"/>
      <c r="F54" s="300"/>
      <c r="G54" s="301"/>
      <c r="H54" s="74"/>
      <c r="I54" s="143"/>
      <c r="J54" s="143"/>
      <c r="K54" s="143"/>
      <c r="L54" s="146"/>
      <c r="M54" s="121"/>
    </row>
    <row r="55" spans="1:17" ht="13.5" thickBot="1">
      <c r="A55" s="128"/>
      <c r="B55" s="302"/>
      <c r="C55" s="303"/>
      <c r="D55" s="303"/>
      <c r="E55" s="303"/>
      <c r="F55" s="303"/>
      <c r="G55" s="304"/>
      <c r="H55" s="74"/>
      <c r="I55" s="143"/>
      <c r="J55" s="143"/>
      <c r="K55" s="143"/>
      <c r="L55" s="146"/>
      <c r="M55" s="157"/>
    </row>
    <row r="56" spans="1:17" ht="26.25" customHeight="1" thickBot="1">
      <c r="A56" s="128"/>
      <c r="B56" s="287" t="s">
        <v>798</v>
      </c>
      <c r="C56" s="288"/>
      <c r="D56" s="288"/>
      <c r="E56" s="288"/>
      <c r="F56" s="288"/>
      <c r="G56" s="289"/>
      <c r="H56" s="74"/>
      <c r="I56" s="143"/>
      <c r="J56" s="143"/>
      <c r="K56" s="143"/>
      <c r="L56" s="146"/>
      <c r="M56" s="157"/>
    </row>
    <row r="57" spans="1:17" ht="12.75" customHeight="1" thickBot="1">
      <c r="A57" s="128"/>
      <c r="B57" s="293" t="s">
        <v>61</v>
      </c>
      <c r="C57" s="294"/>
      <c r="D57" s="294"/>
      <c r="E57" s="294"/>
      <c r="F57" s="294"/>
      <c r="G57" s="295"/>
      <c r="H57" s="74"/>
      <c r="I57" s="142"/>
      <c r="J57" s="141"/>
      <c r="K57" s="141"/>
      <c r="L57" s="141"/>
      <c r="M57" s="157"/>
    </row>
    <row r="58" spans="1:17" ht="13.5" thickBot="1">
      <c r="A58" s="128"/>
      <c r="B58" s="182" t="s">
        <v>62</v>
      </c>
      <c r="C58" s="183"/>
      <c r="D58" s="183"/>
      <c r="E58" s="183"/>
      <c r="F58" s="183"/>
      <c r="G58" s="183"/>
      <c r="H58" s="122"/>
      <c r="I58" s="154"/>
      <c r="J58" s="155"/>
      <c r="K58" s="155"/>
      <c r="L58" s="155"/>
      <c r="M58" s="164"/>
    </row>
    <row r="59" spans="1:17">
      <c r="A59" s="128"/>
      <c r="B59" s="281" t="s">
        <v>697</v>
      </c>
      <c r="C59" s="282"/>
      <c r="D59" s="282"/>
      <c r="E59" s="282"/>
      <c r="F59" s="282"/>
      <c r="G59" s="282"/>
      <c r="H59" s="282"/>
      <c r="I59" s="282"/>
      <c r="J59" s="282"/>
      <c r="K59" s="282"/>
      <c r="L59" s="282"/>
      <c r="M59" s="283"/>
    </row>
    <row r="60" spans="1:17" ht="13.5" thickBot="1">
      <c r="A60" s="128"/>
      <c r="B60" s="284"/>
      <c r="C60" s="285"/>
      <c r="D60" s="285"/>
      <c r="E60" s="285"/>
      <c r="F60" s="285"/>
      <c r="G60" s="285"/>
      <c r="H60" s="285"/>
      <c r="I60" s="285"/>
      <c r="J60" s="285"/>
      <c r="K60" s="285"/>
      <c r="L60" s="285"/>
      <c r="M60" s="286"/>
      <c r="N60" s="156"/>
    </row>
    <row r="61" spans="1:17" ht="12.75" customHeight="1">
      <c r="A61" s="3"/>
      <c r="B61" s="3"/>
      <c r="C61" s="3"/>
      <c r="D61" s="3"/>
      <c r="E61" s="3"/>
      <c r="F61" s="3"/>
      <c r="G61" s="3"/>
      <c r="H61" s="3"/>
      <c r="I61" s="3"/>
      <c r="J61" s="10"/>
      <c r="K61" s="3"/>
      <c r="L61" s="2"/>
    </row>
    <row r="62" spans="1:17" ht="13.5" customHeight="1">
      <c r="B62" s="3"/>
      <c r="C62" s="15"/>
      <c r="D62" s="15"/>
      <c r="E62" s="15"/>
      <c r="F62" s="3"/>
      <c r="G62" s="3"/>
      <c r="J62" s="11"/>
      <c r="L62" s="2"/>
    </row>
    <row r="63" spans="1:17" ht="15" customHeight="1">
      <c r="B63" s="3"/>
      <c r="C63" s="12"/>
      <c r="D63" s="15"/>
      <c r="E63" s="15"/>
      <c r="F63" s="3"/>
      <c r="G63" s="3"/>
      <c r="J63" s="11"/>
      <c r="L63" s="2"/>
    </row>
    <row r="64" spans="1:17" ht="15" customHeight="1">
      <c r="B64" s="3"/>
      <c r="C64" s="12"/>
      <c r="D64" s="15"/>
      <c r="E64" s="15"/>
      <c r="F64" s="2"/>
      <c r="J64" s="11"/>
      <c r="L64" s="2"/>
    </row>
    <row r="65" spans="3:12" ht="15" customHeight="1">
      <c r="C65" s="12"/>
      <c r="D65" s="12"/>
      <c r="E65" s="12"/>
      <c r="F65" s="2"/>
      <c r="J65" s="11"/>
      <c r="L65" s="2"/>
    </row>
    <row r="66" spans="3:12" ht="15" customHeight="1">
      <c r="F66" s="2"/>
      <c r="J66" s="11"/>
      <c r="L66" s="2"/>
    </row>
    <row r="67" spans="3:12" ht="15" customHeight="1">
      <c r="F67" s="2"/>
      <c r="J67" s="11"/>
      <c r="L67" s="2"/>
    </row>
    <row r="68" spans="3:12" ht="14.1" customHeight="1">
      <c r="F68" s="2"/>
      <c r="J68" s="11"/>
      <c r="L68" s="2"/>
    </row>
    <row r="69" spans="3:12" ht="14.1" customHeight="1">
      <c r="F69" s="2"/>
      <c r="J69" s="11"/>
      <c r="L69" s="2"/>
    </row>
    <row r="70" spans="3:12" ht="14.1" customHeight="1">
      <c r="F70" s="2"/>
      <c r="J70" s="11"/>
      <c r="L70" s="2"/>
    </row>
    <row r="71" spans="3:12" ht="14.1" customHeight="1">
      <c r="F71" s="2"/>
    </row>
    <row r="72" spans="3:12" ht="14.1" customHeight="1">
      <c r="F72" s="2"/>
    </row>
    <row r="73" spans="3:12" ht="14.1" customHeight="1"/>
    <row r="74" spans="3:12" ht="14.1" customHeight="1"/>
  </sheetData>
  <mergeCells count="31">
    <mergeCell ref="B59:M60"/>
    <mergeCell ref="B56:G56"/>
    <mergeCell ref="H38:M38"/>
    <mergeCell ref="B6:G6"/>
    <mergeCell ref="H6:M6"/>
    <mergeCell ref="C8:C9"/>
    <mergeCell ref="B57:G57"/>
    <mergeCell ref="B53:G55"/>
    <mergeCell ref="B50:G52"/>
    <mergeCell ref="B48:G49"/>
    <mergeCell ref="G10:G12"/>
    <mergeCell ref="B19:G19"/>
    <mergeCell ref="B1:M1"/>
    <mergeCell ref="B2:M2"/>
    <mergeCell ref="B3:M3"/>
    <mergeCell ref="B4:M4"/>
    <mergeCell ref="B5:M5"/>
    <mergeCell ref="P50:Q50"/>
    <mergeCell ref="B7:G7"/>
    <mergeCell ref="H7:M7"/>
    <mergeCell ref="B8:B9"/>
    <mergeCell ref="D8:F8"/>
    <mergeCell ref="G8:G9"/>
    <mergeCell ref="H8:H9"/>
    <mergeCell ref="I8:I9"/>
    <mergeCell ref="J8:L8"/>
    <mergeCell ref="M8:M9"/>
    <mergeCell ref="B38:G38"/>
    <mergeCell ref="H39:M39"/>
    <mergeCell ref="B20:G20"/>
    <mergeCell ref="H37:M37"/>
  </mergeCells>
  <phoneticPr fontId="30" type="noConversion"/>
  <printOptions horizontalCentered="1" verticalCentered="1"/>
  <pageMargins left="0.15748031496063" right="0.15748031496063" top="0" bottom="0" header="0" footer="0"/>
  <pageSetup paperSize="9" scale="7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Y53"/>
  <sheetViews>
    <sheetView showGridLines="0" showRowColHeaders="0" tabSelected="1" view="pageBreakPreview" zoomScale="85" zoomScaleNormal="90" zoomScaleSheetLayoutView="85" workbookViewId="0">
      <selection activeCell="I5" sqref="I5"/>
    </sheetView>
  </sheetViews>
  <sheetFormatPr defaultRowHeight="12.75"/>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c r="A1" s="254"/>
      <c r="B1" s="279" t="s">
        <v>642</v>
      </c>
      <c r="C1" s="279"/>
      <c r="D1" s="279"/>
      <c r="E1" s="279"/>
      <c r="F1" s="279"/>
      <c r="G1" s="279"/>
      <c r="H1" s="279"/>
      <c r="I1" s="279"/>
      <c r="J1" s="279"/>
      <c r="K1" s="279"/>
      <c r="L1" s="279"/>
      <c r="M1" s="279"/>
      <c r="N1" s="279"/>
      <c r="O1" s="279"/>
      <c r="P1" s="279"/>
      <c r="Q1" s="279"/>
      <c r="R1" s="279"/>
    </row>
    <row r="2" spans="1:25" ht="14.25" thickBot="1">
      <c r="B2" s="322" t="s">
        <v>481</v>
      </c>
      <c r="C2" s="320"/>
      <c r="D2" s="320"/>
      <c r="E2" s="320"/>
      <c r="F2" s="320"/>
      <c r="G2" s="236" t="s">
        <v>810</v>
      </c>
      <c r="H2" s="235" t="s">
        <v>608</v>
      </c>
      <c r="I2" s="234" t="s">
        <v>602</v>
      </c>
      <c r="J2" s="253"/>
      <c r="K2" s="322" t="s">
        <v>485</v>
      </c>
      <c r="L2" s="320"/>
      <c r="M2" s="320"/>
      <c r="N2" s="320"/>
      <c r="O2" s="320"/>
      <c r="P2" s="236" t="s">
        <v>810</v>
      </c>
      <c r="Q2" s="235" t="s">
        <v>608</v>
      </c>
      <c r="R2" s="234" t="s">
        <v>603</v>
      </c>
    </row>
    <row r="3" spans="1:25" ht="13.5" customHeight="1" thickBot="1">
      <c r="B3" s="317" t="s">
        <v>1</v>
      </c>
      <c r="C3" s="319" t="s">
        <v>2</v>
      </c>
      <c r="D3" s="316" t="s">
        <v>3</v>
      </c>
      <c r="E3" s="316"/>
      <c r="F3" s="316"/>
      <c r="G3" s="317" t="s">
        <v>25</v>
      </c>
      <c r="H3" s="326" t="s">
        <v>809</v>
      </c>
      <c r="I3" s="327"/>
      <c r="J3" s="20"/>
      <c r="K3" s="317" t="s">
        <v>1</v>
      </c>
      <c r="L3" s="319" t="s">
        <v>2</v>
      </c>
      <c r="M3" s="316" t="s">
        <v>3</v>
      </c>
      <c r="N3" s="316"/>
      <c r="O3" s="316"/>
      <c r="P3" s="317" t="s">
        <v>25</v>
      </c>
      <c r="Q3" s="326" t="s">
        <v>809</v>
      </c>
      <c r="R3" s="327"/>
      <c r="T3" s="18"/>
      <c r="U3" s="18"/>
      <c r="V3" s="18"/>
      <c r="W3" s="18"/>
      <c r="X3" s="18"/>
      <c r="Y3" s="18"/>
    </row>
    <row r="4" spans="1:25" ht="13.5" thickBot="1">
      <c r="B4" s="318"/>
      <c r="C4" s="319"/>
      <c r="D4" s="233" t="s">
        <v>4</v>
      </c>
      <c r="E4" s="232" t="s">
        <v>5</v>
      </c>
      <c r="F4" s="232" t="s">
        <v>6</v>
      </c>
      <c r="G4" s="317"/>
      <c r="H4" s="216" t="s">
        <v>808</v>
      </c>
      <c r="I4" s="216" t="s">
        <v>807</v>
      </c>
      <c r="J4" s="20"/>
      <c r="K4" s="318"/>
      <c r="L4" s="319"/>
      <c r="M4" s="233" t="s">
        <v>4</v>
      </c>
      <c r="N4" s="232" t="s">
        <v>5</v>
      </c>
      <c r="O4" s="232" t="s">
        <v>6</v>
      </c>
      <c r="P4" s="317"/>
      <c r="Q4" s="216" t="s">
        <v>808</v>
      </c>
      <c r="R4" s="216" t="s">
        <v>807</v>
      </c>
      <c r="T4" s="18"/>
      <c r="U4" s="18"/>
      <c r="V4" s="18"/>
      <c r="W4" s="18"/>
      <c r="X4" s="18"/>
      <c r="Y4" s="18"/>
    </row>
    <row r="5" spans="1:25" s="112" customFormat="1" ht="18" customHeight="1">
      <c r="B5" s="135">
        <v>1401124</v>
      </c>
      <c r="C5" s="136" t="s">
        <v>779</v>
      </c>
      <c r="D5" s="137">
        <v>3</v>
      </c>
      <c r="E5" s="137">
        <v>0</v>
      </c>
      <c r="F5" s="137">
        <v>3</v>
      </c>
      <c r="G5" s="249" t="str">
        <f>VLOOKUP($B5,Crses!$A$2:$J$350,7,FALSE)</f>
        <v>-</v>
      </c>
      <c r="H5" s="100"/>
      <c r="I5" s="226"/>
      <c r="J5" s="20"/>
      <c r="K5" s="231">
        <v>1401150</v>
      </c>
      <c r="L5" s="250" t="s">
        <v>501</v>
      </c>
      <c r="M5" s="228">
        <v>3</v>
      </c>
      <c r="N5" s="228">
        <v>0</v>
      </c>
      <c r="O5" s="228">
        <v>3</v>
      </c>
      <c r="P5" s="249" t="s">
        <v>0</v>
      </c>
      <c r="Q5" s="100"/>
      <c r="R5" s="226"/>
      <c r="T5" s="113"/>
      <c r="U5" s="113"/>
      <c r="V5" s="113"/>
      <c r="W5" s="113"/>
      <c r="X5" s="113"/>
      <c r="Y5" s="113"/>
    </row>
    <row r="6" spans="1:25" s="112" customFormat="1" ht="18" customHeight="1">
      <c r="B6" s="138">
        <v>1301106</v>
      </c>
      <c r="C6" s="139" t="str">
        <f>VLOOKUP($B6,Crses!$A$2:$J$284,3,FALSE)</f>
        <v>Structured Programming</v>
      </c>
      <c r="D6" s="140">
        <f>VLOOKUP($B6,Crses!$A$2:$J$284,4,FALSE)</f>
        <v>2</v>
      </c>
      <c r="E6" s="140">
        <f>VLOOKUP($B6,Crses!$A$2:$J$284,5,FALSE)</f>
        <v>2</v>
      </c>
      <c r="F6" s="140">
        <f>VLOOKUP($B6,Crses!$A$2:$J$284,6,FALSE)</f>
        <v>3</v>
      </c>
      <c r="G6" s="249" t="str">
        <f>VLOOKUP($B6,Crses!$A$2:$J$350,7,FALSE)</f>
        <v>-</v>
      </c>
      <c r="H6" s="98"/>
      <c r="I6" s="226"/>
      <c r="J6" s="20"/>
      <c r="K6" s="98">
        <v>1301108</v>
      </c>
      <c r="L6" s="37" t="s">
        <v>100</v>
      </c>
      <c r="M6" s="35">
        <v>2</v>
      </c>
      <c r="N6" s="35">
        <v>2</v>
      </c>
      <c r="O6" s="35">
        <v>3</v>
      </c>
      <c r="P6" s="102">
        <v>1301106</v>
      </c>
      <c r="Q6" s="98"/>
      <c r="R6" s="226"/>
      <c r="T6" s="26"/>
      <c r="U6" s="27"/>
      <c r="V6" s="26"/>
      <c r="W6" s="26"/>
      <c r="X6" s="26"/>
      <c r="Y6" s="26"/>
    </row>
    <row r="7" spans="1:25" s="112" customFormat="1" ht="18" customHeight="1">
      <c r="B7" s="138">
        <v>1301111</v>
      </c>
      <c r="C7" s="139" t="str">
        <f>VLOOKUP($B7,Crses!$A$2:$J$284,3,FALSE)</f>
        <v>Discrete Structures (1)</v>
      </c>
      <c r="D7" s="140">
        <f>VLOOKUP($B7,Crses!$A$2:$J$284,4,FALSE)</f>
        <v>3</v>
      </c>
      <c r="E7" s="140">
        <f>VLOOKUP($B7,Crses!$A$2:$J$284,5,FALSE)</f>
        <v>0</v>
      </c>
      <c r="F7" s="140">
        <f>VLOOKUP($B7,Crses!$A$2:$J$284,6,FALSE)</f>
        <v>3</v>
      </c>
      <c r="G7" s="249" t="str">
        <f>VLOOKUP($B7,Crses!$A$2:$J$350,7,FALSE)</f>
        <v>-</v>
      </c>
      <c r="H7" s="98"/>
      <c r="I7" s="226"/>
      <c r="J7" s="20"/>
      <c r="K7" s="98">
        <v>1301150</v>
      </c>
      <c r="L7" s="37" t="s">
        <v>525</v>
      </c>
      <c r="M7" s="35">
        <v>3</v>
      </c>
      <c r="N7" s="35">
        <v>0</v>
      </c>
      <c r="O7" s="35">
        <v>3</v>
      </c>
      <c r="P7" s="102">
        <v>1501110</v>
      </c>
      <c r="Q7" s="98"/>
      <c r="R7" s="226"/>
      <c r="T7" s="113"/>
      <c r="U7" s="113"/>
      <c r="V7" s="113"/>
      <c r="W7" s="113"/>
      <c r="X7" s="113"/>
      <c r="Y7" s="113"/>
    </row>
    <row r="8" spans="1:25" s="112" customFormat="1" ht="18" customHeight="1">
      <c r="B8" s="138">
        <v>1501110</v>
      </c>
      <c r="C8" s="139" t="str">
        <f>VLOOKUP($B8,Crses!$A$2:$J$284,3,FALSE)</f>
        <v>Calculus (1)</v>
      </c>
      <c r="D8" s="140">
        <f>VLOOKUP($B8,Crses!$A$2:$J$284,4,FALSE)</f>
        <v>3</v>
      </c>
      <c r="E8" s="140">
        <f>VLOOKUP($B8,Crses!$A$2:$J$284,5,FALSE)</f>
        <v>0</v>
      </c>
      <c r="F8" s="140">
        <f>VLOOKUP($B8,Crses!$A$2:$J$284,6,FALSE)</f>
        <v>3</v>
      </c>
      <c r="G8" s="249" t="str">
        <f>VLOOKUP($B8,Crses!$A$2:$J$350,7,FALSE)</f>
        <v>-</v>
      </c>
      <c r="H8" s="98"/>
      <c r="I8" s="226"/>
      <c r="J8" s="20"/>
      <c r="K8" s="98">
        <v>1501212</v>
      </c>
      <c r="L8" s="37" t="s">
        <v>7</v>
      </c>
      <c r="M8" s="35">
        <v>3</v>
      </c>
      <c r="N8" s="35">
        <v>0</v>
      </c>
      <c r="O8" s="35">
        <v>3</v>
      </c>
      <c r="P8" s="102">
        <v>1501110</v>
      </c>
      <c r="Q8" s="98"/>
      <c r="R8" s="226"/>
      <c r="T8" s="113"/>
      <c r="U8" s="113"/>
      <c r="V8" s="113"/>
      <c r="W8" s="113"/>
      <c r="X8" s="113"/>
      <c r="Y8" s="113"/>
    </row>
    <row r="9" spans="1:25" s="112" customFormat="1" ht="18" customHeight="1">
      <c r="B9" s="138" t="s">
        <v>0</v>
      </c>
      <c r="C9" s="139" t="s">
        <v>622</v>
      </c>
      <c r="D9" s="140">
        <v>3</v>
      </c>
      <c r="E9" s="140">
        <v>0</v>
      </c>
      <c r="F9" s="140">
        <v>3</v>
      </c>
      <c r="G9" s="102" t="s">
        <v>0</v>
      </c>
      <c r="H9" s="98"/>
      <c r="I9" s="226"/>
      <c r="J9" s="20"/>
      <c r="K9" s="98">
        <v>1305101</v>
      </c>
      <c r="L9" s="37" t="s">
        <v>704</v>
      </c>
      <c r="M9" s="35">
        <v>3</v>
      </c>
      <c r="N9" s="35">
        <v>0</v>
      </c>
      <c r="O9" s="35">
        <v>3</v>
      </c>
      <c r="P9" s="102" t="s">
        <v>0</v>
      </c>
      <c r="Q9" s="98"/>
      <c r="R9" s="226"/>
      <c r="T9" s="113"/>
      <c r="U9" s="113"/>
      <c r="V9" s="113"/>
      <c r="W9" s="113"/>
      <c r="X9" s="113"/>
      <c r="Y9" s="113"/>
    </row>
    <row r="10" spans="1:25" s="112" customFormat="1" ht="18" customHeight="1" thickBot="1">
      <c r="B10" s="225"/>
      <c r="C10" s="37"/>
      <c r="D10" s="35"/>
      <c r="E10" s="35"/>
      <c r="F10" s="35"/>
      <c r="G10" s="102"/>
      <c r="H10" s="103"/>
      <c r="I10" s="226"/>
      <c r="J10" s="20"/>
      <c r="K10" s="225"/>
      <c r="L10" s="37"/>
      <c r="M10" s="35"/>
      <c r="N10" s="35"/>
      <c r="O10" s="35"/>
      <c r="P10" s="102"/>
      <c r="Q10" s="103"/>
      <c r="R10" s="226"/>
      <c r="T10" s="26"/>
      <c r="U10" s="27"/>
      <c r="V10" s="26"/>
      <c r="W10" s="26"/>
      <c r="X10" s="26"/>
      <c r="Y10" s="26"/>
    </row>
    <row r="11" spans="1:25" ht="13.5" thickBot="1">
      <c r="B11" s="315" t="s">
        <v>6</v>
      </c>
      <c r="C11" s="315"/>
      <c r="D11" s="99">
        <f>SUM(D5:D10)</f>
        <v>14</v>
      </c>
      <c r="E11" s="99">
        <f>SUM(E5:E10)</f>
        <v>2</v>
      </c>
      <c r="F11" s="99">
        <f>SUM(F5:F10)</f>
        <v>15</v>
      </c>
      <c r="G11" s="217"/>
      <c r="H11" s="328"/>
      <c r="I11" s="329"/>
      <c r="J11" s="17"/>
      <c r="K11" s="315" t="s">
        <v>6</v>
      </c>
      <c r="L11" s="315"/>
      <c r="M11" s="99">
        <f>SUM(M5:M10)</f>
        <v>14</v>
      </c>
      <c r="N11" s="99">
        <f>SUM(N5:N10)</f>
        <v>2</v>
      </c>
      <c r="O11" s="99">
        <f>SUM(O5:O10)</f>
        <v>15</v>
      </c>
      <c r="P11" s="217"/>
      <c r="Q11" s="328"/>
      <c r="R11" s="329"/>
      <c r="T11" s="18"/>
      <c r="U11" s="18"/>
      <c r="V11" s="18"/>
      <c r="W11" s="18"/>
      <c r="X11" s="18"/>
      <c r="Y11" s="18"/>
    </row>
    <row r="12" spans="1:25" ht="13.5" thickBot="1">
      <c r="B12" s="251"/>
      <c r="C12" s="17"/>
      <c r="D12" s="17"/>
      <c r="E12" s="17"/>
      <c r="F12" s="17"/>
      <c r="G12" s="17"/>
      <c r="H12" s="17"/>
      <c r="I12" s="17"/>
      <c r="J12" s="22"/>
      <c r="K12" s="330"/>
      <c r="L12" s="330"/>
      <c r="M12" s="330"/>
      <c r="N12" s="330"/>
      <c r="O12" s="330"/>
      <c r="P12" s="330"/>
      <c r="Q12" s="252"/>
      <c r="R12" s="252"/>
      <c r="S12" s="18"/>
      <c r="T12" s="18"/>
      <c r="U12" s="18"/>
      <c r="V12" s="18"/>
      <c r="W12" s="18"/>
      <c r="X12" s="18"/>
      <c r="Y12" s="18"/>
    </row>
    <row r="13" spans="1:25" ht="14.25" thickBot="1">
      <c r="B13" s="322" t="s">
        <v>482</v>
      </c>
      <c r="C13" s="320"/>
      <c r="D13" s="320"/>
      <c r="E13" s="320"/>
      <c r="F13" s="320"/>
      <c r="G13" s="236" t="s">
        <v>810</v>
      </c>
      <c r="H13" s="235" t="s">
        <v>609</v>
      </c>
      <c r="I13" s="234" t="s">
        <v>602</v>
      </c>
      <c r="J13" s="20"/>
      <c r="K13" s="322" t="s">
        <v>486</v>
      </c>
      <c r="L13" s="320"/>
      <c r="M13" s="320"/>
      <c r="N13" s="320"/>
      <c r="O13" s="320"/>
      <c r="P13" s="236" t="s">
        <v>810</v>
      </c>
      <c r="Q13" s="235" t="s">
        <v>610</v>
      </c>
      <c r="R13" s="234" t="s">
        <v>603</v>
      </c>
    </row>
    <row r="14" spans="1:25" ht="12.75" customHeight="1" thickBot="1">
      <c r="B14" s="317" t="s">
        <v>1</v>
      </c>
      <c r="C14" s="319" t="s">
        <v>2</v>
      </c>
      <c r="D14" s="316" t="s">
        <v>3</v>
      </c>
      <c r="E14" s="316"/>
      <c r="F14" s="316"/>
      <c r="G14" s="317" t="s">
        <v>25</v>
      </c>
      <c r="H14" s="326" t="s">
        <v>809</v>
      </c>
      <c r="I14" s="327"/>
      <c r="J14" s="20"/>
      <c r="K14" s="317" t="s">
        <v>1</v>
      </c>
      <c r="L14" s="319" t="s">
        <v>2</v>
      </c>
      <c r="M14" s="316" t="s">
        <v>3</v>
      </c>
      <c r="N14" s="316"/>
      <c r="O14" s="316"/>
      <c r="P14" s="317" t="s">
        <v>25</v>
      </c>
      <c r="Q14" s="326" t="s">
        <v>809</v>
      </c>
      <c r="R14" s="327"/>
    </row>
    <row r="15" spans="1:25" ht="13.5" thickBot="1">
      <c r="B15" s="318"/>
      <c r="C15" s="319"/>
      <c r="D15" s="233" t="s">
        <v>4</v>
      </c>
      <c r="E15" s="232" t="s">
        <v>5</v>
      </c>
      <c r="F15" s="232" t="s">
        <v>6</v>
      </c>
      <c r="G15" s="317"/>
      <c r="H15" s="216" t="s">
        <v>808</v>
      </c>
      <c r="I15" s="216" t="s">
        <v>807</v>
      </c>
      <c r="J15" s="20"/>
      <c r="K15" s="318"/>
      <c r="L15" s="319"/>
      <c r="M15" s="233" t="s">
        <v>4</v>
      </c>
      <c r="N15" s="232" t="s">
        <v>5</v>
      </c>
      <c r="O15" s="232" t="s">
        <v>6</v>
      </c>
      <c r="P15" s="317"/>
      <c r="Q15" s="216" t="s">
        <v>808</v>
      </c>
      <c r="R15" s="216" t="s">
        <v>807</v>
      </c>
    </row>
    <row r="16" spans="1:25" s="112" customFormat="1" ht="18" customHeight="1">
      <c r="B16" s="231">
        <v>1401123</v>
      </c>
      <c r="C16" s="250" t="s">
        <v>803</v>
      </c>
      <c r="D16" s="228">
        <v>3</v>
      </c>
      <c r="E16" s="228">
        <v>0</v>
      </c>
      <c r="F16" s="228">
        <v>3</v>
      </c>
      <c r="G16" s="249" t="s">
        <v>0</v>
      </c>
      <c r="H16" s="100"/>
      <c r="I16" s="226"/>
      <c r="J16" s="20"/>
      <c r="K16" s="231">
        <v>100103</v>
      </c>
      <c r="L16" s="250" t="s">
        <v>572</v>
      </c>
      <c r="M16" s="228">
        <v>3</v>
      </c>
      <c r="N16" s="228">
        <v>0</v>
      </c>
      <c r="O16" s="228">
        <v>3</v>
      </c>
      <c r="P16" s="249" t="s">
        <v>0</v>
      </c>
      <c r="Q16" s="100"/>
      <c r="R16" s="226"/>
    </row>
    <row r="17" spans="2:23" s="112" customFormat="1" ht="18" customHeight="1">
      <c r="B17" s="98">
        <v>1301203</v>
      </c>
      <c r="C17" s="37" t="s">
        <v>22</v>
      </c>
      <c r="D17" s="35">
        <v>2</v>
      </c>
      <c r="E17" s="35">
        <v>2</v>
      </c>
      <c r="F17" s="35">
        <v>3</v>
      </c>
      <c r="G17" s="102" t="s">
        <v>576</v>
      </c>
      <c r="H17" s="98"/>
      <c r="I17" s="226"/>
      <c r="J17" s="20"/>
      <c r="K17" s="98">
        <v>1305211</v>
      </c>
      <c r="L17" s="37" t="s">
        <v>627</v>
      </c>
      <c r="M17" s="35">
        <v>3</v>
      </c>
      <c r="N17" s="35">
        <v>0</v>
      </c>
      <c r="O17" s="35">
        <v>3</v>
      </c>
      <c r="P17" s="102">
        <v>1301336</v>
      </c>
      <c r="Q17" s="98"/>
      <c r="R17" s="226"/>
    </row>
    <row r="18" spans="2:23" s="112" customFormat="1" ht="18" customHeight="1">
      <c r="B18" s="98">
        <v>1301266</v>
      </c>
      <c r="C18" s="37" t="s">
        <v>517</v>
      </c>
      <c r="D18" s="35">
        <v>3</v>
      </c>
      <c r="E18" s="35">
        <v>0</v>
      </c>
      <c r="F18" s="35">
        <v>3</v>
      </c>
      <c r="G18" s="102">
        <v>1401120</v>
      </c>
      <c r="H18" s="98"/>
      <c r="I18" s="226"/>
      <c r="J18" s="20"/>
      <c r="K18" s="98">
        <v>1305212</v>
      </c>
      <c r="L18" s="37" t="s">
        <v>43</v>
      </c>
      <c r="M18" s="35">
        <v>2</v>
      </c>
      <c r="N18" s="35">
        <v>2</v>
      </c>
      <c r="O18" s="35">
        <v>3</v>
      </c>
      <c r="P18" s="102">
        <v>1301336</v>
      </c>
      <c r="Q18" s="98"/>
      <c r="R18" s="226"/>
    </row>
    <row r="19" spans="2:23" s="112" customFormat="1" ht="18" customHeight="1">
      <c r="B19" s="98">
        <v>1301336</v>
      </c>
      <c r="C19" s="37" t="s">
        <v>21</v>
      </c>
      <c r="D19" s="35">
        <v>3</v>
      </c>
      <c r="E19" s="35">
        <v>0</v>
      </c>
      <c r="F19" s="35">
        <v>3</v>
      </c>
      <c r="G19" s="102">
        <v>1305101</v>
      </c>
      <c r="H19" s="98"/>
      <c r="I19" s="226"/>
      <c r="J19" s="20"/>
      <c r="K19" s="98">
        <v>1301270</v>
      </c>
      <c r="L19" s="37" t="s">
        <v>37</v>
      </c>
      <c r="M19" s="35">
        <v>3</v>
      </c>
      <c r="N19" s="35">
        <v>0</v>
      </c>
      <c r="O19" s="35">
        <v>3</v>
      </c>
      <c r="P19" s="102">
        <v>1501110</v>
      </c>
      <c r="Q19" s="98"/>
      <c r="R19" s="226"/>
    </row>
    <row r="20" spans="2:23" s="112" customFormat="1" ht="18" customHeight="1">
      <c r="B20" s="98">
        <v>1305202</v>
      </c>
      <c r="C20" s="37" t="s">
        <v>701</v>
      </c>
      <c r="D20" s="35">
        <v>3</v>
      </c>
      <c r="E20" s="35">
        <v>0</v>
      </c>
      <c r="F20" s="35">
        <v>3</v>
      </c>
      <c r="G20" s="102">
        <v>1305101</v>
      </c>
      <c r="H20" s="98"/>
      <c r="I20" s="226"/>
      <c r="J20" s="20"/>
      <c r="K20" s="98">
        <v>1305213</v>
      </c>
      <c r="L20" s="37" t="s">
        <v>706</v>
      </c>
      <c r="M20" s="35">
        <v>2</v>
      </c>
      <c r="N20" s="35">
        <v>2</v>
      </c>
      <c r="O20" s="35">
        <v>3</v>
      </c>
      <c r="P20" s="102">
        <v>1301203</v>
      </c>
      <c r="Q20" s="98"/>
      <c r="R20" s="226"/>
    </row>
    <row r="21" spans="2:23" s="112" customFormat="1" ht="18" customHeight="1" thickBot="1">
      <c r="B21" s="225">
        <v>1301236</v>
      </c>
      <c r="C21" s="37" t="s">
        <v>30</v>
      </c>
      <c r="D21" s="35">
        <v>2</v>
      </c>
      <c r="E21" s="35">
        <v>2</v>
      </c>
      <c r="F21" s="35">
        <v>3</v>
      </c>
      <c r="G21" s="102">
        <v>1301108</v>
      </c>
      <c r="H21" s="103"/>
      <c r="I21" s="226"/>
      <c r="J21" s="20"/>
      <c r="K21" s="225">
        <v>1301305</v>
      </c>
      <c r="L21" s="37" t="s">
        <v>531</v>
      </c>
      <c r="M21" s="35">
        <v>2</v>
      </c>
      <c r="N21" s="35">
        <v>2</v>
      </c>
      <c r="O21" s="35">
        <v>3</v>
      </c>
      <c r="P21" s="102">
        <v>1301203</v>
      </c>
      <c r="Q21" s="103"/>
      <c r="R21" s="226"/>
    </row>
    <row r="22" spans="2:23" ht="13.5" thickBot="1">
      <c r="B22" s="315" t="s">
        <v>6</v>
      </c>
      <c r="C22" s="315"/>
      <c r="D22" s="99">
        <f>SUM(D16:D21)</f>
        <v>16</v>
      </c>
      <c r="E22" s="99">
        <f>SUM(E16:E21)</f>
        <v>4</v>
      </c>
      <c r="F22" s="99">
        <f>SUM(F16:F21)</f>
        <v>18</v>
      </c>
      <c r="G22" s="217"/>
      <c r="H22" s="328"/>
      <c r="I22" s="329"/>
      <c r="J22" s="17"/>
      <c r="K22" s="315" t="s">
        <v>6</v>
      </c>
      <c r="L22" s="315"/>
      <c r="M22" s="99">
        <f>SUM(M16:M21)</f>
        <v>15</v>
      </c>
      <c r="N22" s="99">
        <f>SUM(N16:N21)</f>
        <v>6</v>
      </c>
      <c r="O22" s="99">
        <f>SUM(O16:O21)</f>
        <v>18</v>
      </c>
      <c r="P22" s="217"/>
      <c r="Q22" s="328"/>
      <c r="R22" s="329"/>
    </row>
    <row r="23" spans="2:23" ht="13.5" thickBot="1">
      <c r="B23" s="251"/>
      <c r="C23" s="17"/>
      <c r="D23" s="17"/>
      <c r="E23" s="17"/>
      <c r="F23" s="17"/>
      <c r="G23" s="251"/>
      <c r="H23" s="17"/>
      <c r="I23" s="17"/>
      <c r="J23" s="17"/>
      <c r="K23" s="17"/>
      <c r="L23" s="17"/>
      <c r="M23" s="17"/>
      <c r="N23" s="17"/>
      <c r="O23" s="17"/>
      <c r="P23" s="251"/>
      <c r="Q23" s="17"/>
      <c r="R23" s="17"/>
    </row>
    <row r="24" spans="2:23" ht="14.25" thickBot="1">
      <c r="B24" s="322" t="s">
        <v>483</v>
      </c>
      <c r="C24" s="320"/>
      <c r="D24" s="320"/>
      <c r="E24" s="320"/>
      <c r="F24" s="320"/>
      <c r="G24" s="236" t="s">
        <v>810</v>
      </c>
      <c r="H24" s="235" t="s">
        <v>610</v>
      </c>
      <c r="I24" s="234" t="s">
        <v>602</v>
      </c>
      <c r="J24" s="24"/>
      <c r="K24" s="322" t="s">
        <v>487</v>
      </c>
      <c r="L24" s="320"/>
      <c r="M24" s="320"/>
      <c r="N24" s="320"/>
      <c r="O24" s="320"/>
      <c r="P24" s="236" t="s">
        <v>810</v>
      </c>
      <c r="Q24" s="235" t="s">
        <v>610</v>
      </c>
      <c r="R24" s="234" t="s">
        <v>603</v>
      </c>
    </row>
    <row r="25" spans="2:23" ht="12.75" customHeight="1" thickBot="1">
      <c r="B25" s="317" t="s">
        <v>1</v>
      </c>
      <c r="C25" s="319" t="s">
        <v>2</v>
      </c>
      <c r="D25" s="316" t="s">
        <v>3</v>
      </c>
      <c r="E25" s="316"/>
      <c r="F25" s="316"/>
      <c r="G25" s="317" t="s">
        <v>25</v>
      </c>
      <c r="H25" s="326" t="s">
        <v>809</v>
      </c>
      <c r="I25" s="327"/>
      <c r="J25" s="23"/>
      <c r="K25" s="317" t="s">
        <v>1</v>
      </c>
      <c r="L25" s="319" t="s">
        <v>2</v>
      </c>
      <c r="M25" s="316" t="s">
        <v>3</v>
      </c>
      <c r="N25" s="316"/>
      <c r="O25" s="316"/>
      <c r="P25" s="317" t="s">
        <v>25</v>
      </c>
      <c r="Q25" s="326" t="s">
        <v>809</v>
      </c>
      <c r="R25" s="327"/>
    </row>
    <row r="26" spans="2:23" ht="15" customHeight="1" thickBot="1">
      <c r="B26" s="318"/>
      <c r="C26" s="319"/>
      <c r="D26" s="233" t="s">
        <v>4</v>
      </c>
      <c r="E26" s="232" t="s">
        <v>5</v>
      </c>
      <c r="F26" s="232" t="s">
        <v>6</v>
      </c>
      <c r="G26" s="317"/>
      <c r="H26" s="216" t="s">
        <v>808</v>
      </c>
      <c r="I26" s="216" t="s">
        <v>807</v>
      </c>
      <c r="J26" s="24"/>
      <c r="K26" s="318"/>
      <c r="L26" s="319"/>
      <c r="M26" s="233" t="s">
        <v>4</v>
      </c>
      <c r="N26" s="232" t="s">
        <v>5</v>
      </c>
      <c r="O26" s="232" t="s">
        <v>6</v>
      </c>
      <c r="P26" s="317"/>
      <c r="Q26" s="216" t="s">
        <v>808</v>
      </c>
      <c r="R26" s="216" t="s">
        <v>807</v>
      </c>
    </row>
    <row r="27" spans="2:23" s="112" customFormat="1" ht="18" customHeight="1">
      <c r="B27" s="231">
        <v>1301326</v>
      </c>
      <c r="C27" s="250" t="s">
        <v>15</v>
      </c>
      <c r="D27" s="228">
        <v>3</v>
      </c>
      <c r="E27" s="228">
        <v>0</v>
      </c>
      <c r="F27" s="228">
        <v>3</v>
      </c>
      <c r="G27" s="249">
        <v>1301203</v>
      </c>
      <c r="H27" s="100"/>
      <c r="I27" s="226"/>
      <c r="J27" s="20"/>
      <c r="K27" s="231">
        <v>1305311</v>
      </c>
      <c r="L27" s="250" t="s">
        <v>705</v>
      </c>
      <c r="M27" s="228">
        <v>2</v>
      </c>
      <c r="N27" s="228">
        <v>2</v>
      </c>
      <c r="O27" s="228">
        <v>3</v>
      </c>
      <c r="P27" s="249">
        <v>1301326</v>
      </c>
      <c r="Q27" s="100"/>
      <c r="R27" s="226"/>
    </row>
    <row r="28" spans="2:23" s="112" customFormat="1" ht="18" customHeight="1">
      <c r="B28" s="98">
        <v>1305301</v>
      </c>
      <c r="C28" s="250" t="s">
        <v>699</v>
      </c>
      <c r="D28" s="228">
        <v>2</v>
      </c>
      <c r="E28" s="228">
        <v>2</v>
      </c>
      <c r="F28" s="228">
        <v>3</v>
      </c>
      <c r="G28" s="249">
        <v>1305212</v>
      </c>
      <c r="H28" s="98"/>
      <c r="I28" s="226"/>
      <c r="J28" s="20"/>
      <c r="K28" s="98">
        <v>1305312</v>
      </c>
      <c r="L28" s="37" t="s">
        <v>698</v>
      </c>
      <c r="M28" s="35">
        <v>3</v>
      </c>
      <c r="N28" s="35">
        <v>0</v>
      </c>
      <c r="O28" s="35">
        <v>3</v>
      </c>
      <c r="P28" s="102">
        <v>1305213</v>
      </c>
      <c r="Q28" s="98"/>
      <c r="R28" s="226"/>
    </row>
    <row r="29" spans="2:23" s="112" customFormat="1" ht="18" customHeight="1">
      <c r="B29" s="98">
        <v>1305302</v>
      </c>
      <c r="C29" s="250" t="s">
        <v>625</v>
      </c>
      <c r="D29" s="228">
        <v>3</v>
      </c>
      <c r="E29" s="228">
        <v>0</v>
      </c>
      <c r="F29" s="228">
        <v>3</v>
      </c>
      <c r="G29" s="249">
        <v>1305211</v>
      </c>
      <c r="H29" s="98"/>
      <c r="I29" s="226"/>
      <c r="J29" s="20"/>
      <c r="K29" s="98">
        <v>1305313</v>
      </c>
      <c r="L29" s="37" t="s">
        <v>620</v>
      </c>
      <c r="M29" s="35">
        <v>3</v>
      </c>
      <c r="N29" s="35">
        <v>0</v>
      </c>
      <c r="O29" s="35">
        <v>3</v>
      </c>
      <c r="P29" s="102">
        <v>1305213</v>
      </c>
      <c r="Q29" s="98"/>
      <c r="R29" s="226"/>
    </row>
    <row r="30" spans="2:23" s="112" customFormat="1" ht="18" customHeight="1">
      <c r="B30" s="98">
        <v>1302384</v>
      </c>
      <c r="C30" s="250" t="s">
        <v>470</v>
      </c>
      <c r="D30" s="228">
        <v>3</v>
      </c>
      <c r="E30" s="228">
        <v>0</v>
      </c>
      <c r="F30" s="228">
        <v>3</v>
      </c>
      <c r="G30" s="249">
        <v>1301203</v>
      </c>
      <c r="H30" s="98"/>
      <c r="I30" s="226"/>
      <c r="J30" s="20"/>
      <c r="K30" s="98">
        <v>1305314</v>
      </c>
      <c r="L30" s="37" t="s">
        <v>649</v>
      </c>
      <c r="M30" s="35">
        <v>2</v>
      </c>
      <c r="N30" s="35">
        <v>2</v>
      </c>
      <c r="O30" s="35">
        <v>3</v>
      </c>
      <c r="P30" s="102">
        <v>1305212</v>
      </c>
      <c r="Q30" s="98"/>
      <c r="R30" s="226"/>
    </row>
    <row r="31" spans="2:23" s="112" customFormat="1" ht="18" customHeight="1">
      <c r="B31" s="98" t="s">
        <v>0</v>
      </c>
      <c r="C31" s="250" t="s">
        <v>491</v>
      </c>
      <c r="D31" s="228">
        <v>3</v>
      </c>
      <c r="E31" s="228">
        <v>0</v>
      </c>
      <c r="F31" s="228">
        <v>3</v>
      </c>
      <c r="G31" s="249" t="s">
        <v>0</v>
      </c>
      <c r="H31" s="98"/>
      <c r="I31" s="226"/>
      <c r="J31" s="20"/>
      <c r="K31" s="98">
        <v>1305315</v>
      </c>
      <c r="L31" s="37" t="s">
        <v>624</v>
      </c>
      <c r="M31" s="35">
        <v>2</v>
      </c>
      <c r="N31" s="35">
        <v>2</v>
      </c>
      <c r="O31" s="35">
        <v>3</v>
      </c>
      <c r="P31" s="102">
        <v>1305302</v>
      </c>
      <c r="Q31" s="98"/>
      <c r="R31" s="226"/>
      <c r="T31" s="27"/>
      <c r="U31" s="26"/>
      <c r="V31" s="26"/>
      <c r="W31" s="26"/>
    </row>
    <row r="32" spans="2:23" s="112" customFormat="1" ht="18" customHeight="1" thickBot="1">
      <c r="B32" s="225" t="s">
        <v>754</v>
      </c>
      <c r="C32" s="37" t="s">
        <v>801</v>
      </c>
      <c r="D32" s="35">
        <v>3</v>
      </c>
      <c r="E32" s="35">
        <v>0</v>
      </c>
      <c r="F32" s="35">
        <v>3</v>
      </c>
      <c r="G32" s="102" t="s">
        <v>0</v>
      </c>
      <c r="H32" s="103"/>
      <c r="I32" s="226"/>
      <c r="J32" s="20"/>
      <c r="K32" s="225" t="s">
        <v>0</v>
      </c>
      <c r="L32" s="224" t="s">
        <v>510</v>
      </c>
      <c r="M32" s="35">
        <v>3</v>
      </c>
      <c r="N32" s="35">
        <v>0</v>
      </c>
      <c r="O32" s="35">
        <v>3</v>
      </c>
      <c r="P32" s="222" t="s">
        <v>0</v>
      </c>
      <c r="Q32" s="103"/>
      <c r="R32" s="226"/>
      <c r="T32" s="113"/>
      <c r="U32" s="113"/>
      <c r="V32" s="113"/>
      <c r="W32" s="113"/>
    </row>
    <row r="33" spans="1:19" ht="13.5" thickBot="1">
      <c r="B33" s="315" t="s">
        <v>6</v>
      </c>
      <c r="C33" s="315"/>
      <c r="D33" s="99">
        <f>SUM(D27:D32)</f>
        <v>17</v>
      </c>
      <c r="E33" s="99">
        <f>SUM(E27:E32)</f>
        <v>2</v>
      </c>
      <c r="F33" s="99">
        <f>SUM(F27:F32)</f>
        <v>18</v>
      </c>
      <c r="G33" s="217"/>
      <c r="H33" s="328"/>
      <c r="I33" s="329"/>
      <c r="J33" s="24"/>
      <c r="K33" s="315" t="s">
        <v>6</v>
      </c>
      <c r="L33" s="315"/>
      <c r="M33" s="99">
        <f>SUM(M27:M32)</f>
        <v>15</v>
      </c>
      <c r="N33" s="99">
        <f>SUM(N27:N32)</f>
        <v>6</v>
      </c>
      <c r="O33" s="99">
        <f>SUM(O27:O32)</f>
        <v>18</v>
      </c>
      <c r="P33" s="217"/>
      <c r="Q33" s="328"/>
      <c r="R33" s="329"/>
    </row>
    <row r="34" spans="1:19" ht="13.5" thickBot="1">
      <c r="A34" s="18"/>
      <c r="B34" s="17"/>
      <c r="C34" s="17"/>
      <c r="D34" s="17"/>
      <c r="E34" s="17"/>
      <c r="F34" s="17"/>
      <c r="G34" s="248"/>
      <c r="H34" s="17"/>
      <c r="I34" s="17"/>
      <c r="J34" s="17"/>
      <c r="K34" s="17"/>
      <c r="L34" s="17"/>
      <c r="M34" s="17"/>
      <c r="N34" s="17"/>
      <c r="O34" s="17"/>
      <c r="P34" s="248"/>
      <c r="Q34" s="17"/>
      <c r="R34" s="17"/>
    </row>
    <row r="35" spans="1:19" ht="18" customHeight="1" thickBot="1">
      <c r="B35" s="247">
        <v>1301368</v>
      </c>
      <c r="C35" s="246" t="str">
        <f>VLOOKUP($B35,[2]Crses!$A$2:$J$254,3,FALSE)</f>
        <v>Field Training</v>
      </c>
      <c r="D35" s="244">
        <f>VLOOKUP($B35,[2]Crses!$A$2:$J$254,4,FALSE)</f>
        <v>0</v>
      </c>
      <c r="E35" s="244">
        <f>VLOOKUP($B35,[2]Crses!$A$2:$J$254,5,FALSE)</f>
        <v>0</v>
      </c>
      <c r="F35" s="244">
        <f>VLOOKUP($B35,[2]Crses!$A$2:$J$254,6,FALSE)</f>
        <v>0</v>
      </c>
      <c r="G35" s="244" t="str">
        <f>VLOOKUP($B35,[2]Crses!$A$2:$J$254,7,FALSE)</f>
        <v>Pass. 90Cr. Hrs.</v>
      </c>
      <c r="H35" s="245"/>
      <c r="I35" s="245"/>
      <c r="J35" s="245"/>
      <c r="K35" s="323" t="s">
        <v>489</v>
      </c>
      <c r="L35" s="323"/>
      <c r="M35" s="244"/>
      <c r="N35" s="244"/>
      <c r="O35" s="244"/>
      <c r="P35" s="244"/>
      <c r="Q35" s="244"/>
      <c r="R35" s="243"/>
    </row>
    <row r="36" spans="1:19" s="18" customFormat="1" ht="18" customHeight="1" thickBot="1">
      <c r="B36" s="240"/>
      <c r="C36" s="242"/>
      <c r="D36" s="241"/>
      <c r="E36" s="241"/>
      <c r="F36" s="241"/>
      <c r="G36" s="240"/>
      <c r="H36" s="239"/>
      <c r="I36" s="239"/>
      <c r="J36" s="237"/>
      <c r="K36" s="238"/>
      <c r="L36" s="238"/>
      <c r="M36" s="238"/>
      <c r="N36" s="238"/>
      <c r="O36" s="238"/>
      <c r="P36" s="238"/>
      <c r="Q36" s="237"/>
      <c r="R36" s="237"/>
    </row>
    <row r="37" spans="1:19" ht="14.25" thickBot="1">
      <c r="B37" s="322" t="s">
        <v>484</v>
      </c>
      <c r="C37" s="320"/>
      <c r="D37" s="320"/>
      <c r="E37" s="320"/>
      <c r="F37" s="320"/>
      <c r="G37" s="236" t="s">
        <v>810</v>
      </c>
      <c r="H37" s="235" t="s">
        <v>611</v>
      </c>
      <c r="I37" s="234" t="s">
        <v>602</v>
      </c>
      <c r="J37" s="20"/>
      <c r="K37" s="322" t="s">
        <v>488</v>
      </c>
      <c r="L37" s="320"/>
      <c r="M37" s="320"/>
      <c r="N37" s="320"/>
      <c r="O37" s="320"/>
      <c r="P37" s="236" t="s">
        <v>810</v>
      </c>
      <c r="Q37" s="235" t="s">
        <v>611</v>
      </c>
      <c r="R37" s="234" t="s">
        <v>603</v>
      </c>
    </row>
    <row r="38" spans="1:19" ht="12.75" customHeight="1" thickBot="1">
      <c r="B38" s="317" t="s">
        <v>1</v>
      </c>
      <c r="C38" s="319" t="s">
        <v>2</v>
      </c>
      <c r="D38" s="316" t="s">
        <v>3</v>
      </c>
      <c r="E38" s="316"/>
      <c r="F38" s="316"/>
      <c r="G38" s="317" t="s">
        <v>25</v>
      </c>
      <c r="H38" s="326" t="s">
        <v>809</v>
      </c>
      <c r="I38" s="327"/>
      <c r="J38" s="17"/>
      <c r="K38" s="317" t="s">
        <v>1</v>
      </c>
      <c r="L38" s="319" t="s">
        <v>2</v>
      </c>
      <c r="M38" s="316" t="s">
        <v>3</v>
      </c>
      <c r="N38" s="316"/>
      <c r="O38" s="316"/>
      <c r="P38" s="317" t="s">
        <v>25</v>
      </c>
      <c r="Q38" s="326" t="s">
        <v>809</v>
      </c>
      <c r="R38" s="327"/>
    </row>
    <row r="39" spans="1:19" ht="13.5" thickBot="1">
      <c r="B39" s="318"/>
      <c r="C39" s="319"/>
      <c r="D39" s="233" t="s">
        <v>4</v>
      </c>
      <c r="E39" s="232" t="s">
        <v>5</v>
      </c>
      <c r="F39" s="232" t="s">
        <v>6</v>
      </c>
      <c r="G39" s="317"/>
      <c r="H39" s="216" t="s">
        <v>808</v>
      </c>
      <c r="I39" s="216" t="s">
        <v>807</v>
      </c>
      <c r="J39" s="20"/>
      <c r="K39" s="318"/>
      <c r="L39" s="319"/>
      <c r="M39" s="233" t="s">
        <v>4</v>
      </c>
      <c r="N39" s="232" t="s">
        <v>5</v>
      </c>
      <c r="O39" s="232" t="s">
        <v>6</v>
      </c>
      <c r="P39" s="317"/>
      <c r="Q39" s="216" t="s">
        <v>808</v>
      </c>
      <c r="R39" s="216" t="s">
        <v>807</v>
      </c>
    </row>
    <row r="40" spans="1:19" s="114" customFormat="1" ht="25.5" customHeight="1">
      <c r="B40" s="231">
        <v>1305491</v>
      </c>
      <c r="C40" s="229" t="s">
        <v>74</v>
      </c>
      <c r="D40" s="228">
        <v>0</v>
      </c>
      <c r="E40" s="228">
        <v>2</v>
      </c>
      <c r="F40" s="228">
        <v>1</v>
      </c>
      <c r="G40" s="227" t="s">
        <v>720</v>
      </c>
      <c r="H40" s="100"/>
      <c r="I40" s="226"/>
      <c r="J40" s="26"/>
      <c r="K40" s="231">
        <v>1305492</v>
      </c>
      <c r="L40" s="229" t="s">
        <v>75</v>
      </c>
      <c r="M40" s="228">
        <v>0</v>
      </c>
      <c r="N40" s="228">
        <v>4</v>
      </c>
      <c r="O40" s="228">
        <v>2</v>
      </c>
      <c r="P40" s="230">
        <v>1305491</v>
      </c>
      <c r="Q40" s="100"/>
      <c r="R40" s="226"/>
    </row>
    <row r="41" spans="1:19" s="112" customFormat="1" ht="18" customHeight="1">
      <c r="B41" s="98">
        <v>1305401</v>
      </c>
      <c r="C41" s="229" t="s">
        <v>700</v>
      </c>
      <c r="D41" s="228">
        <v>2</v>
      </c>
      <c r="E41" s="228">
        <v>2</v>
      </c>
      <c r="F41" s="228">
        <v>3</v>
      </c>
      <c r="G41" s="227">
        <v>1305313</v>
      </c>
      <c r="H41" s="98"/>
      <c r="I41" s="226"/>
      <c r="J41" s="20"/>
      <c r="K41" s="98">
        <v>1305403</v>
      </c>
      <c r="L41" s="37" t="s">
        <v>738</v>
      </c>
      <c r="M41" s="35">
        <v>2</v>
      </c>
      <c r="N41" s="35">
        <v>2</v>
      </c>
      <c r="O41" s="35">
        <v>3</v>
      </c>
      <c r="P41" s="102" t="s">
        <v>731</v>
      </c>
      <c r="Q41" s="98"/>
      <c r="R41" s="226"/>
    </row>
    <row r="42" spans="1:19" s="112" customFormat="1" ht="18" customHeight="1">
      <c r="B42" s="98">
        <v>1305402</v>
      </c>
      <c r="C42" s="229" t="s">
        <v>650</v>
      </c>
      <c r="D42" s="228">
        <v>3</v>
      </c>
      <c r="E42" s="228">
        <v>0</v>
      </c>
      <c r="F42" s="228">
        <v>3</v>
      </c>
      <c r="G42" s="227">
        <v>1301305</v>
      </c>
      <c r="H42" s="98"/>
      <c r="I42" s="226"/>
      <c r="J42" s="20"/>
      <c r="K42" s="98">
        <v>1401116</v>
      </c>
      <c r="L42" s="37" t="s">
        <v>563</v>
      </c>
      <c r="M42" s="35">
        <v>3</v>
      </c>
      <c r="N42" s="35">
        <v>0</v>
      </c>
      <c r="O42" s="35">
        <v>3</v>
      </c>
      <c r="P42" s="102" t="s">
        <v>0</v>
      </c>
      <c r="Q42" s="98"/>
      <c r="R42" s="226"/>
    </row>
    <row r="43" spans="1:19" s="112" customFormat="1" ht="18" customHeight="1">
      <c r="B43" s="98">
        <v>1301341</v>
      </c>
      <c r="C43" s="229" t="s">
        <v>703</v>
      </c>
      <c r="D43" s="228">
        <v>2</v>
      </c>
      <c r="E43" s="228">
        <v>2</v>
      </c>
      <c r="F43" s="228">
        <v>3</v>
      </c>
      <c r="G43" s="227">
        <v>1301203</v>
      </c>
      <c r="H43" s="98"/>
      <c r="I43" s="226"/>
      <c r="J43" s="20"/>
      <c r="K43" s="98" t="s">
        <v>0</v>
      </c>
      <c r="L43" s="224" t="s">
        <v>491</v>
      </c>
      <c r="M43" s="35">
        <v>3</v>
      </c>
      <c r="N43" s="35">
        <v>0</v>
      </c>
      <c r="O43" s="35">
        <v>3</v>
      </c>
      <c r="P43" s="102" t="s">
        <v>0</v>
      </c>
      <c r="Q43" s="98"/>
      <c r="R43" s="226"/>
    </row>
    <row r="44" spans="1:19" s="112" customFormat="1" ht="18" customHeight="1">
      <c r="B44" s="98">
        <v>1302338</v>
      </c>
      <c r="C44" s="37" t="s">
        <v>58</v>
      </c>
      <c r="D44" s="35">
        <v>2</v>
      </c>
      <c r="E44" s="35">
        <v>2</v>
      </c>
      <c r="F44" s="35">
        <v>3</v>
      </c>
      <c r="G44" s="102" t="s">
        <v>708</v>
      </c>
      <c r="H44" s="98"/>
      <c r="I44" s="226"/>
      <c r="J44" s="20"/>
      <c r="K44" s="98" t="s">
        <v>0</v>
      </c>
      <c r="L44" s="37" t="s">
        <v>707</v>
      </c>
      <c r="M44" s="35">
        <v>3</v>
      </c>
      <c r="N44" s="35">
        <v>0</v>
      </c>
      <c r="O44" s="35">
        <v>3</v>
      </c>
      <c r="P44" s="102" t="s">
        <v>0</v>
      </c>
      <c r="Q44" s="98"/>
      <c r="R44" s="226"/>
    </row>
    <row r="45" spans="1:19" s="112" customFormat="1" ht="18" customHeight="1" thickBot="1">
      <c r="B45" s="225" t="s">
        <v>0</v>
      </c>
      <c r="C45" s="224" t="s">
        <v>491</v>
      </c>
      <c r="D45" s="223">
        <v>3</v>
      </c>
      <c r="E45" s="223">
        <v>0</v>
      </c>
      <c r="F45" s="223">
        <v>3</v>
      </c>
      <c r="G45" s="222" t="s">
        <v>0</v>
      </c>
      <c r="H45" s="103"/>
      <c r="I45" s="226"/>
      <c r="J45" s="20"/>
      <c r="K45" s="225"/>
      <c r="L45" s="224"/>
      <c r="M45" s="223"/>
      <c r="N45" s="223"/>
      <c r="O45" s="223"/>
      <c r="P45" s="222"/>
      <c r="Q45" s="103"/>
      <c r="R45" s="226"/>
    </row>
    <row r="46" spans="1:19" ht="13.5" thickBot="1">
      <c r="B46" s="315" t="s">
        <v>6</v>
      </c>
      <c r="C46" s="315"/>
      <c r="D46" s="99">
        <f>SUM(D40:D45)</f>
        <v>12</v>
      </c>
      <c r="E46" s="99">
        <f>SUM(E40:E45)</f>
        <v>8</v>
      </c>
      <c r="F46" s="99">
        <f>SUM(F40:F45)</f>
        <v>16</v>
      </c>
      <c r="G46" s="217"/>
      <c r="H46" s="328"/>
      <c r="I46" s="329"/>
      <c r="J46" s="20"/>
      <c r="K46" s="315" t="s">
        <v>6</v>
      </c>
      <c r="L46" s="315"/>
      <c r="M46" s="99">
        <f>SUM(M40:M45)</f>
        <v>11</v>
      </c>
      <c r="N46" s="99">
        <f>SUM(N40:N45)</f>
        <v>6</v>
      </c>
      <c r="O46" s="99">
        <f>SUM(O40:O45)</f>
        <v>14</v>
      </c>
      <c r="P46" s="217"/>
      <c r="Q46" s="328"/>
      <c r="R46" s="329"/>
    </row>
    <row r="47" spans="1:19" ht="20.25" customHeight="1" thickBot="1">
      <c r="B47" s="324" t="s">
        <v>490</v>
      </c>
      <c r="C47" s="325"/>
      <c r="D47" s="320" t="s">
        <v>806</v>
      </c>
      <c r="E47" s="320"/>
      <c r="F47" s="320"/>
      <c r="G47" s="321"/>
      <c r="H47" s="219"/>
      <c r="I47" s="218"/>
      <c r="J47" s="20"/>
      <c r="K47" s="322" t="s">
        <v>492</v>
      </c>
      <c r="L47" s="320"/>
      <c r="M47" s="221">
        <f>F11+O11+F22+O22+F33+O33+F46+O46+F35</f>
        <v>132</v>
      </c>
      <c r="N47" s="221"/>
      <c r="O47" s="221"/>
      <c r="P47" s="220"/>
      <c r="Q47" s="219"/>
      <c r="R47" s="218"/>
    </row>
    <row r="48" spans="1:19" s="18" customFormat="1">
      <c r="A48" s="331" t="s">
        <v>805</v>
      </c>
      <c r="B48" s="332"/>
      <c r="C48" s="332"/>
      <c r="D48" s="332"/>
      <c r="E48" s="332"/>
      <c r="F48" s="332"/>
      <c r="G48" s="332"/>
      <c r="H48" s="332"/>
      <c r="I48" s="332"/>
      <c r="J48" s="332"/>
      <c r="K48" s="332"/>
      <c r="L48" s="332"/>
      <c r="M48" s="332"/>
      <c r="N48" s="332"/>
      <c r="O48" s="332"/>
      <c r="P48" s="332"/>
      <c r="Q48" s="332"/>
      <c r="R48" s="332"/>
      <c r="S48" s="332"/>
    </row>
    <row r="49" spans="1:19">
      <c r="A49" s="332"/>
      <c r="B49" s="332"/>
      <c r="C49" s="332"/>
      <c r="D49" s="332"/>
      <c r="E49" s="332"/>
      <c r="F49" s="332"/>
      <c r="G49" s="332"/>
      <c r="H49" s="332"/>
      <c r="I49" s="332"/>
      <c r="J49" s="332"/>
      <c r="K49" s="332"/>
      <c r="L49" s="332"/>
      <c r="M49" s="332"/>
      <c r="N49" s="332"/>
      <c r="O49" s="332"/>
      <c r="P49" s="332"/>
      <c r="Q49" s="332"/>
      <c r="R49" s="332"/>
      <c r="S49" s="332"/>
    </row>
    <row r="53" spans="1:19" ht="20.25" customHeight="1"/>
  </sheetData>
  <mergeCells count="71">
    <mergeCell ref="A48:S49"/>
    <mergeCell ref="Q33:R33"/>
    <mergeCell ref="H33:I33"/>
    <mergeCell ref="H22:I22"/>
    <mergeCell ref="Q22:R22"/>
    <mergeCell ref="B22:C22"/>
    <mergeCell ref="H46:I46"/>
    <mergeCell ref="Q46:R46"/>
    <mergeCell ref="H38:I38"/>
    <mergeCell ref="Q38:R38"/>
    <mergeCell ref="Q25:R25"/>
    <mergeCell ref="H25:I25"/>
    <mergeCell ref="H14:I14"/>
    <mergeCell ref="Q14:R14"/>
    <mergeCell ref="K25:K26"/>
    <mergeCell ref="M14:O14"/>
    <mergeCell ref="Q3:R3"/>
    <mergeCell ref="B14:B15"/>
    <mergeCell ref="C14:C15"/>
    <mergeCell ref="D14:F14"/>
    <mergeCell ref="G14:G15"/>
    <mergeCell ref="Q11:R11"/>
    <mergeCell ref="H11:I11"/>
    <mergeCell ref="K11:L11"/>
    <mergeCell ref="K12:P12"/>
    <mergeCell ref="P14:P15"/>
    <mergeCell ref="L14:L15"/>
    <mergeCell ref="B2:F2"/>
    <mergeCell ref="K2:O2"/>
    <mergeCell ref="H3:I3"/>
    <mergeCell ref="M25:O25"/>
    <mergeCell ref="P25:P26"/>
    <mergeCell ref="B33:C33"/>
    <mergeCell ref="K33:L33"/>
    <mergeCell ref="B25:B26"/>
    <mergeCell ref="C25:C26"/>
    <mergeCell ref="D25:F25"/>
    <mergeCell ref="G25:G26"/>
    <mergeCell ref="K47:L47"/>
    <mergeCell ref="B46:C46"/>
    <mergeCell ref="K46:L46"/>
    <mergeCell ref="K22:L22"/>
    <mergeCell ref="B47:C47"/>
    <mergeCell ref="B38:B39"/>
    <mergeCell ref="C38:C39"/>
    <mergeCell ref="B24:F24"/>
    <mergeCell ref="K24:O24"/>
    <mergeCell ref="K14:K15"/>
    <mergeCell ref="B13:F13"/>
    <mergeCell ref="K13:O13"/>
    <mergeCell ref="M3:O3"/>
    <mergeCell ref="P3:P4"/>
    <mergeCell ref="D47:G47"/>
    <mergeCell ref="B1:R1"/>
    <mergeCell ref="M38:O38"/>
    <mergeCell ref="P38:P39"/>
    <mergeCell ref="L25:L26"/>
    <mergeCell ref="B37:F37"/>
    <mergeCell ref="K37:O37"/>
    <mergeCell ref="K35:L35"/>
    <mergeCell ref="B3:B4"/>
    <mergeCell ref="C3:C4"/>
    <mergeCell ref="D38:F38"/>
    <mergeCell ref="G38:G39"/>
    <mergeCell ref="K38:K39"/>
    <mergeCell ref="L38:L39"/>
    <mergeCell ref="B11:C11"/>
    <mergeCell ref="D3:F3"/>
    <mergeCell ref="G3:G4"/>
    <mergeCell ref="K3:K4"/>
    <mergeCell ref="L3:L4"/>
  </mergeCells>
  <dataValidations count="1">
    <dataValidation type="whole" operator="greaterThan" allowBlank="1" showInputMessage="1" showErrorMessage="1" sqref="H5:H10 Q5:Q10 H16:H21 Q16:Q21 H27:H32 Q27:Q32 H40:H45 Q40:Q45">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14:formula1>
            <xm:f>'Academic advising'!$A$2:$A$9</xm:f>
          </x14:formula1>
          <xm:sqref>I5:I10 I16:I21 R5:R10 R16:R21 R27:R32 I27:I32 I40:I45 R40:R45</xm:sqref>
        </x14:dataValidation>
        <x14:dataValidation type="list" allowBlank="1" showInputMessage="1" showErrorMessage="1">
          <x14:formula1>
            <xm:f>'Academic advising'!$A$19:$A$35</xm:f>
          </x14:formula1>
          <xm:sqref>H2 Q2 H13 H24 Q24 H37 Q37 Q13</xm:sqref>
        </x14:dataValidation>
        <x14:dataValidation type="list" allowBlank="1" showInputMessage="1" showErrorMessage="1">
          <x14:formula1>
            <xm:f>'Academic advising'!$A$13:$A$15</xm:f>
          </x14:formula1>
          <xm:sqref>I2 R2 I13 I24 R24 I37 R37 R13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P281"/>
  <sheetViews>
    <sheetView zoomScaleNormal="100" workbookViewId="0">
      <pane ySplit="1" topLeftCell="A144" activePane="bottomLeft" state="frozen"/>
      <selection pane="bottomLeft" activeCell="D281" sqref="D281:J281"/>
    </sheetView>
  </sheetViews>
  <sheetFormatPr defaultColWidth="9.140625" defaultRowHeight="12.75"/>
  <cols>
    <col min="1" max="1" width="14.42578125" style="65" customWidth="1"/>
    <col min="2" max="2" width="34.85546875" style="96" bestFit="1" customWidth="1"/>
    <col min="3" max="3" width="55.42578125" style="66" bestFit="1" customWidth="1"/>
    <col min="4" max="4" width="4.85546875" style="67" bestFit="1" customWidth="1"/>
    <col min="5" max="5" width="5.28515625" style="67" bestFit="1" customWidth="1"/>
    <col min="6" max="6" width="5" style="67" bestFit="1" customWidth="1"/>
    <col min="7" max="7" width="23.28515625" style="68" bestFit="1" customWidth="1"/>
    <col min="8" max="8" width="12.85546875" style="69" customWidth="1"/>
    <col min="9" max="9" width="13.85546875" style="69" customWidth="1"/>
    <col min="10" max="10" width="22" style="69" bestFit="1" customWidth="1"/>
    <col min="11" max="11" width="76" style="70" bestFit="1" customWidth="1"/>
    <col min="12" max="16" width="9.140625" style="40"/>
    <col min="17" max="16384" width="9.140625" style="41"/>
  </cols>
  <sheetData>
    <row r="1" spans="1:11" ht="40.5">
      <c r="A1" s="71" t="s">
        <v>414</v>
      </c>
      <c r="B1" s="71" t="s">
        <v>416</v>
      </c>
      <c r="C1" s="72" t="s">
        <v>415</v>
      </c>
      <c r="D1" s="72" t="s">
        <v>413</v>
      </c>
      <c r="E1" s="72" t="s">
        <v>412</v>
      </c>
      <c r="F1" s="72" t="s">
        <v>6</v>
      </c>
      <c r="G1" s="71" t="s">
        <v>448</v>
      </c>
      <c r="H1" s="71" t="s">
        <v>449</v>
      </c>
      <c r="I1" s="71" t="s">
        <v>450</v>
      </c>
      <c r="J1" s="71" t="s">
        <v>451</v>
      </c>
      <c r="K1" s="73" t="s">
        <v>395</v>
      </c>
    </row>
    <row r="2" spans="1:11">
      <c r="A2" s="42">
        <v>100100</v>
      </c>
      <c r="B2" s="94" t="s">
        <v>344</v>
      </c>
      <c r="C2" s="43" t="s">
        <v>572</v>
      </c>
      <c r="D2" s="44">
        <v>3</v>
      </c>
      <c r="E2" s="44">
        <v>0</v>
      </c>
      <c r="F2" s="44">
        <v>3</v>
      </c>
      <c r="G2" s="45" t="s">
        <v>0</v>
      </c>
      <c r="H2" s="45" t="s">
        <v>0</v>
      </c>
      <c r="I2" s="45" t="s">
        <v>0</v>
      </c>
      <c r="J2" s="45" t="s">
        <v>0</v>
      </c>
      <c r="K2" s="46"/>
    </row>
    <row r="3" spans="1:11">
      <c r="A3" s="42">
        <v>1401150</v>
      </c>
      <c r="B3" s="94" t="s">
        <v>500</v>
      </c>
      <c r="C3" s="43" t="s">
        <v>501</v>
      </c>
      <c r="D3" s="44">
        <v>3</v>
      </c>
      <c r="E3" s="44">
        <v>0</v>
      </c>
      <c r="F3" s="44">
        <v>3</v>
      </c>
      <c r="G3" s="45" t="s">
        <v>0</v>
      </c>
      <c r="H3" s="45" t="s">
        <v>0</v>
      </c>
      <c r="I3" s="45" t="s">
        <v>0</v>
      </c>
      <c r="J3" s="45" t="s">
        <v>0</v>
      </c>
      <c r="K3" s="46"/>
    </row>
    <row r="4" spans="1:11" ht="15.75">
      <c r="A4" s="42">
        <v>1401130</v>
      </c>
      <c r="B4" s="94" t="s">
        <v>509</v>
      </c>
      <c r="C4" s="43" t="s">
        <v>46</v>
      </c>
      <c r="D4" s="44">
        <v>3</v>
      </c>
      <c r="E4" s="44">
        <v>0</v>
      </c>
      <c r="F4" s="44">
        <v>3</v>
      </c>
      <c r="G4" s="45" t="s">
        <v>0</v>
      </c>
      <c r="H4" s="45" t="s">
        <v>0</v>
      </c>
      <c r="I4" s="45" t="s">
        <v>0</v>
      </c>
      <c r="J4" s="45" t="s">
        <v>0</v>
      </c>
      <c r="K4" s="47" t="s">
        <v>404</v>
      </c>
    </row>
    <row r="5" spans="1:11" ht="15.75">
      <c r="A5" s="42">
        <v>1401110</v>
      </c>
      <c r="B5" s="94" t="s">
        <v>433</v>
      </c>
      <c r="C5" s="43" t="s">
        <v>63</v>
      </c>
      <c r="D5" s="44">
        <v>3</v>
      </c>
      <c r="E5" s="44">
        <v>0</v>
      </c>
      <c r="F5" s="44">
        <v>3</v>
      </c>
      <c r="G5" s="45" t="s">
        <v>0</v>
      </c>
      <c r="H5" s="45" t="s">
        <v>0</v>
      </c>
      <c r="I5" s="45" t="s">
        <v>0</v>
      </c>
      <c r="J5" s="45" t="s">
        <v>0</v>
      </c>
      <c r="K5" s="48"/>
    </row>
    <row r="6" spans="1:11" ht="15.75">
      <c r="A6" s="42">
        <v>1401210</v>
      </c>
      <c r="B6" s="94" t="s">
        <v>346</v>
      </c>
      <c r="C6" s="43" t="s">
        <v>64</v>
      </c>
      <c r="D6" s="44">
        <v>3</v>
      </c>
      <c r="E6" s="44">
        <v>0</v>
      </c>
      <c r="F6" s="44">
        <v>3</v>
      </c>
      <c r="G6" s="33">
        <v>1401110</v>
      </c>
      <c r="H6" s="33">
        <v>1401110</v>
      </c>
      <c r="I6" s="33">
        <v>1401110</v>
      </c>
      <c r="J6" s="33">
        <v>1401110</v>
      </c>
      <c r="K6" s="48"/>
    </row>
    <row r="7" spans="1:11" ht="15.75">
      <c r="A7" s="42">
        <v>1401120</v>
      </c>
      <c r="B7" s="94" t="s">
        <v>345</v>
      </c>
      <c r="C7" s="43" t="s">
        <v>36</v>
      </c>
      <c r="D7" s="44">
        <v>3</v>
      </c>
      <c r="E7" s="44">
        <v>0</v>
      </c>
      <c r="F7" s="44">
        <v>3</v>
      </c>
      <c r="G7" s="49" t="s">
        <v>0</v>
      </c>
      <c r="H7" s="49" t="s">
        <v>0</v>
      </c>
      <c r="I7" s="49" t="s">
        <v>0</v>
      </c>
      <c r="J7" s="49" t="s">
        <v>0</v>
      </c>
      <c r="K7" s="48"/>
    </row>
    <row r="8" spans="1:11" ht="15.75">
      <c r="A8" s="42">
        <v>1401220</v>
      </c>
      <c r="B8" s="94" t="s">
        <v>347</v>
      </c>
      <c r="C8" s="43" t="s">
        <v>8</v>
      </c>
      <c r="D8" s="44">
        <v>3</v>
      </c>
      <c r="E8" s="44">
        <v>0</v>
      </c>
      <c r="F8" s="44">
        <v>3</v>
      </c>
      <c r="G8" s="33">
        <v>1401120</v>
      </c>
      <c r="H8" s="33">
        <v>1401120</v>
      </c>
      <c r="I8" s="33">
        <v>1401120</v>
      </c>
      <c r="J8" s="33">
        <v>1401120</v>
      </c>
      <c r="K8" s="48"/>
    </row>
    <row r="9" spans="1:11" ht="15.75">
      <c r="A9" s="42">
        <v>1401131</v>
      </c>
      <c r="B9" s="94" t="s">
        <v>385</v>
      </c>
      <c r="C9" s="43" t="s">
        <v>40</v>
      </c>
      <c r="D9" s="44">
        <v>3</v>
      </c>
      <c r="E9" s="44">
        <v>0</v>
      </c>
      <c r="F9" s="44">
        <v>3</v>
      </c>
      <c r="G9" s="45" t="s">
        <v>0</v>
      </c>
      <c r="H9" s="45" t="s">
        <v>0</v>
      </c>
      <c r="I9" s="45" t="s">
        <v>0</v>
      </c>
      <c r="J9" s="45" t="s">
        <v>0</v>
      </c>
      <c r="K9" s="48"/>
    </row>
    <row r="10" spans="1:11" ht="15.75">
      <c r="A10" s="42">
        <v>1401132</v>
      </c>
      <c r="B10" s="94" t="s">
        <v>353</v>
      </c>
      <c r="C10" s="43" t="s">
        <v>566</v>
      </c>
      <c r="D10" s="44">
        <v>3</v>
      </c>
      <c r="E10" s="44">
        <v>0</v>
      </c>
      <c r="F10" s="44">
        <v>3</v>
      </c>
      <c r="G10" s="45" t="s">
        <v>0</v>
      </c>
      <c r="H10" s="45" t="s">
        <v>0</v>
      </c>
      <c r="I10" s="45" t="s">
        <v>0</v>
      </c>
      <c r="J10" s="45" t="s">
        <v>0</v>
      </c>
      <c r="K10" s="50" t="s">
        <v>390</v>
      </c>
    </row>
    <row r="11" spans="1:11" ht="15.75">
      <c r="A11" s="42">
        <v>1401134</v>
      </c>
      <c r="B11" s="94" t="s">
        <v>354</v>
      </c>
      <c r="C11" s="43" t="s">
        <v>41</v>
      </c>
      <c r="D11" s="44">
        <v>3</v>
      </c>
      <c r="E11" s="44">
        <v>0</v>
      </c>
      <c r="F11" s="44">
        <v>3</v>
      </c>
      <c r="G11" s="45" t="s">
        <v>0</v>
      </c>
      <c r="H11" s="45" t="s">
        <v>0</v>
      </c>
      <c r="I11" s="45" t="s">
        <v>0</v>
      </c>
      <c r="J11" s="45" t="s">
        <v>0</v>
      </c>
      <c r="K11" s="48"/>
    </row>
    <row r="12" spans="1:11" ht="15.75">
      <c r="A12" s="42">
        <v>1401133</v>
      </c>
      <c r="B12" s="94" t="s">
        <v>355</v>
      </c>
      <c r="C12" s="43" t="s">
        <v>495</v>
      </c>
      <c r="D12" s="44">
        <v>3</v>
      </c>
      <c r="E12" s="44">
        <v>0</v>
      </c>
      <c r="F12" s="44">
        <v>3</v>
      </c>
      <c r="G12" s="45" t="s">
        <v>0</v>
      </c>
      <c r="H12" s="45" t="s">
        <v>0</v>
      </c>
      <c r="I12" s="45" t="s">
        <v>0</v>
      </c>
      <c r="J12" s="45" t="s">
        <v>0</v>
      </c>
      <c r="K12" s="48"/>
    </row>
    <row r="13" spans="1:11" ht="15.75">
      <c r="A13" s="42">
        <v>1401111</v>
      </c>
      <c r="B13" s="94" t="s">
        <v>384</v>
      </c>
      <c r="C13" s="43" t="s">
        <v>65</v>
      </c>
      <c r="D13" s="44">
        <v>3</v>
      </c>
      <c r="E13" s="44">
        <v>0</v>
      </c>
      <c r="F13" s="44">
        <v>3</v>
      </c>
      <c r="G13" s="45" t="s">
        <v>0</v>
      </c>
      <c r="H13" s="45" t="s">
        <v>0</v>
      </c>
      <c r="I13" s="45" t="s">
        <v>0</v>
      </c>
      <c r="J13" s="45" t="s">
        <v>0</v>
      </c>
      <c r="K13" s="48"/>
    </row>
    <row r="14" spans="1:11" ht="15.75">
      <c r="A14" s="51">
        <v>1501110</v>
      </c>
      <c r="B14" s="52" t="s">
        <v>368</v>
      </c>
      <c r="C14" s="53" t="s">
        <v>26</v>
      </c>
      <c r="D14" s="44">
        <v>3</v>
      </c>
      <c r="E14" s="44">
        <v>0</v>
      </c>
      <c r="F14" s="44">
        <v>3</v>
      </c>
      <c r="G14" s="45" t="s">
        <v>0</v>
      </c>
      <c r="H14" s="45" t="s">
        <v>0</v>
      </c>
      <c r="I14" s="45" t="s">
        <v>0</v>
      </c>
      <c r="J14" s="45" t="s">
        <v>0</v>
      </c>
      <c r="K14" s="48"/>
    </row>
    <row r="15" spans="1:11" ht="15.75">
      <c r="A15" s="42">
        <v>1501113</v>
      </c>
      <c r="B15" s="94" t="s">
        <v>359</v>
      </c>
      <c r="C15" s="43" t="s">
        <v>567</v>
      </c>
      <c r="D15" s="44">
        <v>3</v>
      </c>
      <c r="E15" s="44">
        <v>0</v>
      </c>
      <c r="F15" s="44">
        <v>3</v>
      </c>
      <c r="G15" s="45" t="s">
        <v>0</v>
      </c>
      <c r="H15" s="45" t="s">
        <v>0</v>
      </c>
      <c r="I15" s="45" t="s">
        <v>0</v>
      </c>
      <c r="J15" s="45" t="s">
        <v>0</v>
      </c>
      <c r="K15" s="50" t="s">
        <v>396</v>
      </c>
    </row>
    <row r="16" spans="1:11" ht="15.75">
      <c r="A16" s="51">
        <v>1501212</v>
      </c>
      <c r="B16" s="52" t="s">
        <v>369</v>
      </c>
      <c r="C16" s="53" t="s">
        <v>7</v>
      </c>
      <c r="D16" s="44">
        <v>3</v>
      </c>
      <c r="E16" s="44">
        <v>0</v>
      </c>
      <c r="F16" s="44">
        <v>3</v>
      </c>
      <c r="G16" s="45">
        <v>1501110</v>
      </c>
      <c r="H16" s="45">
        <v>1501110</v>
      </c>
      <c r="I16" s="45">
        <v>1501110</v>
      </c>
      <c r="J16" s="45">
        <v>1501110</v>
      </c>
      <c r="K16" s="48"/>
    </row>
    <row r="17" spans="1:11" ht="15.75">
      <c r="A17" s="42">
        <v>1501124</v>
      </c>
      <c r="B17" s="94" t="s">
        <v>467</v>
      </c>
      <c r="C17" s="43" t="s">
        <v>47</v>
      </c>
      <c r="D17" s="44">
        <v>3</v>
      </c>
      <c r="E17" s="44">
        <v>0</v>
      </c>
      <c r="F17" s="44">
        <v>3</v>
      </c>
      <c r="G17" s="54" t="s">
        <v>0</v>
      </c>
      <c r="H17" s="54" t="s">
        <v>0</v>
      </c>
      <c r="I17" s="54" t="s">
        <v>0</v>
      </c>
      <c r="J17" s="54" t="s">
        <v>0</v>
      </c>
      <c r="K17" s="48"/>
    </row>
    <row r="18" spans="1:11" ht="15.75">
      <c r="A18" s="42">
        <v>1501125</v>
      </c>
      <c r="B18" s="94" t="s">
        <v>360</v>
      </c>
      <c r="C18" s="43" t="s">
        <v>397</v>
      </c>
      <c r="D18" s="44">
        <v>3</v>
      </c>
      <c r="E18" s="44">
        <v>0</v>
      </c>
      <c r="F18" s="44">
        <v>3</v>
      </c>
      <c r="G18" s="54" t="s">
        <v>0</v>
      </c>
      <c r="H18" s="54" t="s">
        <v>0</v>
      </c>
      <c r="I18" s="54" t="s">
        <v>0</v>
      </c>
      <c r="J18" s="54" t="s">
        <v>0</v>
      </c>
      <c r="K18" s="50" t="s">
        <v>398</v>
      </c>
    </row>
    <row r="19" spans="1:11" ht="15.75">
      <c r="A19" s="42">
        <v>1401140</v>
      </c>
      <c r="B19" s="94" t="s">
        <v>356</v>
      </c>
      <c r="C19" s="43" t="s">
        <v>493</v>
      </c>
      <c r="D19" s="44">
        <v>3</v>
      </c>
      <c r="E19" s="44">
        <v>0</v>
      </c>
      <c r="F19" s="44">
        <v>3</v>
      </c>
      <c r="G19" s="54" t="s">
        <v>0</v>
      </c>
      <c r="H19" s="54" t="s">
        <v>0</v>
      </c>
      <c r="I19" s="54" t="s">
        <v>0</v>
      </c>
      <c r="J19" s="54" t="s">
        <v>0</v>
      </c>
      <c r="K19" s="50" t="s">
        <v>391</v>
      </c>
    </row>
    <row r="20" spans="1:11" ht="15.75">
      <c r="A20" s="38">
        <v>402103</v>
      </c>
      <c r="B20" s="52" t="s">
        <v>366</v>
      </c>
      <c r="C20" s="55" t="s">
        <v>367</v>
      </c>
      <c r="D20" s="44">
        <v>3</v>
      </c>
      <c r="E20" s="44">
        <v>0</v>
      </c>
      <c r="F20" s="44">
        <v>3</v>
      </c>
      <c r="G20" s="54" t="s">
        <v>0</v>
      </c>
      <c r="H20" s="54" t="s">
        <v>0</v>
      </c>
      <c r="I20" s="54" t="s">
        <v>0</v>
      </c>
      <c r="J20" s="54" t="s">
        <v>0</v>
      </c>
      <c r="K20" s="56" t="s">
        <v>387</v>
      </c>
    </row>
    <row r="21" spans="1:11" ht="15.75">
      <c r="A21" s="42">
        <v>407102</v>
      </c>
      <c r="B21" s="94" t="s">
        <v>357</v>
      </c>
      <c r="C21" s="43" t="s">
        <v>399</v>
      </c>
      <c r="D21" s="44">
        <v>3</v>
      </c>
      <c r="E21" s="44">
        <v>0</v>
      </c>
      <c r="F21" s="44">
        <v>3</v>
      </c>
      <c r="G21" s="54" t="s">
        <v>0</v>
      </c>
      <c r="H21" s="54" t="s">
        <v>0</v>
      </c>
      <c r="I21" s="54" t="s">
        <v>0</v>
      </c>
      <c r="J21" s="54" t="s">
        <v>0</v>
      </c>
      <c r="K21" s="50" t="s">
        <v>405</v>
      </c>
    </row>
    <row r="22" spans="1:11" ht="15.75">
      <c r="A22" s="42">
        <v>501105</v>
      </c>
      <c r="B22" s="94" t="s">
        <v>348</v>
      </c>
      <c r="C22" s="43" t="s">
        <v>39</v>
      </c>
      <c r="D22" s="44">
        <v>3</v>
      </c>
      <c r="E22" s="44">
        <v>0</v>
      </c>
      <c r="F22" s="44">
        <v>3</v>
      </c>
      <c r="G22" s="54" t="s">
        <v>0</v>
      </c>
      <c r="H22" s="54" t="s">
        <v>0</v>
      </c>
      <c r="I22" s="54" t="s">
        <v>0</v>
      </c>
      <c r="J22" s="54" t="s">
        <v>0</v>
      </c>
      <c r="K22" s="48"/>
    </row>
    <row r="23" spans="1:11" ht="15.75">
      <c r="A23" s="42">
        <v>501114</v>
      </c>
      <c r="B23" s="94" t="s">
        <v>349</v>
      </c>
      <c r="C23" s="43" t="s">
        <v>565</v>
      </c>
      <c r="D23" s="44">
        <v>3</v>
      </c>
      <c r="E23" s="44">
        <v>0</v>
      </c>
      <c r="F23" s="44">
        <v>3</v>
      </c>
      <c r="G23" s="54" t="s">
        <v>0</v>
      </c>
      <c r="H23" s="54" t="s">
        <v>0</v>
      </c>
      <c r="I23" s="54" t="s">
        <v>0</v>
      </c>
      <c r="J23" s="54" t="s">
        <v>0</v>
      </c>
      <c r="K23" s="50" t="s">
        <v>406</v>
      </c>
    </row>
    <row r="24" spans="1:11" ht="15.75">
      <c r="A24" s="38">
        <v>601426</v>
      </c>
      <c r="B24" s="52" t="s">
        <v>222</v>
      </c>
      <c r="C24" s="55" t="s">
        <v>32</v>
      </c>
      <c r="D24" s="44">
        <v>3</v>
      </c>
      <c r="E24" s="44">
        <v>0</v>
      </c>
      <c r="F24" s="44">
        <v>3</v>
      </c>
      <c r="G24" s="54" t="s">
        <v>0</v>
      </c>
      <c r="H24" s="54" t="s">
        <v>0</v>
      </c>
      <c r="I24" s="54" t="s">
        <v>0</v>
      </c>
      <c r="J24" s="54" t="s">
        <v>0</v>
      </c>
      <c r="K24" s="50" t="s">
        <v>388</v>
      </c>
    </row>
    <row r="25" spans="1:11" ht="15.75">
      <c r="A25" s="42">
        <v>602143</v>
      </c>
      <c r="B25" s="94" t="s">
        <v>358</v>
      </c>
      <c r="C25" s="43" t="s">
        <v>44</v>
      </c>
      <c r="D25" s="44">
        <v>3</v>
      </c>
      <c r="E25" s="44">
        <v>0</v>
      </c>
      <c r="F25" s="44">
        <v>3</v>
      </c>
      <c r="G25" s="54" t="s">
        <v>0</v>
      </c>
      <c r="H25" s="54" t="s">
        <v>0</v>
      </c>
      <c r="I25" s="54" t="s">
        <v>0</v>
      </c>
      <c r="J25" s="54" t="s">
        <v>0</v>
      </c>
      <c r="K25" s="48"/>
    </row>
    <row r="26" spans="1:11" ht="15.75">
      <c r="A26" s="42">
        <v>1401116</v>
      </c>
      <c r="B26" s="94" t="s">
        <v>350</v>
      </c>
      <c r="C26" s="43" t="s">
        <v>563</v>
      </c>
      <c r="D26" s="44">
        <v>3</v>
      </c>
      <c r="E26" s="44">
        <v>0</v>
      </c>
      <c r="F26" s="44">
        <v>3</v>
      </c>
      <c r="G26" s="54" t="s">
        <v>0</v>
      </c>
      <c r="H26" s="54" t="s">
        <v>0</v>
      </c>
      <c r="I26" s="54" t="s">
        <v>0</v>
      </c>
      <c r="J26" s="54" t="s">
        <v>0</v>
      </c>
      <c r="K26" s="50" t="s">
        <v>401</v>
      </c>
    </row>
    <row r="27" spans="1:11" ht="15.75">
      <c r="A27" s="42">
        <v>702101</v>
      </c>
      <c r="B27" s="94" t="s">
        <v>351</v>
      </c>
      <c r="C27" s="43" t="s">
        <v>343</v>
      </c>
      <c r="D27" s="44">
        <v>3</v>
      </c>
      <c r="E27" s="44">
        <v>0</v>
      </c>
      <c r="F27" s="44">
        <v>3</v>
      </c>
      <c r="G27" s="54" t="s">
        <v>0</v>
      </c>
      <c r="H27" s="54" t="s">
        <v>0</v>
      </c>
      <c r="I27" s="54" t="s">
        <v>0</v>
      </c>
      <c r="J27" s="54" t="s">
        <v>0</v>
      </c>
      <c r="K27" s="50" t="s">
        <v>402</v>
      </c>
    </row>
    <row r="28" spans="1:11" ht="15.75">
      <c r="A28" s="42">
        <v>702102</v>
      </c>
      <c r="B28" s="94" t="s">
        <v>352</v>
      </c>
      <c r="C28" s="43" t="s">
        <v>66</v>
      </c>
      <c r="D28" s="44">
        <v>3</v>
      </c>
      <c r="E28" s="44">
        <v>0</v>
      </c>
      <c r="F28" s="44">
        <v>3</v>
      </c>
      <c r="G28" s="54" t="s">
        <v>0</v>
      </c>
      <c r="H28" s="54" t="s">
        <v>0</v>
      </c>
      <c r="I28" s="54" t="s">
        <v>0</v>
      </c>
      <c r="J28" s="54" t="s">
        <v>0</v>
      </c>
      <c r="K28" s="48"/>
    </row>
    <row r="29" spans="1:11" ht="15.75">
      <c r="A29" s="42">
        <v>1401118</v>
      </c>
      <c r="B29" s="94" t="s">
        <v>352</v>
      </c>
      <c r="C29" s="43" t="s">
        <v>66</v>
      </c>
      <c r="D29" s="44">
        <v>3</v>
      </c>
      <c r="E29" s="44">
        <v>0</v>
      </c>
      <c r="F29" s="44">
        <v>3</v>
      </c>
      <c r="G29" s="54" t="s">
        <v>0</v>
      </c>
      <c r="H29" s="54" t="s">
        <v>0</v>
      </c>
      <c r="I29" s="54" t="s">
        <v>0</v>
      </c>
      <c r="J29" s="54" t="s">
        <v>0</v>
      </c>
      <c r="K29" s="48"/>
    </row>
    <row r="30" spans="1:11" ht="15.75">
      <c r="A30" s="97">
        <v>1401117</v>
      </c>
      <c r="B30" s="94" t="s">
        <v>351</v>
      </c>
      <c r="C30" s="43" t="s">
        <v>343</v>
      </c>
      <c r="D30" s="44">
        <v>3</v>
      </c>
      <c r="E30" s="44">
        <v>0</v>
      </c>
      <c r="F30" s="44">
        <v>3</v>
      </c>
      <c r="G30" s="54" t="s">
        <v>0</v>
      </c>
      <c r="H30" s="54" t="s">
        <v>0</v>
      </c>
      <c r="I30" s="54" t="s">
        <v>0</v>
      </c>
      <c r="J30" s="54" t="s">
        <v>0</v>
      </c>
      <c r="K30" s="50" t="s">
        <v>402</v>
      </c>
    </row>
    <row r="31" spans="1:11" ht="15.75">
      <c r="A31" s="38">
        <v>801120</v>
      </c>
      <c r="B31" s="52" t="s">
        <v>101</v>
      </c>
      <c r="C31" s="55" t="s">
        <v>10</v>
      </c>
      <c r="D31" s="39">
        <v>3</v>
      </c>
      <c r="E31" s="39">
        <v>0</v>
      </c>
      <c r="F31" s="39">
        <v>3</v>
      </c>
      <c r="G31" s="54">
        <v>1301110</v>
      </c>
      <c r="H31" s="54" t="s">
        <v>0</v>
      </c>
      <c r="I31" s="54" t="s">
        <v>0</v>
      </c>
      <c r="J31" s="54" t="s">
        <v>0</v>
      </c>
      <c r="K31" s="50" t="s">
        <v>400</v>
      </c>
    </row>
    <row r="32" spans="1:11" ht="15.75">
      <c r="A32" s="38">
        <v>801121</v>
      </c>
      <c r="B32" s="52" t="s">
        <v>114</v>
      </c>
      <c r="C32" s="55" t="s">
        <v>115</v>
      </c>
      <c r="D32" s="39">
        <v>3</v>
      </c>
      <c r="E32" s="39">
        <v>0</v>
      </c>
      <c r="F32" s="39">
        <v>3</v>
      </c>
      <c r="G32" s="54">
        <v>801120</v>
      </c>
      <c r="H32" s="54">
        <v>801120</v>
      </c>
      <c r="I32" s="57"/>
      <c r="J32" s="54">
        <v>801120</v>
      </c>
      <c r="K32" s="50" t="s">
        <v>389</v>
      </c>
    </row>
    <row r="33" spans="1:16" ht="15.75">
      <c r="A33" s="38">
        <v>801222</v>
      </c>
      <c r="B33" s="52" t="s">
        <v>365</v>
      </c>
      <c r="C33" s="55" t="s">
        <v>11</v>
      </c>
      <c r="D33" s="39">
        <v>2</v>
      </c>
      <c r="E33" s="39">
        <v>2</v>
      </c>
      <c r="F33" s="39">
        <v>3</v>
      </c>
      <c r="G33" s="54">
        <v>801121</v>
      </c>
      <c r="H33" s="57"/>
      <c r="I33" s="57"/>
      <c r="J33" s="57"/>
      <c r="K33" s="50" t="s">
        <v>403</v>
      </c>
    </row>
    <row r="34" spans="1:16" ht="15.75">
      <c r="A34" s="42">
        <v>1501154</v>
      </c>
      <c r="B34" s="94" t="s">
        <v>361</v>
      </c>
      <c r="C34" s="43" t="s">
        <v>570</v>
      </c>
      <c r="D34" s="44">
        <v>3</v>
      </c>
      <c r="E34" s="44">
        <v>0</v>
      </c>
      <c r="F34" s="44">
        <v>3</v>
      </c>
      <c r="G34" s="45" t="s">
        <v>0</v>
      </c>
      <c r="H34" s="45" t="s">
        <v>0</v>
      </c>
      <c r="I34" s="45" t="s">
        <v>0</v>
      </c>
      <c r="J34" s="45" t="s">
        <v>0</v>
      </c>
      <c r="K34" s="50" t="s">
        <v>392</v>
      </c>
    </row>
    <row r="35" spans="1:16" ht="15.75">
      <c r="A35" s="42">
        <v>1501153</v>
      </c>
      <c r="B35" s="94" t="s">
        <v>362</v>
      </c>
      <c r="C35" s="43" t="s">
        <v>408</v>
      </c>
      <c r="D35" s="44">
        <v>3</v>
      </c>
      <c r="E35" s="44">
        <v>0</v>
      </c>
      <c r="F35" s="44">
        <v>3</v>
      </c>
      <c r="G35" s="45" t="s">
        <v>0</v>
      </c>
      <c r="H35" s="45" t="s">
        <v>0</v>
      </c>
      <c r="I35" s="45" t="s">
        <v>0</v>
      </c>
      <c r="J35" s="45" t="s">
        <v>0</v>
      </c>
      <c r="K35" s="58" t="s">
        <v>407</v>
      </c>
    </row>
    <row r="36" spans="1:16">
      <c r="A36" s="42">
        <v>1301099</v>
      </c>
      <c r="B36" s="94" t="s">
        <v>86</v>
      </c>
      <c r="C36" s="43" t="s">
        <v>87</v>
      </c>
      <c r="D36" s="59"/>
      <c r="E36" s="59"/>
      <c r="F36" s="59"/>
      <c r="G36" s="49"/>
      <c r="H36" s="60"/>
      <c r="I36" s="60"/>
      <c r="J36" s="60"/>
      <c r="K36" s="46"/>
    </row>
    <row r="37" spans="1:16">
      <c r="A37" s="42">
        <v>1301100</v>
      </c>
      <c r="B37" s="94" t="s">
        <v>88</v>
      </c>
      <c r="C37" s="43" t="s">
        <v>9</v>
      </c>
      <c r="D37" s="59"/>
      <c r="E37" s="59"/>
      <c r="F37" s="59"/>
      <c r="G37" s="49"/>
      <c r="H37" s="60"/>
      <c r="I37" s="60"/>
      <c r="J37" s="60"/>
      <c r="K37" s="46"/>
    </row>
    <row r="38" spans="1:16">
      <c r="A38" s="42">
        <v>1301101</v>
      </c>
      <c r="B38" s="94" t="s">
        <v>89</v>
      </c>
      <c r="C38" s="43" t="s">
        <v>90</v>
      </c>
      <c r="D38" s="59"/>
      <c r="E38" s="59"/>
      <c r="F38" s="59"/>
      <c r="G38" s="49"/>
      <c r="H38" s="60"/>
      <c r="I38" s="60"/>
      <c r="J38" s="60"/>
      <c r="K38" s="46"/>
    </row>
    <row r="39" spans="1:16">
      <c r="A39" s="42">
        <v>1301102</v>
      </c>
      <c r="B39" s="94" t="s">
        <v>89</v>
      </c>
      <c r="C39" s="43" t="s">
        <v>90</v>
      </c>
      <c r="D39" s="59"/>
      <c r="E39" s="59"/>
      <c r="F39" s="59"/>
      <c r="G39" s="49"/>
      <c r="H39" s="60"/>
      <c r="I39" s="60"/>
      <c r="J39" s="60"/>
      <c r="K39" s="46"/>
    </row>
    <row r="40" spans="1:16">
      <c r="A40" s="42">
        <v>1301103</v>
      </c>
      <c r="B40" s="94" t="s">
        <v>91</v>
      </c>
      <c r="C40" s="43" t="s">
        <v>92</v>
      </c>
      <c r="D40" s="59"/>
      <c r="E40" s="59"/>
      <c r="F40" s="59"/>
      <c r="G40" s="49"/>
      <c r="H40" s="60"/>
      <c r="I40" s="60"/>
      <c r="J40" s="60"/>
      <c r="K40" s="46"/>
    </row>
    <row r="41" spans="1:16">
      <c r="A41" s="42">
        <v>1301104</v>
      </c>
      <c r="B41" s="94" t="s">
        <v>93</v>
      </c>
      <c r="C41" s="43" t="s">
        <v>94</v>
      </c>
      <c r="D41" s="59"/>
      <c r="E41" s="59"/>
      <c r="F41" s="59"/>
      <c r="G41" s="49"/>
      <c r="H41" s="60"/>
      <c r="I41" s="60"/>
      <c r="J41" s="60"/>
      <c r="K41" s="46"/>
    </row>
    <row r="42" spans="1:16">
      <c r="A42" s="42">
        <v>1301105</v>
      </c>
      <c r="B42" s="94" t="s">
        <v>95</v>
      </c>
      <c r="C42" s="43" t="s">
        <v>96</v>
      </c>
      <c r="D42" s="59"/>
      <c r="E42" s="59"/>
      <c r="F42" s="59"/>
      <c r="G42" s="49"/>
      <c r="H42" s="60"/>
      <c r="I42" s="60"/>
      <c r="J42" s="60"/>
      <c r="K42" s="46"/>
    </row>
    <row r="43" spans="1:16" ht="15.75">
      <c r="A43" s="51">
        <v>1301106</v>
      </c>
      <c r="B43" s="52" t="s">
        <v>97</v>
      </c>
      <c r="C43" s="53" t="s">
        <v>57</v>
      </c>
      <c r="D43" s="44">
        <v>2</v>
      </c>
      <c r="E43" s="44">
        <v>2</v>
      </c>
      <c r="F43" s="44">
        <v>3</v>
      </c>
      <c r="G43" s="45" t="s">
        <v>0</v>
      </c>
      <c r="H43" s="45" t="s">
        <v>512</v>
      </c>
      <c r="I43" s="45" t="s">
        <v>512</v>
      </c>
      <c r="J43" s="45" t="s">
        <v>512</v>
      </c>
      <c r="K43" s="48"/>
    </row>
    <row r="44" spans="1:16">
      <c r="A44" s="42">
        <v>1301107</v>
      </c>
      <c r="B44" s="94" t="s">
        <v>98</v>
      </c>
      <c r="C44" s="43" t="s">
        <v>99</v>
      </c>
      <c r="D44" s="59"/>
      <c r="E44" s="59"/>
      <c r="F44" s="59"/>
      <c r="G44" s="49"/>
      <c r="H44" s="60"/>
      <c r="I44" s="60"/>
      <c r="J44" s="60"/>
      <c r="K44" s="46"/>
    </row>
    <row r="45" spans="1:16" ht="15.75">
      <c r="A45" s="51">
        <v>1301108</v>
      </c>
      <c r="B45" s="52" t="s">
        <v>575</v>
      </c>
      <c r="C45" s="53" t="s">
        <v>100</v>
      </c>
      <c r="D45" s="44">
        <v>2</v>
      </c>
      <c r="E45" s="44">
        <v>2</v>
      </c>
      <c r="F45" s="44">
        <v>3</v>
      </c>
      <c r="G45" s="45">
        <v>1301106</v>
      </c>
      <c r="H45" s="45">
        <v>1301106</v>
      </c>
      <c r="I45" s="45">
        <v>1301106</v>
      </c>
      <c r="J45" s="45">
        <v>1301106</v>
      </c>
      <c r="K45" s="48"/>
    </row>
    <row r="46" spans="1:16" ht="15.75">
      <c r="A46" s="51">
        <v>1301111</v>
      </c>
      <c r="B46" s="52" t="s">
        <v>514</v>
      </c>
      <c r="C46" s="53" t="s">
        <v>549</v>
      </c>
      <c r="D46" s="44">
        <v>3</v>
      </c>
      <c r="E46" s="44">
        <v>0</v>
      </c>
      <c r="F46" s="44">
        <v>3</v>
      </c>
      <c r="G46" s="45" t="s">
        <v>0</v>
      </c>
      <c r="H46" s="45" t="s">
        <v>0</v>
      </c>
      <c r="I46" s="45" t="s">
        <v>0</v>
      </c>
      <c r="J46" s="45" t="s">
        <v>0</v>
      </c>
      <c r="K46" s="48"/>
    </row>
    <row r="47" spans="1:16" s="63" customFormat="1">
      <c r="A47" s="42">
        <v>1301120</v>
      </c>
      <c r="B47" s="94" t="s">
        <v>101</v>
      </c>
      <c r="C47" s="43" t="s">
        <v>10</v>
      </c>
      <c r="D47" s="59">
        <v>3</v>
      </c>
      <c r="E47" s="59">
        <v>0</v>
      </c>
      <c r="F47" s="59">
        <v>3</v>
      </c>
      <c r="G47" s="45">
        <v>1301111</v>
      </c>
      <c r="H47" s="45" t="s">
        <v>0</v>
      </c>
      <c r="I47" s="45" t="s">
        <v>0</v>
      </c>
      <c r="J47" s="45" t="s">
        <v>0</v>
      </c>
      <c r="K47" s="61"/>
      <c r="L47" s="62"/>
      <c r="M47" s="62"/>
      <c r="N47" s="62"/>
      <c r="O47" s="62"/>
      <c r="P47" s="62"/>
    </row>
    <row r="48" spans="1:16">
      <c r="A48" s="42">
        <v>1301201</v>
      </c>
      <c r="B48" s="94" t="s">
        <v>102</v>
      </c>
      <c r="C48" s="43" t="s">
        <v>29</v>
      </c>
      <c r="D48" s="59"/>
      <c r="E48" s="59"/>
      <c r="F48" s="59"/>
      <c r="G48" s="49"/>
      <c r="H48" s="60"/>
      <c r="I48" s="60"/>
      <c r="J48" s="60"/>
      <c r="K48" s="46"/>
    </row>
    <row r="49" spans="1:16">
      <c r="A49" s="42">
        <v>1301202</v>
      </c>
      <c r="B49" s="94" t="s">
        <v>103</v>
      </c>
      <c r="C49" s="43" t="s">
        <v>27</v>
      </c>
      <c r="D49" s="59"/>
      <c r="E49" s="59"/>
      <c r="F49" s="59"/>
      <c r="G49" s="49"/>
      <c r="H49" s="60"/>
      <c r="I49" s="60"/>
      <c r="J49" s="60"/>
      <c r="K49" s="46"/>
    </row>
    <row r="50" spans="1:16" ht="15.75">
      <c r="A50" s="38">
        <v>1301203</v>
      </c>
      <c r="B50" s="52" t="s">
        <v>104</v>
      </c>
      <c r="C50" s="55" t="s">
        <v>22</v>
      </c>
      <c r="D50" s="39">
        <v>2</v>
      </c>
      <c r="E50" s="39">
        <v>2</v>
      </c>
      <c r="F50" s="39">
        <v>3</v>
      </c>
      <c r="G50" s="54" t="s">
        <v>576</v>
      </c>
      <c r="H50" s="54" t="s">
        <v>576</v>
      </c>
      <c r="I50" s="54" t="s">
        <v>576</v>
      </c>
      <c r="J50" s="54" t="s">
        <v>576</v>
      </c>
      <c r="K50" s="48"/>
    </row>
    <row r="51" spans="1:16">
      <c r="A51" s="42">
        <v>1301204</v>
      </c>
      <c r="B51" s="94" t="s">
        <v>105</v>
      </c>
      <c r="C51" s="43" t="s">
        <v>106</v>
      </c>
      <c r="D51" s="59"/>
      <c r="E51" s="59"/>
      <c r="F51" s="59"/>
      <c r="G51" s="49"/>
      <c r="H51" s="60"/>
      <c r="I51" s="60"/>
      <c r="J51" s="60"/>
      <c r="K51" s="46"/>
    </row>
    <row r="52" spans="1:16">
      <c r="A52" s="42">
        <v>1301205</v>
      </c>
      <c r="B52" s="94" t="s">
        <v>107</v>
      </c>
      <c r="C52" s="43" t="s">
        <v>108</v>
      </c>
      <c r="D52" s="59"/>
      <c r="E52" s="59"/>
      <c r="F52" s="59"/>
      <c r="G52" s="49"/>
      <c r="H52" s="60"/>
      <c r="I52" s="60"/>
      <c r="J52" s="60"/>
      <c r="K52" s="46"/>
    </row>
    <row r="53" spans="1:16">
      <c r="A53" s="42">
        <v>1301206</v>
      </c>
      <c r="B53" s="94" t="s">
        <v>109</v>
      </c>
      <c r="C53" s="43" t="s">
        <v>28</v>
      </c>
      <c r="D53" s="59"/>
      <c r="E53" s="59"/>
      <c r="F53" s="59"/>
      <c r="G53" s="49"/>
      <c r="H53" s="60"/>
      <c r="I53" s="60"/>
      <c r="J53" s="60"/>
      <c r="K53" s="46"/>
    </row>
    <row r="54" spans="1:16" ht="15.75">
      <c r="A54" s="38">
        <v>1301208</v>
      </c>
      <c r="B54" s="52" t="s">
        <v>110</v>
      </c>
      <c r="C54" s="55" t="s">
        <v>111</v>
      </c>
      <c r="D54" s="39">
        <v>2</v>
      </c>
      <c r="E54" s="39">
        <v>2</v>
      </c>
      <c r="F54" s="39">
        <v>3</v>
      </c>
      <c r="G54" s="54">
        <v>1301108</v>
      </c>
      <c r="H54" s="54">
        <v>1301108</v>
      </c>
      <c r="I54" s="54">
        <v>1301108</v>
      </c>
      <c r="J54" s="54">
        <v>1301108</v>
      </c>
      <c r="K54" s="48"/>
    </row>
    <row r="55" spans="1:16">
      <c r="A55" s="42">
        <v>1301220</v>
      </c>
      <c r="B55" s="94" t="s">
        <v>112</v>
      </c>
      <c r="C55" s="43" t="s">
        <v>11</v>
      </c>
      <c r="D55" s="59"/>
      <c r="E55" s="59"/>
      <c r="F55" s="59"/>
      <c r="G55" s="49"/>
      <c r="H55" s="60"/>
      <c r="I55" s="60"/>
      <c r="J55" s="60"/>
      <c r="K55" s="46"/>
    </row>
    <row r="56" spans="1:16">
      <c r="A56" s="42">
        <v>1301221</v>
      </c>
      <c r="B56" s="94" t="s">
        <v>113</v>
      </c>
      <c r="C56" s="43" t="s">
        <v>12</v>
      </c>
      <c r="D56" s="59"/>
      <c r="E56" s="59"/>
      <c r="F56" s="59"/>
      <c r="G56" s="49"/>
      <c r="H56" s="60"/>
      <c r="I56" s="60"/>
      <c r="J56" s="60"/>
      <c r="K56" s="46"/>
    </row>
    <row r="57" spans="1:16" s="63" customFormat="1">
      <c r="A57" s="42">
        <v>1301222</v>
      </c>
      <c r="B57" s="94" t="s">
        <v>114</v>
      </c>
      <c r="C57" s="43" t="s">
        <v>115</v>
      </c>
      <c r="D57" s="39">
        <v>3</v>
      </c>
      <c r="E57" s="39">
        <v>0</v>
      </c>
      <c r="F57" s="39">
        <v>3</v>
      </c>
      <c r="G57" s="54">
        <v>1301224</v>
      </c>
      <c r="H57" s="54">
        <v>1301120</v>
      </c>
      <c r="I57" s="57"/>
      <c r="J57" s="54">
        <v>1301120</v>
      </c>
      <c r="K57" s="61"/>
      <c r="L57" s="62"/>
      <c r="M57" s="62"/>
      <c r="N57" s="62"/>
      <c r="O57" s="62"/>
      <c r="P57" s="62"/>
    </row>
    <row r="58" spans="1:16">
      <c r="A58" s="42">
        <v>1301223</v>
      </c>
      <c r="B58" s="94" t="s">
        <v>116</v>
      </c>
      <c r="C58" s="43" t="s">
        <v>117</v>
      </c>
      <c r="D58" s="59"/>
      <c r="E58" s="59"/>
      <c r="F58" s="59"/>
      <c r="G58" s="49"/>
      <c r="H58" s="60"/>
      <c r="I58" s="60"/>
      <c r="J58" s="60"/>
      <c r="K58" s="46"/>
    </row>
    <row r="59" spans="1:16" s="63" customFormat="1">
      <c r="A59" s="42">
        <v>1301224</v>
      </c>
      <c r="B59" s="94" t="s">
        <v>112</v>
      </c>
      <c r="C59" s="43" t="s">
        <v>11</v>
      </c>
      <c r="D59" s="59">
        <v>3</v>
      </c>
      <c r="E59" s="59">
        <v>0</v>
      </c>
      <c r="F59" s="59">
        <v>3</v>
      </c>
      <c r="G59" s="42">
        <v>1301120</v>
      </c>
      <c r="H59" s="60"/>
      <c r="I59" s="60"/>
      <c r="J59" s="60"/>
      <c r="K59" s="61" t="s">
        <v>453</v>
      </c>
      <c r="L59" s="62"/>
      <c r="M59" s="62"/>
      <c r="N59" s="62"/>
      <c r="O59" s="62"/>
      <c r="P59" s="62"/>
    </row>
    <row r="60" spans="1:16">
      <c r="A60" s="42">
        <v>1301225</v>
      </c>
      <c r="B60" s="94" t="s">
        <v>118</v>
      </c>
      <c r="C60" s="43" t="s">
        <v>119</v>
      </c>
      <c r="D60" s="59"/>
      <c r="E60" s="59"/>
      <c r="F60" s="59"/>
      <c r="G60" s="49"/>
      <c r="H60" s="60"/>
      <c r="I60" s="60"/>
      <c r="J60" s="60"/>
      <c r="K60" s="46"/>
    </row>
    <row r="61" spans="1:16">
      <c r="A61" s="42">
        <v>1301226</v>
      </c>
      <c r="B61" s="94" t="s">
        <v>120</v>
      </c>
      <c r="C61" s="43" t="s">
        <v>121</v>
      </c>
      <c r="D61" s="59"/>
      <c r="E61" s="59"/>
      <c r="F61" s="59"/>
      <c r="G61" s="49"/>
      <c r="H61" s="60"/>
      <c r="I61" s="60"/>
      <c r="J61" s="60"/>
      <c r="K61" s="46"/>
    </row>
    <row r="62" spans="1:16">
      <c r="A62" s="42">
        <v>1301227</v>
      </c>
      <c r="B62" s="94" t="s">
        <v>138</v>
      </c>
      <c r="C62" s="43" t="s">
        <v>15</v>
      </c>
      <c r="D62" s="59"/>
      <c r="E62" s="59"/>
      <c r="F62" s="59"/>
      <c r="G62" s="49"/>
      <c r="H62" s="60"/>
      <c r="I62" s="60"/>
      <c r="J62" s="60"/>
      <c r="K62" s="46"/>
    </row>
    <row r="63" spans="1:16">
      <c r="A63" s="42">
        <v>1301255</v>
      </c>
      <c r="B63" s="94" t="s">
        <v>122</v>
      </c>
      <c r="C63" s="43" t="s">
        <v>106</v>
      </c>
      <c r="D63" s="59"/>
      <c r="E63" s="59"/>
      <c r="F63" s="59"/>
      <c r="G63" s="49"/>
      <c r="H63" s="60"/>
      <c r="I63" s="60"/>
      <c r="J63" s="60"/>
      <c r="K63" s="46"/>
    </row>
    <row r="64" spans="1:16">
      <c r="A64" s="42">
        <v>1301256</v>
      </c>
      <c r="B64" s="94" t="s">
        <v>123</v>
      </c>
      <c r="C64" s="43" t="s">
        <v>108</v>
      </c>
      <c r="D64" s="59"/>
      <c r="E64" s="59"/>
      <c r="F64" s="59"/>
      <c r="G64" s="49"/>
      <c r="H64" s="60"/>
      <c r="I64" s="60"/>
      <c r="J64" s="60"/>
      <c r="K64" s="46"/>
    </row>
    <row r="65" spans="1:11">
      <c r="A65" s="42">
        <v>1301260</v>
      </c>
      <c r="B65" s="94" t="s">
        <v>124</v>
      </c>
      <c r="C65" s="43" t="s">
        <v>125</v>
      </c>
      <c r="D65" s="59"/>
      <c r="E65" s="59"/>
      <c r="F65" s="59"/>
      <c r="G65" s="49"/>
      <c r="H65" s="60"/>
      <c r="I65" s="60"/>
      <c r="J65" s="60"/>
      <c r="K65" s="46"/>
    </row>
    <row r="66" spans="1:11">
      <c r="A66" s="42">
        <v>1301265</v>
      </c>
      <c r="B66" s="94" t="s">
        <v>126</v>
      </c>
      <c r="C66" s="43" t="s">
        <v>23</v>
      </c>
      <c r="D66" s="59"/>
      <c r="E66" s="59"/>
      <c r="F66" s="59"/>
      <c r="G66" s="49"/>
      <c r="H66" s="60"/>
      <c r="I66" s="60"/>
      <c r="J66" s="60"/>
      <c r="K66" s="46"/>
    </row>
    <row r="67" spans="1:11" ht="15.75">
      <c r="A67" s="38">
        <v>1301270</v>
      </c>
      <c r="B67" s="52" t="s">
        <v>127</v>
      </c>
      <c r="C67" s="55" t="s">
        <v>37</v>
      </c>
      <c r="D67" s="39">
        <v>3</v>
      </c>
      <c r="E67" s="39">
        <v>0</v>
      </c>
      <c r="F67" s="39">
        <v>3</v>
      </c>
      <c r="G67" s="54">
        <v>1501110</v>
      </c>
      <c r="H67" s="54">
        <v>1301106</v>
      </c>
      <c r="I67" s="57"/>
      <c r="J67" s="54">
        <v>1301106</v>
      </c>
      <c r="K67" s="48"/>
    </row>
    <row r="68" spans="1:11">
      <c r="A68" s="42">
        <v>1301271</v>
      </c>
      <c r="B68" s="94" t="s">
        <v>128</v>
      </c>
      <c r="C68" s="43" t="s">
        <v>129</v>
      </c>
      <c r="D68" s="59"/>
      <c r="E68" s="59"/>
      <c r="F68" s="59"/>
      <c r="G68" s="49"/>
      <c r="H68" s="60"/>
      <c r="I68" s="60"/>
      <c r="J68" s="60"/>
      <c r="K68" s="46"/>
    </row>
    <row r="69" spans="1:11" ht="15.75">
      <c r="A69" s="38">
        <v>1301301</v>
      </c>
      <c r="B69" s="52" t="s">
        <v>130</v>
      </c>
      <c r="C69" s="55" t="s">
        <v>48</v>
      </c>
      <c r="D69" s="39">
        <v>3</v>
      </c>
      <c r="E69" s="39">
        <v>0</v>
      </c>
      <c r="F69" s="39">
        <v>3</v>
      </c>
      <c r="G69" s="54">
        <v>1301305</v>
      </c>
      <c r="H69" s="57"/>
      <c r="I69" s="54">
        <v>1301305</v>
      </c>
      <c r="J69" s="54">
        <v>1301305</v>
      </c>
      <c r="K69" s="48"/>
    </row>
    <row r="70" spans="1:11" ht="15.75">
      <c r="A70" s="38">
        <v>1301302</v>
      </c>
      <c r="B70" s="52" t="s">
        <v>131</v>
      </c>
      <c r="C70" s="55" t="s">
        <v>132</v>
      </c>
      <c r="D70" s="39">
        <v>3</v>
      </c>
      <c r="E70" s="39">
        <v>0</v>
      </c>
      <c r="F70" s="39">
        <v>3</v>
      </c>
      <c r="G70" s="54">
        <v>1301203</v>
      </c>
      <c r="H70" s="57"/>
      <c r="I70" s="57"/>
      <c r="J70" s="57"/>
      <c r="K70" s="48"/>
    </row>
    <row r="71" spans="1:11">
      <c r="A71" s="42">
        <v>1301303</v>
      </c>
      <c r="B71" s="94" t="s">
        <v>133</v>
      </c>
      <c r="C71" s="43" t="s">
        <v>134</v>
      </c>
      <c r="D71" s="59"/>
      <c r="E71" s="59"/>
      <c r="F71" s="59"/>
      <c r="G71" s="49"/>
      <c r="H71" s="60"/>
      <c r="I71" s="60"/>
      <c r="J71" s="60"/>
      <c r="K71" s="46"/>
    </row>
    <row r="72" spans="1:11" ht="15.75">
      <c r="A72" s="38">
        <v>1301304</v>
      </c>
      <c r="B72" s="52" t="s">
        <v>135</v>
      </c>
      <c r="C72" s="55" t="s">
        <v>38</v>
      </c>
      <c r="D72" s="39">
        <v>2</v>
      </c>
      <c r="E72" s="39">
        <v>2</v>
      </c>
      <c r="F72" s="39">
        <v>3</v>
      </c>
      <c r="G72" s="54">
        <v>1301305</v>
      </c>
      <c r="H72" s="54">
        <v>1301305</v>
      </c>
      <c r="I72" s="54">
        <v>1301305</v>
      </c>
      <c r="J72" s="57"/>
      <c r="K72" s="48"/>
    </row>
    <row r="73" spans="1:11" ht="15.75">
      <c r="A73" s="38">
        <v>1301310</v>
      </c>
      <c r="B73" s="52" t="s">
        <v>136</v>
      </c>
      <c r="C73" s="55" t="s">
        <v>13</v>
      </c>
      <c r="D73" s="39">
        <v>3</v>
      </c>
      <c r="E73" s="39">
        <v>0</v>
      </c>
      <c r="F73" s="39">
        <v>3</v>
      </c>
      <c r="G73" s="54">
        <v>1301203</v>
      </c>
      <c r="H73" s="54">
        <v>1301203</v>
      </c>
      <c r="I73" s="54">
        <v>1301203</v>
      </c>
      <c r="J73" s="54">
        <v>1301203</v>
      </c>
      <c r="K73" s="48"/>
    </row>
    <row r="74" spans="1:11" ht="15.75">
      <c r="A74" s="38">
        <v>1301315</v>
      </c>
      <c r="B74" s="52" t="s">
        <v>137</v>
      </c>
      <c r="C74" s="55" t="s">
        <v>14</v>
      </c>
      <c r="D74" s="39">
        <v>3</v>
      </c>
      <c r="E74" s="39">
        <v>0</v>
      </c>
      <c r="F74" s="39">
        <v>3</v>
      </c>
      <c r="G74" s="54">
        <v>1301203</v>
      </c>
      <c r="H74" s="57"/>
      <c r="I74" s="57"/>
      <c r="J74" s="54">
        <v>1301203</v>
      </c>
      <c r="K74" s="48"/>
    </row>
    <row r="75" spans="1:11">
      <c r="A75" s="42">
        <v>1301320</v>
      </c>
      <c r="B75" s="94" t="s">
        <v>113</v>
      </c>
      <c r="C75" s="43" t="s">
        <v>12</v>
      </c>
      <c r="D75" s="59"/>
      <c r="E75" s="59"/>
      <c r="F75" s="59"/>
      <c r="G75" s="49"/>
      <c r="H75" s="60"/>
      <c r="I75" s="60"/>
      <c r="J75" s="60"/>
      <c r="K75" s="46"/>
    </row>
    <row r="76" spans="1:11">
      <c r="A76" s="42">
        <v>1301325</v>
      </c>
      <c r="B76" s="94" t="s">
        <v>138</v>
      </c>
      <c r="C76" s="43" t="s">
        <v>15</v>
      </c>
      <c r="D76" s="59"/>
      <c r="E76" s="59"/>
      <c r="F76" s="59"/>
      <c r="G76" s="49"/>
      <c r="H76" s="60"/>
      <c r="I76" s="60"/>
      <c r="J76" s="60"/>
      <c r="K76" s="46"/>
    </row>
    <row r="77" spans="1:11" ht="15.75">
      <c r="A77" s="38">
        <v>1301326</v>
      </c>
      <c r="B77" s="52" t="s">
        <v>138</v>
      </c>
      <c r="C77" s="55" t="s">
        <v>15</v>
      </c>
      <c r="D77" s="39">
        <v>3</v>
      </c>
      <c r="E77" s="39">
        <v>0</v>
      </c>
      <c r="F77" s="39">
        <v>3</v>
      </c>
      <c r="G77" s="54">
        <v>1301203</v>
      </c>
      <c r="H77" s="54">
        <v>1301203</v>
      </c>
      <c r="I77" s="54">
        <v>1301203</v>
      </c>
      <c r="J77" s="54">
        <v>1301203</v>
      </c>
      <c r="K77" s="48"/>
    </row>
    <row r="78" spans="1:11">
      <c r="A78" s="42">
        <v>1301327</v>
      </c>
      <c r="B78" s="94" t="s">
        <v>139</v>
      </c>
      <c r="C78" s="43" t="s">
        <v>15</v>
      </c>
      <c r="D78" s="59"/>
      <c r="E78" s="59"/>
      <c r="F78" s="59"/>
      <c r="G78" s="49"/>
      <c r="H78" s="60"/>
      <c r="I78" s="60"/>
      <c r="J78" s="60"/>
      <c r="K78" s="46"/>
    </row>
    <row r="79" spans="1:11">
      <c r="A79" s="42">
        <v>1301330</v>
      </c>
      <c r="B79" s="94" t="s">
        <v>386</v>
      </c>
      <c r="C79" s="43" t="s">
        <v>140</v>
      </c>
      <c r="D79" s="59"/>
      <c r="E79" s="59"/>
      <c r="F79" s="59"/>
      <c r="G79" s="49"/>
      <c r="H79" s="60"/>
      <c r="I79" s="60"/>
      <c r="J79" s="60"/>
      <c r="K79" s="46"/>
    </row>
    <row r="80" spans="1:11">
      <c r="A80" s="42">
        <v>1301331</v>
      </c>
      <c r="B80" s="94" t="s">
        <v>118</v>
      </c>
      <c r="C80" s="43" t="s">
        <v>141</v>
      </c>
      <c r="D80" s="59"/>
      <c r="E80" s="59"/>
      <c r="F80" s="59"/>
      <c r="G80" s="49"/>
      <c r="H80" s="60"/>
      <c r="I80" s="60"/>
      <c r="J80" s="60"/>
      <c r="K80" s="46"/>
    </row>
    <row r="81" spans="1:11" ht="15.75">
      <c r="A81" s="38">
        <v>1301340</v>
      </c>
      <c r="B81" s="52" t="s">
        <v>142</v>
      </c>
      <c r="C81" s="55" t="s">
        <v>16</v>
      </c>
      <c r="D81" s="39">
        <v>3</v>
      </c>
      <c r="E81" s="39">
        <v>0</v>
      </c>
      <c r="F81" s="39">
        <v>3</v>
      </c>
      <c r="G81" s="54">
        <v>1301203</v>
      </c>
      <c r="H81" s="57"/>
      <c r="I81" s="57"/>
      <c r="J81" s="57"/>
      <c r="K81" s="48"/>
    </row>
    <row r="82" spans="1:11" ht="15.75">
      <c r="A82" s="38">
        <v>1301369</v>
      </c>
      <c r="B82" s="52" t="s">
        <v>143</v>
      </c>
      <c r="C82" s="55" t="s">
        <v>17</v>
      </c>
      <c r="D82" s="39">
        <v>0</v>
      </c>
      <c r="E82" s="39">
        <v>0</v>
      </c>
      <c r="F82" s="39">
        <v>0</v>
      </c>
      <c r="G82" s="54" t="s">
        <v>410</v>
      </c>
      <c r="H82" s="57"/>
      <c r="I82" s="57"/>
      <c r="J82" s="57"/>
      <c r="K82" s="48"/>
    </row>
    <row r="83" spans="1:11" ht="15.75">
      <c r="A83" s="38">
        <v>1301368</v>
      </c>
      <c r="B83" s="52" t="s">
        <v>143</v>
      </c>
      <c r="C83" s="55" t="s">
        <v>17</v>
      </c>
      <c r="D83" s="39">
        <v>0</v>
      </c>
      <c r="E83" s="39">
        <v>0</v>
      </c>
      <c r="F83" s="39">
        <v>0</v>
      </c>
      <c r="G83" s="54" t="s">
        <v>410</v>
      </c>
      <c r="H83" s="57"/>
      <c r="I83" s="57"/>
      <c r="J83" s="57"/>
      <c r="K83" s="48"/>
    </row>
    <row r="84" spans="1:11" ht="15.75">
      <c r="A84" s="38">
        <v>1301371</v>
      </c>
      <c r="B84" s="52" t="s">
        <v>144</v>
      </c>
      <c r="C84" s="55" t="s">
        <v>49</v>
      </c>
      <c r="D84" s="39">
        <v>3</v>
      </c>
      <c r="E84" s="39">
        <v>0</v>
      </c>
      <c r="F84" s="39">
        <v>3</v>
      </c>
      <c r="G84" s="54" t="s">
        <v>471</v>
      </c>
      <c r="H84" s="54" t="s">
        <v>471</v>
      </c>
      <c r="I84" s="54" t="s">
        <v>471</v>
      </c>
      <c r="J84" s="57"/>
      <c r="K84" s="48"/>
    </row>
    <row r="85" spans="1:11">
      <c r="A85" s="42">
        <v>1301372</v>
      </c>
      <c r="B85" s="94" t="s">
        <v>144</v>
      </c>
      <c r="C85" s="43" t="s">
        <v>49</v>
      </c>
      <c r="D85" s="59"/>
      <c r="E85" s="59"/>
      <c r="F85" s="59"/>
      <c r="G85" s="49"/>
      <c r="H85" s="60"/>
      <c r="I85" s="60"/>
      <c r="J85" s="60"/>
      <c r="K85" s="46"/>
    </row>
    <row r="86" spans="1:11" ht="15.75">
      <c r="A86" s="38">
        <v>1301392</v>
      </c>
      <c r="B86" s="52" t="s">
        <v>145</v>
      </c>
      <c r="C86" s="55" t="s">
        <v>53</v>
      </c>
      <c r="D86" s="39">
        <v>3</v>
      </c>
      <c r="E86" s="39">
        <v>0</v>
      </c>
      <c r="F86" s="39">
        <v>3</v>
      </c>
      <c r="G86" s="54" t="s">
        <v>409</v>
      </c>
      <c r="H86" s="57"/>
      <c r="I86" s="57"/>
      <c r="J86" s="57"/>
      <c r="K86" s="48"/>
    </row>
    <row r="87" spans="1:11">
      <c r="A87" s="42">
        <v>1301399</v>
      </c>
      <c r="B87" s="94" t="s">
        <v>146</v>
      </c>
      <c r="C87" s="43" t="s">
        <v>147</v>
      </c>
      <c r="D87" s="59"/>
      <c r="E87" s="59"/>
      <c r="F87" s="59"/>
      <c r="G87" s="49"/>
      <c r="H87" s="60"/>
      <c r="I87" s="60"/>
      <c r="J87" s="60"/>
      <c r="K87" s="46"/>
    </row>
    <row r="88" spans="1:11">
      <c r="A88" s="42">
        <v>1301410</v>
      </c>
      <c r="B88" s="94" t="s">
        <v>148</v>
      </c>
      <c r="C88" s="43" t="s">
        <v>149</v>
      </c>
      <c r="D88" s="59"/>
      <c r="E88" s="59"/>
      <c r="F88" s="59"/>
      <c r="G88" s="49"/>
      <c r="H88" s="60"/>
      <c r="I88" s="60"/>
      <c r="J88" s="60"/>
      <c r="K88" s="46"/>
    </row>
    <row r="89" spans="1:11" ht="15.75">
      <c r="A89" s="38">
        <v>1301415</v>
      </c>
      <c r="B89" s="52" t="s">
        <v>150</v>
      </c>
      <c r="C89" s="55" t="s">
        <v>151</v>
      </c>
      <c r="D89" s="39">
        <v>3</v>
      </c>
      <c r="E89" s="39">
        <v>0</v>
      </c>
      <c r="F89" s="39">
        <v>3</v>
      </c>
      <c r="G89" s="54">
        <v>1301315</v>
      </c>
      <c r="H89" s="57"/>
      <c r="I89" s="57"/>
      <c r="J89" s="57"/>
      <c r="K89" s="48"/>
    </row>
    <row r="90" spans="1:11">
      <c r="A90" s="42">
        <v>1301420</v>
      </c>
      <c r="B90" s="94" t="s">
        <v>152</v>
      </c>
      <c r="C90" s="43" t="s">
        <v>153</v>
      </c>
      <c r="D90" s="59"/>
      <c r="E90" s="59"/>
      <c r="F90" s="59"/>
      <c r="G90" s="49"/>
      <c r="H90" s="60"/>
      <c r="I90" s="60"/>
      <c r="J90" s="60"/>
      <c r="K90" s="46"/>
    </row>
    <row r="91" spans="1:11" ht="15.75">
      <c r="A91" s="38">
        <v>1301425</v>
      </c>
      <c r="B91" s="52" t="s">
        <v>154</v>
      </c>
      <c r="C91" s="55" t="s">
        <v>50</v>
      </c>
      <c r="D91" s="39">
        <v>3</v>
      </c>
      <c r="E91" s="39">
        <v>0</v>
      </c>
      <c r="F91" s="39">
        <v>3</v>
      </c>
      <c r="G91" s="54">
        <v>1301326</v>
      </c>
      <c r="H91" s="57"/>
      <c r="I91" s="57"/>
      <c r="J91" s="57"/>
      <c r="K91" s="48"/>
    </row>
    <row r="92" spans="1:11">
      <c r="A92" s="38">
        <v>1301440</v>
      </c>
      <c r="B92" s="52" t="s">
        <v>155</v>
      </c>
      <c r="C92" s="55" t="s">
        <v>51</v>
      </c>
      <c r="D92" s="39">
        <v>3</v>
      </c>
      <c r="E92" s="39">
        <v>0</v>
      </c>
      <c r="F92" s="39">
        <v>3</v>
      </c>
      <c r="G92" s="54">
        <v>1301310</v>
      </c>
      <c r="H92" s="57"/>
      <c r="I92" s="54">
        <v>1301310</v>
      </c>
      <c r="J92" s="57"/>
      <c r="K92" s="46"/>
    </row>
    <row r="93" spans="1:11">
      <c r="A93" s="38">
        <v>1301455</v>
      </c>
      <c r="B93" s="52" t="s">
        <v>156</v>
      </c>
      <c r="C93" s="55" t="s">
        <v>18</v>
      </c>
      <c r="D93" s="39">
        <v>2</v>
      </c>
      <c r="E93" s="39">
        <v>2</v>
      </c>
      <c r="F93" s="39">
        <v>3</v>
      </c>
      <c r="G93" s="54">
        <v>1301310</v>
      </c>
      <c r="H93" s="54">
        <v>1301310</v>
      </c>
      <c r="I93" s="57"/>
      <c r="J93" s="57"/>
      <c r="K93" s="46"/>
    </row>
    <row r="94" spans="1:11">
      <c r="A94" s="38">
        <v>1301461</v>
      </c>
      <c r="B94" s="52" t="s">
        <v>157</v>
      </c>
      <c r="C94" s="55" t="s">
        <v>52</v>
      </c>
      <c r="D94" s="39">
        <v>3</v>
      </c>
      <c r="E94" s="39">
        <v>0</v>
      </c>
      <c r="F94" s="39">
        <v>3</v>
      </c>
      <c r="G94" s="54">
        <v>1301340</v>
      </c>
      <c r="H94" s="57"/>
      <c r="I94" s="57"/>
      <c r="J94" s="57"/>
      <c r="K94" s="46"/>
    </row>
    <row r="95" spans="1:11">
      <c r="A95" s="42">
        <v>1301486</v>
      </c>
      <c r="B95" s="94" t="s">
        <v>158</v>
      </c>
      <c r="C95" s="43" t="s">
        <v>159</v>
      </c>
      <c r="D95" s="59"/>
      <c r="E95" s="59"/>
      <c r="F95" s="59"/>
      <c r="G95" s="49"/>
      <c r="H95" s="60"/>
      <c r="I95" s="60"/>
      <c r="J95" s="60"/>
      <c r="K95" s="46"/>
    </row>
    <row r="96" spans="1:11">
      <c r="A96" s="42">
        <v>1301489</v>
      </c>
      <c r="B96" s="94" t="s">
        <v>160</v>
      </c>
      <c r="C96" s="43" t="s">
        <v>19</v>
      </c>
      <c r="D96" s="59"/>
      <c r="E96" s="59"/>
      <c r="F96" s="59"/>
      <c r="G96" s="49"/>
      <c r="H96" s="60"/>
      <c r="I96" s="60"/>
      <c r="J96" s="60"/>
      <c r="K96" s="46"/>
    </row>
    <row r="97" spans="1:11">
      <c r="A97" s="38">
        <v>1301490</v>
      </c>
      <c r="B97" s="52" t="s">
        <v>161</v>
      </c>
      <c r="C97" s="55" t="s">
        <v>54</v>
      </c>
      <c r="D97" s="39">
        <v>3</v>
      </c>
      <c r="E97" s="39">
        <v>0</v>
      </c>
      <c r="F97" s="39">
        <v>3</v>
      </c>
      <c r="G97" s="54" t="s">
        <v>409</v>
      </c>
      <c r="H97" s="57"/>
      <c r="I97" s="57"/>
      <c r="J97" s="57"/>
      <c r="K97" s="46"/>
    </row>
    <row r="98" spans="1:11">
      <c r="A98" s="38">
        <v>1301491</v>
      </c>
      <c r="B98" s="52" t="s">
        <v>162</v>
      </c>
      <c r="C98" s="55" t="s">
        <v>74</v>
      </c>
      <c r="D98" s="39">
        <v>0</v>
      </c>
      <c r="E98" s="39">
        <v>2</v>
      </c>
      <c r="F98" s="39">
        <v>1</v>
      </c>
      <c r="G98" s="54" t="s">
        <v>545</v>
      </c>
      <c r="H98" s="57"/>
      <c r="I98" s="57"/>
      <c r="J98" s="57"/>
      <c r="K98" s="46"/>
    </row>
    <row r="99" spans="1:11">
      <c r="A99" s="38">
        <v>1301492</v>
      </c>
      <c r="B99" s="52" t="s">
        <v>163</v>
      </c>
      <c r="C99" s="55" t="s">
        <v>75</v>
      </c>
      <c r="D99" s="39">
        <v>0</v>
      </c>
      <c r="E99" s="39">
        <v>4</v>
      </c>
      <c r="F99" s="39">
        <v>2</v>
      </c>
      <c r="G99" s="54">
        <v>1301491</v>
      </c>
      <c r="H99" s="57"/>
      <c r="I99" s="57"/>
      <c r="J99" s="57"/>
      <c r="K99" s="46"/>
    </row>
    <row r="100" spans="1:11">
      <c r="A100" s="42">
        <v>1301900</v>
      </c>
      <c r="B100" s="94" t="s">
        <v>164</v>
      </c>
      <c r="C100" s="43" t="s">
        <v>165</v>
      </c>
      <c r="D100" s="59"/>
      <c r="E100" s="59"/>
      <c r="F100" s="59"/>
      <c r="G100" s="49"/>
      <c r="H100" s="60"/>
      <c r="I100" s="60"/>
      <c r="J100" s="60"/>
      <c r="K100" s="46"/>
    </row>
    <row r="101" spans="1:11">
      <c r="A101" s="42">
        <v>1301901</v>
      </c>
      <c r="B101" s="94" t="s">
        <v>166</v>
      </c>
      <c r="C101" s="43" t="s">
        <v>167</v>
      </c>
      <c r="D101" s="59"/>
      <c r="E101" s="59"/>
      <c r="F101" s="59"/>
      <c r="G101" s="49"/>
      <c r="H101" s="60"/>
      <c r="I101" s="60"/>
      <c r="J101" s="60"/>
      <c r="K101" s="46"/>
    </row>
    <row r="102" spans="1:11">
      <c r="A102" s="38">
        <v>1302281</v>
      </c>
      <c r="B102" s="52" t="s">
        <v>168</v>
      </c>
      <c r="C102" s="55" t="s">
        <v>71</v>
      </c>
      <c r="D102" s="39">
        <v>3</v>
      </c>
      <c r="E102" s="39">
        <v>0</v>
      </c>
      <c r="F102" s="39">
        <v>3</v>
      </c>
      <c r="G102" s="54">
        <v>1301108</v>
      </c>
      <c r="H102" s="54">
        <v>1301108</v>
      </c>
      <c r="I102" s="54">
        <v>1303120</v>
      </c>
      <c r="J102" s="57"/>
      <c r="K102" s="46"/>
    </row>
    <row r="103" spans="1:11">
      <c r="A103" s="38">
        <v>1302369</v>
      </c>
      <c r="B103" s="52" t="s">
        <v>143</v>
      </c>
      <c r="C103" s="55" t="s">
        <v>17</v>
      </c>
      <c r="D103" s="39">
        <v>0</v>
      </c>
      <c r="E103" s="39">
        <v>6</v>
      </c>
      <c r="F103" s="39">
        <v>3</v>
      </c>
      <c r="G103" s="54"/>
      <c r="H103" s="54" t="s">
        <v>410</v>
      </c>
      <c r="I103" s="57"/>
      <c r="J103" s="57"/>
      <c r="K103" s="46"/>
    </row>
    <row r="104" spans="1:11">
      <c r="A104" s="42">
        <v>1302380</v>
      </c>
      <c r="B104" s="94" t="s">
        <v>169</v>
      </c>
      <c r="C104" s="43" t="s">
        <v>20</v>
      </c>
      <c r="D104" s="59"/>
      <c r="E104" s="59"/>
      <c r="F104" s="59"/>
      <c r="G104" s="49"/>
      <c r="H104" s="60"/>
      <c r="I104" s="60"/>
      <c r="J104" s="60"/>
      <c r="K104" s="46"/>
    </row>
    <row r="105" spans="1:11">
      <c r="A105" s="42">
        <v>1302381</v>
      </c>
      <c r="B105" s="94" t="s">
        <v>168</v>
      </c>
      <c r="C105" s="43" t="s">
        <v>71</v>
      </c>
      <c r="D105" s="59"/>
      <c r="E105" s="59"/>
      <c r="F105" s="59"/>
      <c r="G105" s="49"/>
      <c r="H105" s="60"/>
      <c r="I105" s="60"/>
      <c r="J105" s="60"/>
      <c r="K105" s="46"/>
    </row>
    <row r="106" spans="1:11">
      <c r="A106" s="38">
        <v>1302382</v>
      </c>
      <c r="B106" s="52" t="s">
        <v>170</v>
      </c>
      <c r="C106" s="55" t="s">
        <v>171</v>
      </c>
      <c r="D106" s="39">
        <v>2</v>
      </c>
      <c r="E106" s="39">
        <v>2</v>
      </c>
      <c r="F106" s="39">
        <v>3</v>
      </c>
      <c r="G106" s="54"/>
      <c r="H106" s="54">
        <v>1302281</v>
      </c>
      <c r="I106" s="57"/>
      <c r="J106" s="57"/>
      <c r="K106" s="46"/>
    </row>
    <row r="107" spans="1:11">
      <c r="A107" s="38">
        <v>1302383</v>
      </c>
      <c r="B107" s="52" t="s">
        <v>172</v>
      </c>
      <c r="C107" s="55" t="s">
        <v>55</v>
      </c>
      <c r="D107" s="39">
        <v>2</v>
      </c>
      <c r="E107" s="39">
        <v>2</v>
      </c>
      <c r="F107" s="39">
        <v>3</v>
      </c>
      <c r="G107" s="54">
        <v>1302281</v>
      </c>
      <c r="H107" s="54">
        <v>1302281</v>
      </c>
      <c r="I107" s="54">
        <v>1302281</v>
      </c>
      <c r="J107" s="57"/>
      <c r="K107" s="46"/>
    </row>
    <row r="108" spans="1:11">
      <c r="A108" s="42">
        <v>1302385</v>
      </c>
      <c r="B108" s="94" t="s">
        <v>173</v>
      </c>
      <c r="C108" s="43" t="s">
        <v>174</v>
      </c>
      <c r="D108" s="59"/>
      <c r="E108" s="59"/>
      <c r="F108" s="59"/>
      <c r="G108" s="49"/>
      <c r="H108" s="60"/>
      <c r="I108" s="60"/>
      <c r="J108" s="60"/>
      <c r="K108" s="46"/>
    </row>
    <row r="109" spans="1:11">
      <c r="A109" s="42">
        <v>1302386</v>
      </c>
      <c r="B109" s="94" t="s">
        <v>175</v>
      </c>
      <c r="C109" s="43" t="s">
        <v>176</v>
      </c>
      <c r="D109" s="59"/>
      <c r="E109" s="59"/>
      <c r="F109" s="59"/>
      <c r="G109" s="49"/>
      <c r="H109" s="60"/>
      <c r="I109" s="60"/>
      <c r="J109" s="60"/>
      <c r="K109" s="46"/>
    </row>
    <row r="110" spans="1:11">
      <c r="A110" s="38">
        <v>1302387</v>
      </c>
      <c r="B110" s="52" t="s">
        <v>177</v>
      </c>
      <c r="C110" s="55" t="s">
        <v>178</v>
      </c>
      <c r="D110" s="39">
        <v>2</v>
      </c>
      <c r="E110" s="39">
        <v>2</v>
      </c>
      <c r="F110" s="39">
        <v>3</v>
      </c>
      <c r="G110" s="54"/>
      <c r="H110" s="54">
        <v>1302382</v>
      </c>
      <c r="I110" s="57"/>
      <c r="J110" s="57"/>
      <c r="K110" s="46"/>
    </row>
    <row r="111" spans="1:11">
      <c r="A111" s="38">
        <v>1302388</v>
      </c>
      <c r="B111" s="52" t="s">
        <v>179</v>
      </c>
      <c r="C111" s="55" t="s">
        <v>69</v>
      </c>
      <c r="D111" s="39">
        <v>3</v>
      </c>
      <c r="E111" s="39">
        <v>0</v>
      </c>
      <c r="F111" s="39">
        <v>3</v>
      </c>
      <c r="G111" s="57"/>
      <c r="H111" s="54">
        <v>1302281</v>
      </c>
      <c r="I111" s="57"/>
      <c r="J111" s="57"/>
      <c r="K111" s="46"/>
    </row>
    <row r="112" spans="1:11">
      <c r="A112" s="38">
        <v>1302392</v>
      </c>
      <c r="B112" s="52" t="s">
        <v>180</v>
      </c>
      <c r="C112" s="55" t="s">
        <v>181</v>
      </c>
      <c r="D112" s="39">
        <v>3</v>
      </c>
      <c r="E112" s="39">
        <v>0</v>
      </c>
      <c r="F112" s="39">
        <v>3</v>
      </c>
      <c r="G112" s="57"/>
      <c r="H112" s="54" t="s">
        <v>409</v>
      </c>
      <c r="I112" s="57"/>
      <c r="J112" s="57"/>
      <c r="K112" s="46"/>
    </row>
    <row r="113" spans="1:11">
      <c r="A113" s="42">
        <v>1302410</v>
      </c>
      <c r="B113" s="94" t="s">
        <v>182</v>
      </c>
      <c r="C113" s="43" t="s">
        <v>183</v>
      </c>
      <c r="D113" s="59"/>
      <c r="E113" s="59"/>
      <c r="F113" s="59"/>
      <c r="G113" s="49"/>
      <c r="H113" s="60"/>
      <c r="I113" s="60"/>
      <c r="J113" s="60"/>
      <c r="K113" s="46"/>
    </row>
    <row r="114" spans="1:11">
      <c r="A114" s="42">
        <v>1302430</v>
      </c>
      <c r="B114" s="94" t="s">
        <v>184</v>
      </c>
      <c r="C114" s="43" t="s">
        <v>185</v>
      </c>
      <c r="D114" s="59"/>
      <c r="E114" s="59"/>
      <c r="F114" s="59"/>
      <c r="G114" s="49"/>
      <c r="H114" s="60"/>
      <c r="I114" s="60"/>
      <c r="J114" s="60"/>
      <c r="K114" s="46"/>
    </row>
    <row r="115" spans="1:11">
      <c r="A115" s="42">
        <v>1302433</v>
      </c>
      <c r="B115" s="94" t="s">
        <v>186</v>
      </c>
      <c r="C115" s="43" t="s">
        <v>187</v>
      </c>
      <c r="D115" s="59"/>
      <c r="E115" s="59"/>
      <c r="F115" s="59"/>
      <c r="G115" s="49"/>
      <c r="H115" s="60"/>
      <c r="I115" s="60"/>
      <c r="J115" s="60"/>
      <c r="K115" s="46"/>
    </row>
    <row r="116" spans="1:11">
      <c r="A116" s="42">
        <v>1302440</v>
      </c>
      <c r="B116" s="94" t="s">
        <v>188</v>
      </c>
      <c r="C116" s="43" t="s">
        <v>189</v>
      </c>
      <c r="D116" s="59"/>
      <c r="E116" s="59"/>
      <c r="F116" s="59"/>
      <c r="G116" s="49"/>
      <c r="H116" s="60"/>
      <c r="I116" s="60"/>
      <c r="J116" s="60"/>
      <c r="K116" s="46"/>
    </row>
    <row r="117" spans="1:11">
      <c r="A117" s="38">
        <v>1302441</v>
      </c>
      <c r="B117" s="52" t="s">
        <v>190</v>
      </c>
      <c r="C117" s="55" t="s">
        <v>191</v>
      </c>
      <c r="D117" s="39">
        <v>3</v>
      </c>
      <c r="E117" s="39">
        <v>0</v>
      </c>
      <c r="F117" s="39">
        <v>3</v>
      </c>
      <c r="G117" s="57"/>
      <c r="H117" s="54">
        <v>1303338</v>
      </c>
      <c r="I117" s="57"/>
      <c r="J117" s="57"/>
      <c r="K117" s="46"/>
    </row>
    <row r="118" spans="1:11">
      <c r="A118" s="42">
        <v>1302450</v>
      </c>
      <c r="B118" s="94" t="s">
        <v>192</v>
      </c>
      <c r="C118" s="43" t="s">
        <v>56</v>
      </c>
      <c r="D118" s="59"/>
      <c r="E118" s="59"/>
      <c r="F118" s="59"/>
      <c r="G118" s="49"/>
      <c r="H118" s="60"/>
      <c r="I118" s="60"/>
      <c r="J118" s="60"/>
      <c r="K118" s="46"/>
    </row>
    <row r="119" spans="1:11">
      <c r="A119" s="38">
        <v>1302452</v>
      </c>
      <c r="B119" s="52" t="s">
        <v>193</v>
      </c>
      <c r="C119" s="55" t="s">
        <v>56</v>
      </c>
      <c r="D119" s="39">
        <v>3</v>
      </c>
      <c r="E119" s="39">
        <v>0</v>
      </c>
      <c r="F119" s="39">
        <v>3</v>
      </c>
      <c r="G119" s="54">
        <v>1302281</v>
      </c>
      <c r="H119" s="54">
        <v>1302281</v>
      </c>
      <c r="I119" s="57"/>
      <c r="J119" s="57"/>
      <c r="K119" s="46"/>
    </row>
    <row r="120" spans="1:11">
      <c r="A120" s="38">
        <v>1302478</v>
      </c>
      <c r="B120" s="52" t="s">
        <v>194</v>
      </c>
      <c r="C120" s="55" t="s">
        <v>195</v>
      </c>
      <c r="D120" s="39">
        <v>2</v>
      </c>
      <c r="E120" s="39">
        <v>2</v>
      </c>
      <c r="F120" s="39">
        <v>3</v>
      </c>
      <c r="G120" s="54"/>
      <c r="H120" s="49">
        <v>1303386</v>
      </c>
      <c r="I120" s="57"/>
      <c r="J120" s="57"/>
      <c r="K120" s="46"/>
    </row>
    <row r="121" spans="1:11">
      <c r="A121" s="42">
        <v>1302480</v>
      </c>
      <c r="B121" s="94" t="s">
        <v>196</v>
      </c>
      <c r="C121" s="43" t="s">
        <v>197</v>
      </c>
      <c r="D121" s="59"/>
      <c r="E121" s="59"/>
      <c r="F121" s="59"/>
      <c r="G121" s="49"/>
      <c r="H121" s="60"/>
      <c r="I121" s="60"/>
      <c r="J121" s="60"/>
      <c r="K121" s="46"/>
    </row>
    <row r="122" spans="1:11">
      <c r="A122" s="38">
        <v>1302481</v>
      </c>
      <c r="B122" s="52" t="s">
        <v>198</v>
      </c>
      <c r="C122" s="55" t="s">
        <v>199</v>
      </c>
      <c r="D122" s="39">
        <v>3</v>
      </c>
      <c r="E122" s="39">
        <v>0</v>
      </c>
      <c r="F122" s="39">
        <v>3</v>
      </c>
      <c r="G122" s="54"/>
      <c r="H122" s="49">
        <v>1303386</v>
      </c>
      <c r="I122" s="57"/>
      <c r="J122" s="57"/>
      <c r="K122" s="46"/>
    </row>
    <row r="123" spans="1:11">
      <c r="A123" s="42">
        <v>1302482</v>
      </c>
      <c r="B123" s="94" t="s">
        <v>175</v>
      </c>
      <c r="C123" s="43" t="s">
        <v>176</v>
      </c>
      <c r="D123" s="59"/>
      <c r="E123" s="59"/>
      <c r="F123" s="59"/>
      <c r="G123" s="49"/>
      <c r="H123" s="60"/>
      <c r="I123" s="60"/>
      <c r="J123" s="60"/>
      <c r="K123" s="46"/>
    </row>
    <row r="124" spans="1:11">
      <c r="A124" s="38">
        <v>1302483</v>
      </c>
      <c r="B124" s="52" t="s">
        <v>200</v>
      </c>
      <c r="C124" s="55" t="s">
        <v>201</v>
      </c>
      <c r="D124" s="39">
        <v>3</v>
      </c>
      <c r="E124" s="39">
        <v>0</v>
      </c>
      <c r="F124" s="39">
        <v>3</v>
      </c>
      <c r="G124" s="54">
        <v>1301326</v>
      </c>
      <c r="H124" s="57"/>
      <c r="I124" s="57"/>
      <c r="J124" s="57"/>
      <c r="K124" s="46"/>
    </row>
    <row r="125" spans="1:11">
      <c r="A125" s="38">
        <v>1302484</v>
      </c>
      <c r="B125" s="52" t="s">
        <v>202</v>
      </c>
      <c r="C125" s="55" t="s">
        <v>203</v>
      </c>
      <c r="D125" s="39">
        <v>3</v>
      </c>
      <c r="E125" s="39">
        <v>0</v>
      </c>
      <c r="F125" s="39">
        <v>3</v>
      </c>
      <c r="G125" s="54"/>
      <c r="H125" s="49">
        <v>1303386</v>
      </c>
      <c r="I125" s="57"/>
      <c r="J125" s="57"/>
      <c r="K125" s="46"/>
    </row>
    <row r="126" spans="1:11">
      <c r="A126" s="38">
        <v>1302485</v>
      </c>
      <c r="B126" s="52" t="s">
        <v>204</v>
      </c>
      <c r="C126" s="55" t="s">
        <v>205</v>
      </c>
      <c r="D126" s="39">
        <v>3</v>
      </c>
      <c r="E126" s="39">
        <v>0</v>
      </c>
      <c r="F126" s="39">
        <v>3</v>
      </c>
      <c r="G126" s="54"/>
      <c r="H126" s="54">
        <v>1302383</v>
      </c>
      <c r="I126" s="57"/>
      <c r="J126" s="57"/>
      <c r="K126" s="46"/>
    </row>
    <row r="127" spans="1:11">
      <c r="A127" s="38">
        <v>1302486</v>
      </c>
      <c r="B127" s="52" t="s">
        <v>393</v>
      </c>
      <c r="C127" s="55" t="s">
        <v>394</v>
      </c>
      <c r="D127" s="39">
        <v>2</v>
      </c>
      <c r="E127" s="39">
        <v>2</v>
      </c>
      <c r="F127" s="39">
        <v>3</v>
      </c>
      <c r="G127" s="54"/>
      <c r="H127" s="57"/>
      <c r="I127" s="54">
        <v>1302383</v>
      </c>
      <c r="J127" s="57"/>
      <c r="K127" s="46"/>
    </row>
    <row r="128" spans="1:11">
      <c r="A128" s="42">
        <v>1302487</v>
      </c>
      <c r="B128" s="94" t="s">
        <v>206</v>
      </c>
      <c r="C128" s="43" t="s">
        <v>199</v>
      </c>
      <c r="D128" s="59"/>
      <c r="E128" s="59"/>
      <c r="F128" s="59"/>
      <c r="G128" s="49"/>
      <c r="H128" s="60"/>
      <c r="I128" s="60"/>
      <c r="J128" s="60"/>
      <c r="K128" s="46"/>
    </row>
    <row r="129" spans="1:11">
      <c r="A129" s="38">
        <v>1302488</v>
      </c>
      <c r="B129" s="52" t="s">
        <v>207</v>
      </c>
      <c r="C129" s="55" t="s">
        <v>70</v>
      </c>
      <c r="D129" s="39">
        <v>3</v>
      </c>
      <c r="E129" s="39">
        <v>0</v>
      </c>
      <c r="F129" s="39">
        <v>3</v>
      </c>
      <c r="G129" s="57"/>
      <c r="H129" s="54">
        <v>1302478</v>
      </c>
      <c r="I129" s="57"/>
      <c r="J129" s="57"/>
      <c r="K129" s="46"/>
    </row>
    <row r="130" spans="1:11">
      <c r="A130" s="42">
        <v>1302489</v>
      </c>
      <c r="B130" s="94" t="s">
        <v>208</v>
      </c>
      <c r="C130" s="43" t="s">
        <v>19</v>
      </c>
      <c r="D130" s="59"/>
      <c r="E130" s="59"/>
      <c r="F130" s="59"/>
      <c r="G130" s="49"/>
      <c r="H130" s="60"/>
      <c r="I130" s="60"/>
      <c r="J130" s="60"/>
      <c r="K130" s="46"/>
    </row>
    <row r="131" spans="1:11">
      <c r="A131" s="38">
        <v>1302490</v>
      </c>
      <c r="B131" s="52" t="s">
        <v>209</v>
      </c>
      <c r="C131" s="55" t="s">
        <v>210</v>
      </c>
      <c r="D131" s="39">
        <v>3</v>
      </c>
      <c r="E131" s="39">
        <v>0</v>
      </c>
      <c r="F131" s="39">
        <v>3</v>
      </c>
      <c r="G131" s="57"/>
      <c r="H131" s="54" t="s">
        <v>409</v>
      </c>
      <c r="I131" s="57"/>
      <c r="J131" s="57"/>
      <c r="K131" s="46"/>
    </row>
    <row r="132" spans="1:11">
      <c r="A132" s="38">
        <v>1302491</v>
      </c>
      <c r="B132" s="52" t="s">
        <v>162</v>
      </c>
      <c r="C132" s="55" t="s">
        <v>74</v>
      </c>
      <c r="D132" s="39">
        <v>0</v>
      </c>
      <c r="E132" s="39">
        <v>2</v>
      </c>
      <c r="F132" s="39">
        <v>1</v>
      </c>
      <c r="G132" s="54"/>
      <c r="H132" s="54" t="s">
        <v>462</v>
      </c>
      <c r="I132" s="57"/>
      <c r="J132" s="57"/>
      <c r="K132" s="46"/>
    </row>
    <row r="133" spans="1:11">
      <c r="A133" s="38">
        <v>1302492</v>
      </c>
      <c r="B133" s="52" t="s">
        <v>163</v>
      </c>
      <c r="C133" s="55" t="s">
        <v>75</v>
      </c>
      <c r="D133" s="39">
        <v>0</v>
      </c>
      <c r="E133" s="39">
        <v>4</v>
      </c>
      <c r="F133" s="39">
        <v>2</v>
      </c>
      <c r="G133" s="54"/>
      <c r="H133" s="54">
        <v>1302491</v>
      </c>
      <c r="I133" s="57"/>
      <c r="J133" s="57"/>
      <c r="K133" s="46"/>
    </row>
    <row r="134" spans="1:11">
      <c r="A134" s="42">
        <v>1302900</v>
      </c>
      <c r="B134" s="94" t="s">
        <v>211</v>
      </c>
      <c r="C134" s="43" t="s">
        <v>212</v>
      </c>
      <c r="D134" s="59"/>
      <c r="E134" s="59"/>
      <c r="F134" s="59"/>
      <c r="G134" s="49"/>
      <c r="H134" s="60"/>
      <c r="I134" s="60"/>
      <c r="J134" s="60"/>
      <c r="K134" s="46"/>
    </row>
    <row r="135" spans="1:11">
      <c r="A135" s="42">
        <v>1302493</v>
      </c>
      <c r="B135" s="94" t="s">
        <v>455</v>
      </c>
      <c r="C135" s="43" t="s">
        <v>456</v>
      </c>
      <c r="D135" s="59">
        <v>3</v>
      </c>
      <c r="E135" s="59">
        <v>0</v>
      </c>
      <c r="F135" s="59">
        <v>3</v>
      </c>
      <c r="G135" s="49"/>
      <c r="H135" s="49">
        <v>1303386</v>
      </c>
      <c r="I135" s="60"/>
      <c r="J135" s="60"/>
      <c r="K135" s="46"/>
    </row>
    <row r="136" spans="1:11">
      <c r="A136" s="42">
        <v>1302494</v>
      </c>
      <c r="B136" s="94" t="s">
        <v>460</v>
      </c>
      <c r="C136" s="43" t="s">
        <v>461</v>
      </c>
      <c r="D136" s="59">
        <v>3</v>
      </c>
      <c r="E136" s="59">
        <v>0</v>
      </c>
      <c r="F136" s="59">
        <v>3</v>
      </c>
      <c r="G136" s="49"/>
      <c r="H136" s="49">
        <v>1303237</v>
      </c>
      <c r="I136" s="60"/>
      <c r="J136" s="60"/>
      <c r="K136" s="46"/>
    </row>
    <row r="137" spans="1:11">
      <c r="A137" s="38">
        <v>1303120</v>
      </c>
      <c r="B137" s="52" t="s">
        <v>417</v>
      </c>
      <c r="C137" s="55" t="s">
        <v>72</v>
      </c>
      <c r="D137" s="39">
        <v>3</v>
      </c>
      <c r="E137" s="39">
        <v>0</v>
      </c>
      <c r="F137" s="39">
        <v>3</v>
      </c>
      <c r="G137" s="54"/>
      <c r="H137" s="57"/>
      <c r="I137" s="54" t="s">
        <v>0</v>
      </c>
      <c r="J137" s="57"/>
      <c r="K137" s="46"/>
    </row>
    <row r="138" spans="1:11">
      <c r="A138" s="42">
        <v>1303235</v>
      </c>
      <c r="B138" s="94" t="s">
        <v>213</v>
      </c>
      <c r="C138" s="43" t="s">
        <v>214</v>
      </c>
      <c r="D138" s="59"/>
      <c r="E138" s="59"/>
      <c r="F138" s="59"/>
      <c r="G138" s="49"/>
      <c r="H138" s="60"/>
      <c r="I138" s="60"/>
      <c r="J138" s="60"/>
      <c r="K138" s="46"/>
    </row>
    <row r="139" spans="1:11">
      <c r="A139" s="38">
        <v>1301236</v>
      </c>
      <c r="B139" s="52" t="s">
        <v>215</v>
      </c>
      <c r="C139" s="55" t="s">
        <v>30</v>
      </c>
      <c r="D139" s="39">
        <v>2</v>
      </c>
      <c r="E139" s="39">
        <v>2</v>
      </c>
      <c r="F139" s="39">
        <v>3</v>
      </c>
      <c r="G139" s="54">
        <v>1301108</v>
      </c>
      <c r="H139" s="54">
        <v>1301108</v>
      </c>
      <c r="I139" s="54">
        <v>1301108</v>
      </c>
      <c r="J139" s="54">
        <v>1301108</v>
      </c>
      <c r="K139" s="46"/>
    </row>
    <row r="140" spans="1:11">
      <c r="A140" s="51">
        <v>1303237</v>
      </c>
      <c r="B140" s="52" t="s">
        <v>216</v>
      </c>
      <c r="C140" s="53" t="s">
        <v>217</v>
      </c>
      <c r="D140" s="44">
        <v>3</v>
      </c>
      <c r="E140" s="44">
        <v>0</v>
      </c>
      <c r="F140" s="44">
        <v>3</v>
      </c>
      <c r="G140" s="45">
        <v>1301108</v>
      </c>
      <c r="H140" s="45">
        <v>1301108</v>
      </c>
      <c r="I140" s="45">
        <v>1301108</v>
      </c>
      <c r="J140" s="45">
        <v>1301108</v>
      </c>
      <c r="K140" s="46"/>
    </row>
    <row r="141" spans="1:11">
      <c r="A141" s="42">
        <v>1303240</v>
      </c>
      <c r="B141" s="94" t="s">
        <v>218</v>
      </c>
      <c r="C141" s="43" t="s">
        <v>219</v>
      </c>
      <c r="D141" s="59"/>
      <c r="E141" s="59"/>
      <c r="F141" s="59"/>
      <c r="G141" s="49"/>
      <c r="H141" s="60"/>
      <c r="I141" s="60"/>
      <c r="J141" s="60"/>
      <c r="K141" s="46"/>
    </row>
    <row r="142" spans="1:11">
      <c r="A142" s="42">
        <v>1303244</v>
      </c>
      <c r="B142" s="94" t="s">
        <v>218</v>
      </c>
      <c r="C142" s="43" t="s">
        <v>219</v>
      </c>
      <c r="D142" s="59"/>
      <c r="E142" s="59"/>
      <c r="F142" s="59"/>
      <c r="G142" s="49"/>
      <c r="H142" s="60"/>
      <c r="I142" s="60"/>
      <c r="J142" s="60"/>
      <c r="K142" s="46"/>
    </row>
    <row r="143" spans="1:11">
      <c r="A143" s="42">
        <v>1303245</v>
      </c>
      <c r="B143" s="94" t="s">
        <v>220</v>
      </c>
      <c r="C143" s="43" t="s">
        <v>221</v>
      </c>
      <c r="D143" s="59"/>
      <c r="E143" s="59"/>
      <c r="F143" s="59"/>
      <c r="G143" s="49"/>
      <c r="H143" s="60"/>
      <c r="I143" s="60"/>
      <c r="J143" s="60"/>
      <c r="K143" s="46"/>
    </row>
    <row r="144" spans="1:11">
      <c r="A144" s="42">
        <v>1303261</v>
      </c>
      <c r="B144" s="94" t="s">
        <v>222</v>
      </c>
      <c r="C144" s="43" t="s">
        <v>32</v>
      </c>
      <c r="D144" s="59"/>
      <c r="E144" s="59"/>
      <c r="F144" s="59"/>
      <c r="G144" s="49"/>
      <c r="H144" s="60"/>
      <c r="I144" s="60"/>
      <c r="J144" s="60"/>
      <c r="K144" s="46"/>
    </row>
    <row r="145" spans="1:11">
      <c r="A145" s="51">
        <v>1303265</v>
      </c>
      <c r="B145" s="52" t="s">
        <v>518</v>
      </c>
      <c r="C145" s="53" t="s">
        <v>517</v>
      </c>
      <c r="D145" s="44">
        <v>3</v>
      </c>
      <c r="E145" s="44">
        <v>0</v>
      </c>
      <c r="F145" s="44">
        <v>3</v>
      </c>
      <c r="G145" s="57">
        <v>1401120</v>
      </c>
      <c r="H145" s="57">
        <v>1401120</v>
      </c>
      <c r="I145" s="57">
        <v>1401120</v>
      </c>
      <c r="J145" s="57">
        <v>1401120</v>
      </c>
      <c r="K145" s="46"/>
    </row>
    <row r="146" spans="1:11">
      <c r="A146" s="51">
        <v>1301266</v>
      </c>
      <c r="B146" s="52" t="s">
        <v>518</v>
      </c>
      <c r="C146" s="53" t="s">
        <v>517</v>
      </c>
      <c r="D146" s="44">
        <v>3</v>
      </c>
      <c r="E146" s="44">
        <v>0</v>
      </c>
      <c r="F146" s="44">
        <v>3</v>
      </c>
      <c r="G146" s="57">
        <v>1401120</v>
      </c>
      <c r="H146" s="57">
        <v>1401120</v>
      </c>
      <c r="I146" s="57">
        <v>1401120</v>
      </c>
      <c r="J146" s="57">
        <v>1401120</v>
      </c>
      <c r="K146" s="46"/>
    </row>
    <row r="147" spans="1:11">
      <c r="A147" s="38">
        <v>1303320</v>
      </c>
      <c r="B147" s="52" t="s">
        <v>223</v>
      </c>
      <c r="C147" s="55" t="s">
        <v>76</v>
      </c>
      <c r="D147" s="39">
        <v>3</v>
      </c>
      <c r="E147" s="39">
        <v>0</v>
      </c>
      <c r="F147" s="39">
        <v>3</v>
      </c>
      <c r="G147" s="54"/>
      <c r="H147" s="57"/>
      <c r="I147" s="54">
        <v>1301305</v>
      </c>
      <c r="J147" s="57"/>
      <c r="K147" s="46"/>
    </row>
    <row r="148" spans="1:11">
      <c r="A148" s="42">
        <v>1303330</v>
      </c>
      <c r="B148" s="94" t="s">
        <v>224</v>
      </c>
      <c r="C148" s="43" t="s">
        <v>21</v>
      </c>
      <c r="D148" s="59"/>
      <c r="E148" s="59"/>
      <c r="F148" s="59"/>
      <c r="G148" s="49"/>
      <c r="H148" s="60"/>
      <c r="I148" s="60"/>
      <c r="J148" s="60"/>
      <c r="K148" s="46"/>
    </row>
    <row r="149" spans="1:11">
      <c r="A149" s="42">
        <v>1303331</v>
      </c>
      <c r="B149" s="94" t="s">
        <v>225</v>
      </c>
      <c r="C149" s="43" t="s">
        <v>226</v>
      </c>
      <c r="D149" s="59"/>
      <c r="E149" s="59"/>
      <c r="F149" s="59"/>
      <c r="G149" s="49"/>
      <c r="H149" s="60"/>
      <c r="I149" s="60"/>
      <c r="J149" s="60"/>
      <c r="K149" s="46"/>
    </row>
    <row r="150" spans="1:11">
      <c r="A150" s="38">
        <v>1303334</v>
      </c>
      <c r="B150" s="52" t="s">
        <v>418</v>
      </c>
      <c r="C150" s="55" t="s">
        <v>363</v>
      </c>
      <c r="D150" s="39">
        <v>3</v>
      </c>
      <c r="E150" s="39">
        <v>0</v>
      </c>
      <c r="F150" s="39">
        <v>3</v>
      </c>
      <c r="G150" s="54"/>
      <c r="H150" s="57"/>
      <c r="I150" s="57"/>
      <c r="J150" s="54">
        <v>1304310</v>
      </c>
      <c r="K150" s="46"/>
    </row>
    <row r="151" spans="1:11">
      <c r="A151" s="42">
        <v>1303335</v>
      </c>
      <c r="B151" s="94" t="s">
        <v>316</v>
      </c>
      <c r="C151" s="43" t="s">
        <v>227</v>
      </c>
      <c r="D151" s="59"/>
      <c r="E151" s="59"/>
      <c r="F151" s="59"/>
      <c r="G151" s="49"/>
      <c r="H151" s="60"/>
      <c r="I151" s="60"/>
      <c r="J151" s="60"/>
      <c r="K151" s="46"/>
    </row>
    <row r="152" spans="1:11">
      <c r="A152" s="42">
        <v>1303336</v>
      </c>
      <c r="B152" s="94" t="s">
        <v>228</v>
      </c>
      <c r="C152" s="43" t="s">
        <v>229</v>
      </c>
      <c r="D152" s="59"/>
      <c r="E152" s="59"/>
      <c r="F152" s="59"/>
      <c r="G152" s="49"/>
      <c r="H152" s="60"/>
      <c r="I152" s="60"/>
      <c r="J152" s="60"/>
      <c r="K152" s="46"/>
    </row>
    <row r="153" spans="1:11">
      <c r="A153" s="42">
        <v>1302337</v>
      </c>
      <c r="B153" s="94" t="s">
        <v>474</v>
      </c>
      <c r="C153" s="43" t="s">
        <v>217</v>
      </c>
      <c r="D153" s="59">
        <v>2</v>
      </c>
      <c r="E153" s="59">
        <v>2</v>
      </c>
      <c r="F153" s="59">
        <v>3</v>
      </c>
      <c r="G153" s="49">
        <v>1301108</v>
      </c>
      <c r="H153" s="49">
        <v>1301108</v>
      </c>
      <c r="I153" s="49">
        <v>1301108</v>
      </c>
      <c r="J153" s="49">
        <v>1301108</v>
      </c>
      <c r="K153" s="46"/>
    </row>
    <row r="154" spans="1:11">
      <c r="A154" s="38">
        <v>1302338</v>
      </c>
      <c r="B154" s="52" t="s">
        <v>419</v>
      </c>
      <c r="C154" s="55" t="s">
        <v>58</v>
      </c>
      <c r="D154" s="39">
        <v>2</v>
      </c>
      <c r="E154" s="39">
        <v>2</v>
      </c>
      <c r="F154" s="39">
        <v>3</v>
      </c>
      <c r="G154" s="54" t="s">
        <v>544</v>
      </c>
      <c r="H154" s="54" t="s">
        <v>499</v>
      </c>
      <c r="I154" s="54" t="s">
        <v>499</v>
      </c>
      <c r="J154" s="57"/>
      <c r="K154" s="46"/>
    </row>
    <row r="155" spans="1:11">
      <c r="A155" s="38">
        <v>1303339</v>
      </c>
      <c r="B155" s="52" t="s">
        <v>420</v>
      </c>
      <c r="C155" s="55" t="s">
        <v>67</v>
      </c>
      <c r="D155" s="39">
        <v>2</v>
      </c>
      <c r="E155" s="39">
        <v>2</v>
      </c>
      <c r="F155" s="39">
        <v>3</v>
      </c>
      <c r="G155" s="54"/>
      <c r="H155" s="57"/>
      <c r="I155" s="57"/>
      <c r="J155" s="54">
        <v>1303236</v>
      </c>
      <c r="K155" s="46"/>
    </row>
    <row r="156" spans="1:11">
      <c r="A156" s="42">
        <v>1303340</v>
      </c>
      <c r="B156" s="94" t="s">
        <v>230</v>
      </c>
      <c r="C156" s="43" t="s">
        <v>231</v>
      </c>
      <c r="D156" s="59"/>
      <c r="E156" s="59"/>
      <c r="F156" s="59"/>
      <c r="G156" s="49"/>
      <c r="H156" s="60"/>
      <c r="I156" s="60"/>
      <c r="J156" s="60"/>
      <c r="K156" s="46"/>
    </row>
    <row r="157" spans="1:11">
      <c r="A157" s="42">
        <v>1303341</v>
      </c>
      <c r="B157" s="94" t="s">
        <v>232</v>
      </c>
      <c r="C157" s="43" t="s">
        <v>221</v>
      </c>
      <c r="D157" s="59"/>
      <c r="E157" s="59"/>
      <c r="F157" s="59"/>
      <c r="G157" s="49"/>
      <c r="H157" s="60"/>
      <c r="I157" s="60"/>
      <c r="J157" s="60"/>
      <c r="K157" s="46"/>
    </row>
    <row r="158" spans="1:11">
      <c r="A158" s="38">
        <v>1303342</v>
      </c>
      <c r="B158" s="52" t="s">
        <v>233</v>
      </c>
      <c r="C158" s="55" t="s">
        <v>31</v>
      </c>
      <c r="D158" s="39">
        <v>3</v>
      </c>
      <c r="E158" s="39">
        <v>0</v>
      </c>
      <c r="F158" s="39">
        <v>3</v>
      </c>
      <c r="G158" s="54">
        <v>1301203</v>
      </c>
      <c r="H158" s="54">
        <v>1301203</v>
      </c>
      <c r="I158" s="54">
        <v>1301203</v>
      </c>
      <c r="J158" s="54">
        <v>1301203</v>
      </c>
      <c r="K158" s="46"/>
    </row>
    <row r="159" spans="1:11">
      <c r="A159" s="38">
        <v>1303343</v>
      </c>
      <c r="B159" s="52" t="s">
        <v>234</v>
      </c>
      <c r="C159" s="55" t="s">
        <v>235</v>
      </c>
      <c r="D159" s="39">
        <v>0</v>
      </c>
      <c r="E159" s="39">
        <v>2</v>
      </c>
      <c r="F159" s="39">
        <v>1</v>
      </c>
      <c r="G159" s="54"/>
      <c r="H159" s="57"/>
      <c r="I159" s="54" t="s">
        <v>370</v>
      </c>
      <c r="J159" s="54" t="s">
        <v>370</v>
      </c>
      <c r="K159" s="46"/>
    </row>
    <row r="160" spans="1:11">
      <c r="A160" s="42">
        <v>1303344</v>
      </c>
      <c r="B160" s="94" t="s">
        <v>236</v>
      </c>
      <c r="C160" s="43" t="s">
        <v>237</v>
      </c>
      <c r="D160" s="59"/>
      <c r="E160" s="59"/>
      <c r="F160" s="59"/>
      <c r="G160" s="49"/>
      <c r="H160" s="60"/>
      <c r="I160" s="60"/>
      <c r="J160" s="60"/>
      <c r="K160" s="46"/>
    </row>
    <row r="161" spans="1:11">
      <c r="A161" s="42">
        <v>1303345</v>
      </c>
      <c r="B161" s="94" t="s">
        <v>238</v>
      </c>
      <c r="C161" s="43" t="s">
        <v>239</v>
      </c>
      <c r="D161" s="59"/>
      <c r="E161" s="59"/>
      <c r="F161" s="59"/>
      <c r="G161" s="49"/>
      <c r="H161" s="60"/>
      <c r="I161" s="60"/>
      <c r="J161" s="60"/>
      <c r="K161" s="46"/>
    </row>
    <row r="162" spans="1:11">
      <c r="A162" s="42">
        <v>1303346</v>
      </c>
      <c r="B162" s="94" t="s">
        <v>240</v>
      </c>
      <c r="C162" s="43" t="s">
        <v>241</v>
      </c>
      <c r="D162" s="59"/>
      <c r="E162" s="59"/>
      <c r="F162" s="59"/>
      <c r="G162" s="49"/>
      <c r="H162" s="60"/>
      <c r="I162" s="60"/>
      <c r="J162" s="60"/>
      <c r="K162" s="46"/>
    </row>
    <row r="163" spans="1:11">
      <c r="A163" s="42">
        <v>1303347</v>
      </c>
      <c r="B163" s="94" t="s">
        <v>242</v>
      </c>
      <c r="C163" s="43" t="s">
        <v>243</v>
      </c>
      <c r="D163" s="59"/>
      <c r="E163" s="59"/>
      <c r="F163" s="59"/>
      <c r="G163" s="49"/>
      <c r="H163" s="60"/>
      <c r="I163" s="60"/>
      <c r="J163" s="60"/>
      <c r="K163" s="46"/>
    </row>
    <row r="164" spans="1:11">
      <c r="A164" s="42">
        <v>1303348</v>
      </c>
      <c r="B164" s="94" t="s">
        <v>244</v>
      </c>
      <c r="C164" s="43" t="s">
        <v>245</v>
      </c>
      <c r="D164" s="59"/>
      <c r="E164" s="59"/>
      <c r="F164" s="59"/>
      <c r="G164" s="49"/>
      <c r="H164" s="60"/>
      <c r="I164" s="60"/>
      <c r="J164" s="60"/>
      <c r="K164" s="46"/>
    </row>
    <row r="165" spans="1:11">
      <c r="A165" s="42">
        <v>1303349</v>
      </c>
      <c r="B165" s="94" t="s">
        <v>246</v>
      </c>
      <c r="C165" s="43" t="s">
        <v>247</v>
      </c>
      <c r="D165" s="59"/>
      <c r="E165" s="59"/>
      <c r="F165" s="59"/>
      <c r="G165" s="49"/>
      <c r="H165" s="60"/>
      <c r="I165" s="60"/>
      <c r="J165" s="60"/>
      <c r="K165" s="46"/>
    </row>
    <row r="166" spans="1:11">
      <c r="A166" s="42">
        <v>1303350</v>
      </c>
      <c r="B166" s="94" t="s">
        <v>248</v>
      </c>
      <c r="C166" s="43" t="s">
        <v>24</v>
      </c>
      <c r="D166" s="59"/>
      <c r="E166" s="59"/>
      <c r="F166" s="59"/>
      <c r="G166" s="49"/>
      <c r="H166" s="60"/>
      <c r="I166" s="60"/>
      <c r="J166" s="60"/>
      <c r="K166" s="46"/>
    </row>
    <row r="167" spans="1:11">
      <c r="A167" s="38">
        <v>1303354</v>
      </c>
      <c r="B167" s="52" t="s">
        <v>249</v>
      </c>
      <c r="C167" s="55" t="s">
        <v>77</v>
      </c>
      <c r="D167" s="39">
        <v>3</v>
      </c>
      <c r="E167" s="39">
        <v>0</v>
      </c>
      <c r="F167" s="39">
        <v>3</v>
      </c>
      <c r="G167" s="54"/>
      <c r="H167" s="57"/>
      <c r="I167" s="54">
        <v>1301305</v>
      </c>
      <c r="J167" s="57"/>
      <c r="K167" s="46"/>
    </row>
    <row r="168" spans="1:11">
      <c r="A168" s="38">
        <v>1302360</v>
      </c>
      <c r="B168" s="52" t="s">
        <v>250</v>
      </c>
      <c r="C168" s="55" t="s">
        <v>411</v>
      </c>
      <c r="D168" s="39">
        <v>3</v>
      </c>
      <c r="E168" s="39">
        <v>0</v>
      </c>
      <c r="F168" s="39">
        <v>3</v>
      </c>
      <c r="G168" s="54">
        <v>1301305</v>
      </c>
      <c r="H168" s="54">
        <v>1301305</v>
      </c>
      <c r="I168" s="54">
        <v>1301305</v>
      </c>
      <c r="J168" s="54">
        <v>1301305</v>
      </c>
      <c r="K168" s="46"/>
    </row>
    <row r="169" spans="1:11">
      <c r="A169" s="42">
        <v>1301</v>
      </c>
      <c r="B169" s="94" t="s">
        <v>222</v>
      </c>
      <c r="C169" s="43" t="s">
        <v>32</v>
      </c>
      <c r="D169" s="59"/>
      <c r="E169" s="59"/>
      <c r="F169" s="59"/>
      <c r="G169" s="49"/>
      <c r="H169" s="60"/>
      <c r="I169" s="60"/>
      <c r="J169" s="60"/>
      <c r="K169" s="46"/>
    </row>
    <row r="170" spans="1:11">
      <c r="A170" s="38">
        <v>1303369</v>
      </c>
      <c r="B170" s="52" t="s">
        <v>143</v>
      </c>
      <c r="C170" s="55" t="s">
        <v>17</v>
      </c>
      <c r="D170" s="39">
        <v>0</v>
      </c>
      <c r="E170" s="39">
        <v>0</v>
      </c>
      <c r="F170" s="39">
        <v>0</v>
      </c>
      <c r="G170" s="54"/>
      <c r="H170" s="57"/>
      <c r="I170" s="54" t="s">
        <v>410</v>
      </c>
      <c r="J170" s="57"/>
      <c r="K170" s="46"/>
    </row>
    <row r="171" spans="1:11">
      <c r="A171" s="42">
        <v>1303370</v>
      </c>
      <c r="B171" s="94" t="s">
        <v>251</v>
      </c>
      <c r="C171" s="43" t="s">
        <v>129</v>
      </c>
      <c r="D171" s="59"/>
      <c r="E171" s="59"/>
      <c r="F171" s="59"/>
      <c r="G171" s="49"/>
      <c r="H171" s="60"/>
      <c r="I171" s="60"/>
      <c r="J171" s="60"/>
      <c r="K171" s="46"/>
    </row>
    <row r="172" spans="1:11">
      <c r="A172" s="42">
        <v>1303380</v>
      </c>
      <c r="B172" s="94" t="s">
        <v>252</v>
      </c>
      <c r="C172" s="43" t="s">
        <v>253</v>
      </c>
      <c r="D172" s="59"/>
      <c r="E172" s="59"/>
      <c r="F172" s="59"/>
      <c r="G172" s="49"/>
      <c r="H172" s="60"/>
      <c r="I172" s="60"/>
      <c r="J172" s="60"/>
      <c r="K172" s="46"/>
    </row>
    <row r="173" spans="1:11">
      <c r="A173" s="42">
        <v>1303381</v>
      </c>
      <c r="B173" s="94" t="s">
        <v>254</v>
      </c>
      <c r="C173" s="43" t="s">
        <v>255</v>
      </c>
      <c r="D173" s="59"/>
      <c r="E173" s="59"/>
      <c r="F173" s="59"/>
      <c r="G173" s="49"/>
      <c r="H173" s="60"/>
      <c r="I173" s="60"/>
      <c r="J173" s="60"/>
      <c r="K173" s="46"/>
    </row>
    <row r="174" spans="1:11">
      <c r="A174" s="42">
        <v>1303382</v>
      </c>
      <c r="B174" s="94" t="s">
        <v>256</v>
      </c>
      <c r="C174" s="43" t="s">
        <v>165</v>
      </c>
      <c r="D174" s="59"/>
      <c r="E174" s="59"/>
      <c r="F174" s="59"/>
      <c r="G174" s="49"/>
      <c r="H174" s="60"/>
      <c r="I174" s="60"/>
      <c r="J174" s="60"/>
      <c r="K174" s="46"/>
    </row>
    <row r="175" spans="1:11">
      <c r="A175" s="42">
        <v>1303383</v>
      </c>
      <c r="B175" s="94" t="s">
        <v>257</v>
      </c>
      <c r="C175" s="43" t="s">
        <v>258</v>
      </c>
      <c r="D175" s="59"/>
      <c r="E175" s="59"/>
      <c r="F175" s="59"/>
      <c r="G175" s="49"/>
      <c r="H175" s="60"/>
      <c r="I175" s="60"/>
      <c r="J175" s="60"/>
      <c r="K175" s="46"/>
    </row>
    <row r="176" spans="1:11">
      <c r="A176" s="42">
        <v>1303385</v>
      </c>
      <c r="B176" s="94" t="s">
        <v>172</v>
      </c>
      <c r="C176" s="43" t="s">
        <v>55</v>
      </c>
      <c r="D176" s="59"/>
      <c r="E176" s="59"/>
      <c r="F176" s="59"/>
      <c r="G176" s="49"/>
      <c r="H176" s="60"/>
      <c r="I176" s="60"/>
      <c r="J176" s="60"/>
      <c r="K176" s="46"/>
    </row>
    <row r="177" spans="1:11">
      <c r="A177" s="38">
        <v>1301386</v>
      </c>
      <c r="B177" s="52" t="s">
        <v>259</v>
      </c>
      <c r="C177" s="55" t="s">
        <v>42</v>
      </c>
      <c r="D177" s="39">
        <v>3</v>
      </c>
      <c r="E177" s="39">
        <v>0</v>
      </c>
      <c r="F177" s="39">
        <v>3</v>
      </c>
      <c r="G177" s="54">
        <v>1301305</v>
      </c>
      <c r="H177" s="54">
        <v>1301305</v>
      </c>
      <c r="I177" s="54">
        <v>1301305</v>
      </c>
      <c r="J177" s="54">
        <v>1301305</v>
      </c>
      <c r="K177" s="46"/>
    </row>
    <row r="178" spans="1:11">
      <c r="A178" s="38">
        <v>1303387</v>
      </c>
      <c r="B178" s="52" t="s">
        <v>260</v>
      </c>
      <c r="C178" s="55" t="s">
        <v>73</v>
      </c>
      <c r="D178" s="39">
        <v>0</v>
      </c>
      <c r="E178" s="39">
        <v>2</v>
      </c>
      <c r="F178" s="39">
        <v>1</v>
      </c>
      <c r="G178" s="54"/>
      <c r="H178" s="57"/>
      <c r="I178" s="54" t="s">
        <v>371</v>
      </c>
      <c r="J178" s="57"/>
      <c r="K178" s="46"/>
    </row>
    <row r="179" spans="1:11">
      <c r="A179" s="38">
        <v>1303392</v>
      </c>
      <c r="B179" s="52" t="s">
        <v>261</v>
      </c>
      <c r="C179" s="55" t="s">
        <v>262</v>
      </c>
      <c r="D179" s="39">
        <v>3</v>
      </c>
      <c r="E179" s="39">
        <v>0</v>
      </c>
      <c r="F179" s="39">
        <v>3</v>
      </c>
      <c r="G179" s="54"/>
      <c r="H179" s="57"/>
      <c r="I179" s="54" t="s">
        <v>409</v>
      </c>
      <c r="J179" s="57"/>
      <c r="K179" s="46"/>
    </row>
    <row r="180" spans="1:11">
      <c r="A180" s="42">
        <v>1303410</v>
      </c>
      <c r="B180" s="94" t="s">
        <v>263</v>
      </c>
      <c r="C180" s="43" t="s">
        <v>264</v>
      </c>
      <c r="D180" s="59"/>
      <c r="E180" s="59"/>
      <c r="F180" s="59"/>
      <c r="G180" s="49"/>
      <c r="H180" s="60"/>
      <c r="I180" s="60"/>
      <c r="J180" s="60"/>
      <c r="K180" s="46"/>
    </row>
    <row r="181" spans="1:11">
      <c r="A181" s="38">
        <v>1301411</v>
      </c>
      <c r="B181" s="52" t="s">
        <v>265</v>
      </c>
      <c r="C181" s="55" t="s">
        <v>33</v>
      </c>
      <c r="D181" s="39">
        <v>3</v>
      </c>
      <c r="E181" s="39">
        <v>0</v>
      </c>
      <c r="F181" s="39">
        <v>3</v>
      </c>
      <c r="G181" s="57">
        <v>1301336</v>
      </c>
      <c r="H181" s="54">
        <v>1301336</v>
      </c>
      <c r="I181" s="54">
        <v>1301336</v>
      </c>
      <c r="J181" s="54"/>
      <c r="K181" s="46"/>
    </row>
    <row r="182" spans="1:11">
      <c r="A182" s="42">
        <v>1303430</v>
      </c>
      <c r="B182" s="94" t="s">
        <v>266</v>
      </c>
      <c r="C182" s="43" t="s">
        <v>60</v>
      </c>
      <c r="D182" s="59"/>
      <c r="E182" s="59"/>
      <c r="F182" s="59"/>
      <c r="G182" s="49"/>
      <c r="H182" s="60"/>
      <c r="I182" s="60"/>
      <c r="J182" s="60"/>
      <c r="K182" s="46"/>
    </row>
    <row r="183" spans="1:11">
      <c r="A183" s="42">
        <v>1303431</v>
      </c>
      <c r="B183" s="94" t="s">
        <v>267</v>
      </c>
      <c r="C183" s="43" t="s">
        <v>268</v>
      </c>
      <c r="D183" s="59"/>
      <c r="E183" s="59"/>
      <c r="F183" s="59"/>
      <c r="G183" s="49"/>
      <c r="H183" s="60"/>
      <c r="I183" s="60"/>
      <c r="J183" s="60"/>
      <c r="K183" s="46"/>
    </row>
    <row r="184" spans="1:11">
      <c r="A184" s="38">
        <v>1303434</v>
      </c>
      <c r="B184" s="52" t="s">
        <v>269</v>
      </c>
      <c r="C184" s="55" t="s">
        <v>59</v>
      </c>
      <c r="D184" s="39">
        <v>3</v>
      </c>
      <c r="E184" s="39">
        <v>0</v>
      </c>
      <c r="F184" s="39">
        <v>3</v>
      </c>
      <c r="G184" s="54">
        <v>1304336</v>
      </c>
      <c r="H184" s="54">
        <v>1304336</v>
      </c>
      <c r="I184" s="54">
        <v>1304336</v>
      </c>
      <c r="J184" s="57"/>
      <c r="K184" s="46"/>
    </row>
    <row r="185" spans="1:11">
      <c r="A185" s="42">
        <v>1303437</v>
      </c>
      <c r="B185" s="94" t="s">
        <v>270</v>
      </c>
      <c r="C185" s="43" t="s">
        <v>271</v>
      </c>
      <c r="D185" s="59"/>
      <c r="E185" s="59"/>
      <c r="F185" s="59"/>
      <c r="G185" s="49"/>
      <c r="H185" s="60"/>
      <c r="I185" s="60"/>
      <c r="J185" s="60"/>
      <c r="K185" s="46"/>
    </row>
    <row r="186" spans="1:11">
      <c r="A186" s="42">
        <v>1303438</v>
      </c>
      <c r="B186" s="94" t="s">
        <v>272</v>
      </c>
      <c r="C186" s="43" t="s">
        <v>273</v>
      </c>
      <c r="D186" s="59"/>
      <c r="E186" s="59"/>
      <c r="F186" s="59"/>
      <c r="G186" s="49"/>
      <c r="H186" s="60"/>
      <c r="I186" s="60"/>
      <c r="J186" s="60"/>
      <c r="K186" s="46"/>
    </row>
    <row r="187" spans="1:11">
      <c r="A187" s="42">
        <v>1303440</v>
      </c>
      <c r="B187" s="94" t="s">
        <v>274</v>
      </c>
      <c r="C187" s="43" t="s">
        <v>275</v>
      </c>
      <c r="D187" s="59"/>
      <c r="E187" s="59"/>
      <c r="F187" s="59"/>
      <c r="G187" s="49"/>
      <c r="H187" s="60"/>
      <c r="I187" s="60"/>
      <c r="J187" s="60"/>
      <c r="K187" s="46"/>
    </row>
    <row r="188" spans="1:11">
      <c r="A188" s="42">
        <v>1303441</v>
      </c>
      <c r="B188" s="94" t="s">
        <v>276</v>
      </c>
      <c r="C188" s="43" t="s">
        <v>277</v>
      </c>
      <c r="D188" s="59"/>
      <c r="E188" s="59"/>
      <c r="F188" s="59"/>
      <c r="G188" s="49"/>
      <c r="H188" s="60"/>
      <c r="I188" s="60"/>
      <c r="J188" s="60"/>
      <c r="K188" s="46"/>
    </row>
    <row r="189" spans="1:11">
      <c r="A189" s="42">
        <v>1301442</v>
      </c>
      <c r="B189" s="94" t="s">
        <v>278</v>
      </c>
      <c r="C189" s="43" t="s">
        <v>279</v>
      </c>
      <c r="D189" s="39">
        <v>3</v>
      </c>
      <c r="E189" s="39">
        <v>0</v>
      </c>
      <c r="F189" s="39">
        <v>3</v>
      </c>
      <c r="G189" s="54">
        <v>1301305</v>
      </c>
      <c r="H189" s="57"/>
      <c r="I189" s="54">
        <v>1301305</v>
      </c>
      <c r="J189" s="54">
        <v>1301305</v>
      </c>
      <c r="K189" s="46"/>
    </row>
    <row r="190" spans="1:11">
      <c r="A190" s="42">
        <v>1303443</v>
      </c>
      <c r="B190" s="94" t="s">
        <v>280</v>
      </c>
      <c r="C190" s="43" t="s">
        <v>281</v>
      </c>
      <c r="D190" s="59"/>
      <c r="E190" s="59"/>
      <c r="F190" s="59"/>
      <c r="G190" s="49"/>
      <c r="H190" s="60"/>
      <c r="I190" s="60"/>
      <c r="J190" s="60"/>
      <c r="K190" s="46"/>
    </row>
    <row r="191" spans="1:11">
      <c r="A191" s="42">
        <v>1303444</v>
      </c>
      <c r="B191" s="94" t="s">
        <v>282</v>
      </c>
      <c r="C191" s="43" t="s">
        <v>283</v>
      </c>
      <c r="D191" s="59"/>
      <c r="E191" s="59"/>
      <c r="F191" s="59"/>
      <c r="G191" s="49"/>
      <c r="H191" s="60"/>
      <c r="I191" s="60"/>
      <c r="J191" s="60"/>
      <c r="K191" s="46"/>
    </row>
    <row r="192" spans="1:11">
      <c r="A192" s="42">
        <v>1303445</v>
      </c>
      <c r="B192" s="94" t="s">
        <v>284</v>
      </c>
      <c r="C192" s="43" t="s">
        <v>285</v>
      </c>
      <c r="D192" s="59"/>
      <c r="E192" s="59"/>
      <c r="F192" s="59"/>
      <c r="G192" s="49"/>
      <c r="H192" s="60"/>
      <c r="I192" s="60"/>
      <c r="J192" s="60"/>
      <c r="K192" s="46"/>
    </row>
    <row r="193" spans="1:11">
      <c r="A193" s="38">
        <v>1303447</v>
      </c>
      <c r="B193" s="52" t="s">
        <v>286</v>
      </c>
      <c r="C193" s="55" t="s">
        <v>287</v>
      </c>
      <c r="D193" s="39">
        <v>3</v>
      </c>
      <c r="E193" s="39">
        <v>0</v>
      </c>
      <c r="F193" s="39">
        <v>3</v>
      </c>
      <c r="G193" s="54"/>
      <c r="H193" s="57"/>
      <c r="I193" s="54">
        <v>1301305</v>
      </c>
      <c r="J193" s="57"/>
      <c r="K193" s="46"/>
    </row>
    <row r="194" spans="1:11">
      <c r="A194" s="38">
        <v>1303448</v>
      </c>
      <c r="B194" s="52" t="s">
        <v>288</v>
      </c>
      <c r="C194" s="55" t="s">
        <v>78</v>
      </c>
      <c r="D194" s="39">
        <v>3</v>
      </c>
      <c r="E194" s="39">
        <v>0</v>
      </c>
      <c r="F194" s="39">
        <v>3</v>
      </c>
      <c r="G194" s="54"/>
      <c r="H194" s="57"/>
      <c r="I194" s="54">
        <v>1301305</v>
      </c>
      <c r="J194" s="57"/>
      <c r="K194" s="46"/>
    </row>
    <row r="195" spans="1:11">
      <c r="A195" s="42">
        <v>1303449</v>
      </c>
      <c r="B195" s="94" t="s">
        <v>289</v>
      </c>
      <c r="C195" s="43" t="s">
        <v>290</v>
      </c>
      <c r="D195" s="59"/>
      <c r="E195" s="59"/>
      <c r="F195" s="59"/>
      <c r="G195" s="49"/>
      <c r="H195" s="60"/>
      <c r="I195" s="60"/>
      <c r="J195" s="60"/>
      <c r="K195" s="46"/>
    </row>
    <row r="196" spans="1:11">
      <c r="A196" s="38">
        <v>1303450</v>
      </c>
      <c r="B196" s="52" t="s">
        <v>291</v>
      </c>
      <c r="C196" s="55" t="s">
        <v>292</v>
      </c>
      <c r="D196" s="39">
        <v>3</v>
      </c>
      <c r="E196" s="39">
        <v>0</v>
      </c>
      <c r="F196" s="39">
        <v>3</v>
      </c>
      <c r="G196" s="54">
        <v>1301305</v>
      </c>
      <c r="H196" s="57"/>
      <c r="I196" s="54">
        <v>1301305</v>
      </c>
      <c r="J196" s="54">
        <v>1301305</v>
      </c>
      <c r="K196" s="46"/>
    </row>
    <row r="197" spans="1:11">
      <c r="A197" s="42">
        <v>1303461</v>
      </c>
      <c r="B197" s="94" t="s">
        <v>222</v>
      </c>
      <c r="C197" s="43" t="s">
        <v>32</v>
      </c>
      <c r="D197" s="59"/>
      <c r="E197" s="59"/>
      <c r="F197" s="59"/>
      <c r="G197" s="49"/>
      <c r="H197" s="60"/>
      <c r="I197" s="60"/>
      <c r="J197" s="60"/>
      <c r="K197" s="46"/>
    </row>
    <row r="198" spans="1:11">
      <c r="A198" s="42">
        <v>1303480</v>
      </c>
      <c r="B198" s="94" t="s">
        <v>293</v>
      </c>
      <c r="C198" s="43" t="s">
        <v>294</v>
      </c>
      <c r="D198" s="59"/>
      <c r="E198" s="59"/>
      <c r="F198" s="59"/>
      <c r="G198" s="49"/>
      <c r="H198" s="60"/>
      <c r="I198" s="60"/>
      <c r="J198" s="60"/>
      <c r="K198" s="46"/>
    </row>
    <row r="199" spans="1:11">
      <c r="A199" s="42">
        <v>1303486</v>
      </c>
      <c r="B199" s="94" t="s">
        <v>158</v>
      </c>
      <c r="C199" s="43" t="s">
        <v>159</v>
      </c>
      <c r="D199" s="59"/>
      <c r="E199" s="59"/>
      <c r="F199" s="59"/>
      <c r="G199" s="49"/>
      <c r="H199" s="60"/>
      <c r="I199" s="60"/>
      <c r="J199" s="60"/>
      <c r="K199" s="46"/>
    </row>
    <row r="200" spans="1:11">
      <c r="A200" s="42">
        <v>1303489</v>
      </c>
      <c r="B200" s="94" t="s">
        <v>160</v>
      </c>
      <c r="C200" s="43" t="s">
        <v>19</v>
      </c>
      <c r="D200" s="59"/>
      <c r="E200" s="59"/>
      <c r="F200" s="59"/>
      <c r="G200" s="49"/>
      <c r="H200" s="60"/>
      <c r="I200" s="60"/>
      <c r="J200" s="60"/>
      <c r="K200" s="46"/>
    </row>
    <row r="201" spans="1:11">
      <c r="A201" s="38">
        <v>1303490</v>
      </c>
      <c r="B201" s="52" t="s">
        <v>295</v>
      </c>
      <c r="C201" s="55" t="s">
        <v>79</v>
      </c>
      <c r="D201" s="39">
        <v>3</v>
      </c>
      <c r="E201" s="39">
        <v>0</v>
      </c>
      <c r="F201" s="39">
        <v>3</v>
      </c>
      <c r="G201" s="54"/>
      <c r="H201" s="57"/>
      <c r="I201" s="54" t="s">
        <v>409</v>
      </c>
      <c r="J201" s="57"/>
      <c r="K201" s="46"/>
    </row>
    <row r="202" spans="1:11">
      <c r="A202" s="38">
        <v>1303491</v>
      </c>
      <c r="B202" s="52" t="s">
        <v>162</v>
      </c>
      <c r="C202" s="55" t="s">
        <v>74</v>
      </c>
      <c r="D202" s="39">
        <v>0</v>
      </c>
      <c r="E202" s="39">
        <v>2</v>
      </c>
      <c r="F202" s="39">
        <v>1</v>
      </c>
      <c r="G202" s="54"/>
      <c r="H202" s="57"/>
      <c r="I202" s="54" t="s">
        <v>463</v>
      </c>
      <c r="J202" s="57"/>
      <c r="K202" s="46"/>
    </row>
    <row r="203" spans="1:11">
      <c r="A203" s="38">
        <v>1303492</v>
      </c>
      <c r="B203" s="52" t="s">
        <v>163</v>
      </c>
      <c r="C203" s="55" t="s">
        <v>75</v>
      </c>
      <c r="D203" s="39">
        <v>0</v>
      </c>
      <c r="E203" s="39">
        <v>4</v>
      </c>
      <c r="F203" s="39">
        <v>2</v>
      </c>
      <c r="G203" s="54"/>
      <c r="H203" s="57"/>
      <c r="I203" s="54">
        <v>1303491</v>
      </c>
      <c r="J203" s="57"/>
      <c r="K203" s="46"/>
    </row>
    <row r="204" spans="1:11">
      <c r="A204" s="42">
        <v>1303900</v>
      </c>
      <c r="B204" s="94" t="s">
        <v>296</v>
      </c>
      <c r="C204" s="43" t="s">
        <v>297</v>
      </c>
      <c r="D204" s="59"/>
      <c r="E204" s="59"/>
      <c r="F204" s="59"/>
      <c r="G204" s="49"/>
      <c r="H204" s="60"/>
      <c r="I204" s="60"/>
      <c r="J204" s="60"/>
      <c r="K204" s="46"/>
    </row>
    <row r="205" spans="1:11">
      <c r="A205" s="42">
        <v>1303901</v>
      </c>
      <c r="B205" s="94" t="s">
        <v>298</v>
      </c>
      <c r="C205" s="43" t="s">
        <v>299</v>
      </c>
      <c r="D205" s="59"/>
      <c r="E205" s="59"/>
      <c r="F205" s="59"/>
      <c r="G205" s="49"/>
      <c r="H205" s="60"/>
      <c r="I205" s="60"/>
      <c r="J205" s="60"/>
      <c r="K205" s="46"/>
    </row>
    <row r="206" spans="1:11">
      <c r="A206" s="42">
        <v>1303998</v>
      </c>
      <c r="B206" s="94" t="s">
        <v>300</v>
      </c>
      <c r="C206" s="43" t="s">
        <v>301</v>
      </c>
      <c r="D206" s="59"/>
      <c r="E206" s="59"/>
      <c r="F206" s="59"/>
      <c r="G206" s="49"/>
      <c r="H206" s="60"/>
      <c r="I206" s="60"/>
      <c r="J206" s="60"/>
      <c r="K206" s="46"/>
    </row>
    <row r="207" spans="1:11">
      <c r="A207" s="42">
        <v>1303999</v>
      </c>
      <c r="B207" s="94" t="s">
        <v>302</v>
      </c>
      <c r="C207" s="43" t="s">
        <v>303</v>
      </c>
      <c r="D207" s="59"/>
      <c r="E207" s="59"/>
      <c r="F207" s="59"/>
      <c r="G207" s="49"/>
      <c r="H207" s="60"/>
      <c r="I207" s="60"/>
      <c r="J207" s="60"/>
      <c r="K207" s="46"/>
    </row>
    <row r="208" spans="1:11">
      <c r="A208" s="38">
        <v>1304130</v>
      </c>
      <c r="B208" s="52" t="s">
        <v>304</v>
      </c>
      <c r="C208" s="55" t="s">
        <v>305</v>
      </c>
      <c r="D208" s="39">
        <v>3</v>
      </c>
      <c r="E208" s="39">
        <v>0</v>
      </c>
      <c r="F208" s="39">
        <v>3</v>
      </c>
      <c r="G208" s="54"/>
      <c r="H208" s="57"/>
      <c r="I208" s="57"/>
      <c r="J208" s="54" t="s">
        <v>452</v>
      </c>
      <c r="K208" s="46"/>
    </row>
    <row r="209" spans="1:11">
      <c r="A209" s="38">
        <v>1304230</v>
      </c>
      <c r="B209" s="52" t="s">
        <v>374</v>
      </c>
      <c r="C209" s="55" t="s">
        <v>80</v>
      </c>
      <c r="D209" s="39">
        <v>3</v>
      </c>
      <c r="E209" s="39">
        <v>0</v>
      </c>
      <c r="F209" s="39">
        <v>3</v>
      </c>
      <c r="G209" s="54"/>
      <c r="H209" s="57"/>
      <c r="I209" s="57"/>
      <c r="J209" s="54">
        <v>1304130</v>
      </c>
      <c r="K209" s="46"/>
    </row>
    <row r="210" spans="1:11">
      <c r="A210" s="38">
        <v>1304231</v>
      </c>
      <c r="B210" s="52" t="s">
        <v>375</v>
      </c>
      <c r="C210" s="55" t="s">
        <v>306</v>
      </c>
      <c r="D210" s="39">
        <v>0</v>
      </c>
      <c r="E210" s="39">
        <v>2</v>
      </c>
      <c r="F210" s="39">
        <v>1</v>
      </c>
      <c r="G210" s="54"/>
      <c r="H210" s="57"/>
      <c r="I210" s="57"/>
      <c r="J210" s="54" t="s">
        <v>376</v>
      </c>
      <c r="K210" s="46"/>
    </row>
    <row r="211" spans="1:11">
      <c r="A211" s="38">
        <v>1304232</v>
      </c>
      <c r="B211" s="52" t="s">
        <v>377</v>
      </c>
      <c r="C211" s="55" t="s">
        <v>81</v>
      </c>
      <c r="D211" s="39">
        <v>3</v>
      </c>
      <c r="E211" s="39">
        <v>0</v>
      </c>
      <c r="F211" s="39">
        <v>3</v>
      </c>
      <c r="G211" s="54"/>
      <c r="H211" s="57"/>
      <c r="I211" s="57"/>
      <c r="J211" s="54">
        <v>1304231</v>
      </c>
      <c r="K211" s="46"/>
    </row>
    <row r="212" spans="1:11">
      <c r="A212" s="38">
        <v>1304233</v>
      </c>
      <c r="B212" s="52" t="s">
        <v>378</v>
      </c>
      <c r="C212" s="55" t="s">
        <v>307</v>
      </c>
      <c r="D212" s="39">
        <v>0</v>
      </c>
      <c r="E212" s="39">
        <v>2</v>
      </c>
      <c r="F212" s="39">
        <v>1</v>
      </c>
      <c r="G212" s="54"/>
      <c r="H212" s="57"/>
      <c r="I212" s="57"/>
      <c r="J212" s="54" t="s">
        <v>379</v>
      </c>
      <c r="K212" s="46"/>
    </row>
    <row r="213" spans="1:11">
      <c r="A213" s="38">
        <v>1304310</v>
      </c>
      <c r="B213" s="52" t="s">
        <v>308</v>
      </c>
      <c r="C213" s="55" t="s">
        <v>43</v>
      </c>
      <c r="D213" s="39">
        <v>3</v>
      </c>
      <c r="E213" s="39">
        <v>0</v>
      </c>
      <c r="F213" s="39">
        <v>3</v>
      </c>
      <c r="G213" s="54">
        <v>1304336</v>
      </c>
      <c r="H213" s="57"/>
      <c r="I213" s="57"/>
      <c r="J213" s="54" t="s">
        <v>459</v>
      </c>
      <c r="K213" s="46"/>
    </row>
    <row r="214" spans="1:11">
      <c r="A214" s="42">
        <v>1304325</v>
      </c>
      <c r="B214" s="94" t="s">
        <v>309</v>
      </c>
      <c r="C214" s="43" t="s">
        <v>310</v>
      </c>
      <c r="D214" s="59"/>
      <c r="E214" s="59"/>
      <c r="F214" s="59"/>
      <c r="G214" s="49"/>
      <c r="H214" s="60"/>
      <c r="I214" s="60"/>
      <c r="J214" s="60"/>
      <c r="K214" s="46"/>
    </row>
    <row r="215" spans="1:11">
      <c r="A215" s="38">
        <v>1304326</v>
      </c>
      <c r="B215" s="52" t="s">
        <v>311</v>
      </c>
      <c r="C215" s="55" t="s">
        <v>312</v>
      </c>
      <c r="D215" s="39">
        <v>0</v>
      </c>
      <c r="E215" s="39">
        <v>2</v>
      </c>
      <c r="F215" s="39">
        <v>1</v>
      </c>
      <c r="G215" s="54"/>
      <c r="H215" s="57"/>
      <c r="I215" s="57"/>
      <c r="J215" s="54" t="s">
        <v>380</v>
      </c>
      <c r="K215" s="46"/>
    </row>
    <row r="216" spans="1:11">
      <c r="A216" s="38">
        <v>1304327</v>
      </c>
      <c r="B216" s="52" t="s">
        <v>372</v>
      </c>
      <c r="C216" s="55" t="s">
        <v>383</v>
      </c>
      <c r="D216" s="39">
        <v>0</v>
      </c>
      <c r="E216" s="39">
        <v>2</v>
      </c>
      <c r="F216" s="39">
        <v>1</v>
      </c>
      <c r="G216" s="54"/>
      <c r="H216" s="57"/>
      <c r="I216" s="54" t="s">
        <v>373</v>
      </c>
      <c r="J216" s="57"/>
      <c r="K216" s="46"/>
    </row>
    <row r="217" spans="1:11">
      <c r="A217" s="42">
        <v>1304330</v>
      </c>
      <c r="B217" s="94" t="s">
        <v>377</v>
      </c>
      <c r="C217" s="43" t="s">
        <v>81</v>
      </c>
      <c r="D217" s="59"/>
      <c r="E217" s="59"/>
      <c r="F217" s="59"/>
      <c r="G217" s="49"/>
      <c r="H217" s="60"/>
      <c r="I217" s="60"/>
      <c r="J217" s="60"/>
      <c r="K217" s="46"/>
    </row>
    <row r="218" spans="1:11">
      <c r="A218" s="42">
        <v>1304331</v>
      </c>
      <c r="B218" s="94" t="s">
        <v>378</v>
      </c>
      <c r="C218" s="43" t="s">
        <v>307</v>
      </c>
      <c r="D218" s="59"/>
      <c r="E218" s="59"/>
      <c r="F218" s="59"/>
      <c r="G218" s="49"/>
      <c r="H218" s="60"/>
      <c r="I218" s="60"/>
      <c r="J218" s="60"/>
      <c r="K218" s="46"/>
    </row>
    <row r="219" spans="1:11">
      <c r="A219" s="38">
        <v>1311332</v>
      </c>
      <c r="B219" s="52" t="s">
        <v>313</v>
      </c>
      <c r="C219" s="55" t="s">
        <v>82</v>
      </c>
      <c r="D219" s="39">
        <v>3</v>
      </c>
      <c r="E219" s="39">
        <v>0</v>
      </c>
      <c r="F219" s="39">
        <v>3</v>
      </c>
      <c r="G219" s="54" t="s">
        <v>0</v>
      </c>
      <c r="H219" s="57"/>
      <c r="I219" s="57"/>
      <c r="J219" s="54" t="s">
        <v>381</v>
      </c>
      <c r="K219" s="46"/>
    </row>
    <row r="220" spans="1:11">
      <c r="A220" s="38">
        <v>1304333</v>
      </c>
      <c r="B220" s="52" t="s">
        <v>314</v>
      </c>
      <c r="C220" s="55" t="s">
        <v>315</v>
      </c>
      <c r="D220" s="39">
        <v>0</v>
      </c>
      <c r="E220" s="39">
        <v>2</v>
      </c>
      <c r="F220" s="39">
        <v>1</v>
      </c>
      <c r="G220" s="54"/>
      <c r="H220" s="57"/>
      <c r="I220" s="57"/>
      <c r="J220" s="54">
        <v>1304332</v>
      </c>
      <c r="K220" s="46"/>
    </row>
    <row r="221" spans="1:11">
      <c r="A221" s="38">
        <v>1304334</v>
      </c>
      <c r="B221" s="52" t="s">
        <v>266</v>
      </c>
      <c r="C221" s="55" t="s">
        <v>60</v>
      </c>
      <c r="D221" s="39">
        <v>3</v>
      </c>
      <c r="E221" s="39">
        <v>0</v>
      </c>
      <c r="F221" s="39">
        <v>3</v>
      </c>
      <c r="G221" s="54">
        <v>1304336</v>
      </c>
      <c r="H221" s="54">
        <v>1304336</v>
      </c>
      <c r="I221" s="54">
        <v>1304336</v>
      </c>
      <c r="J221" s="57"/>
      <c r="K221" s="46"/>
    </row>
    <row r="222" spans="1:11">
      <c r="A222" s="42">
        <v>1304335</v>
      </c>
      <c r="B222" s="94" t="s">
        <v>316</v>
      </c>
      <c r="C222" s="43" t="s">
        <v>227</v>
      </c>
      <c r="D222" s="59"/>
      <c r="E222" s="59"/>
      <c r="F222" s="59"/>
      <c r="G222" s="49"/>
      <c r="H222" s="60"/>
      <c r="I222" s="60"/>
      <c r="J222" s="60"/>
      <c r="K222" s="46"/>
    </row>
    <row r="223" spans="1:11">
      <c r="A223" s="38">
        <v>1301336</v>
      </c>
      <c r="B223" s="52" t="s">
        <v>224</v>
      </c>
      <c r="C223" s="55" t="s">
        <v>21</v>
      </c>
      <c r="D223" s="39">
        <v>3</v>
      </c>
      <c r="E223" s="39">
        <v>0</v>
      </c>
      <c r="F223" s="39">
        <v>3</v>
      </c>
      <c r="G223" s="54">
        <v>1301326</v>
      </c>
      <c r="H223" s="54">
        <v>1301326</v>
      </c>
      <c r="I223" s="54">
        <v>1301326</v>
      </c>
      <c r="J223" s="57"/>
      <c r="K223" s="46"/>
    </row>
    <row r="224" spans="1:11">
      <c r="A224" s="42">
        <v>1304337</v>
      </c>
      <c r="B224" s="94" t="s">
        <v>225</v>
      </c>
      <c r="C224" s="43" t="s">
        <v>226</v>
      </c>
      <c r="D224" s="59"/>
      <c r="E224" s="59"/>
      <c r="F224" s="59"/>
      <c r="G224" s="49"/>
      <c r="H224" s="60"/>
      <c r="I224" s="60"/>
      <c r="J224" s="60"/>
      <c r="K224" s="46"/>
    </row>
    <row r="225" spans="1:11">
      <c r="A225" s="38">
        <v>1304338</v>
      </c>
      <c r="B225" s="52" t="s">
        <v>317</v>
      </c>
      <c r="C225" s="55" t="s">
        <v>364</v>
      </c>
      <c r="D225" s="39">
        <v>2</v>
      </c>
      <c r="E225" s="39">
        <v>2</v>
      </c>
      <c r="F225" s="39">
        <v>3</v>
      </c>
      <c r="G225" s="54"/>
      <c r="H225" s="57"/>
      <c r="I225" s="57"/>
      <c r="J225" s="54">
        <v>1304326</v>
      </c>
      <c r="K225" s="46"/>
    </row>
    <row r="226" spans="1:11">
      <c r="A226" s="42">
        <v>1304345</v>
      </c>
      <c r="B226" s="94" t="s">
        <v>318</v>
      </c>
      <c r="C226" s="43" t="s">
        <v>217</v>
      </c>
      <c r="D226" s="59"/>
      <c r="E226" s="59"/>
      <c r="F226" s="59"/>
      <c r="G226" s="49"/>
      <c r="H226" s="60"/>
      <c r="I226" s="60"/>
      <c r="J226" s="60"/>
      <c r="K226" s="46"/>
    </row>
    <row r="227" spans="1:11">
      <c r="A227" s="38">
        <v>1301350</v>
      </c>
      <c r="B227" s="52" t="s">
        <v>248</v>
      </c>
      <c r="C227" s="55" t="s">
        <v>24</v>
      </c>
      <c r="D227" s="39">
        <v>2</v>
      </c>
      <c r="E227" s="39">
        <v>2</v>
      </c>
      <c r="F227" s="39">
        <v>3</v>
      </c>
      <c r="G227" s="54">
        <v>1301236</v>
      </c>
      <c r="H227" s="54">
        <v>1303236</v>
      </c>
      <c r="I227" s="54">
        <v>1303236</v>
      </c>
      <c r="J227" s="54">
        <v>1303236</v>
      </c>
      <c r="K227" s="46"/>
    </row>
    <row r="228" spans="1:11">
      <c r="A228" s="42">
        <v>1304355</v>
      </c>
      <c r="B228" s="94" t="s">
        <v>248</v>
      </c>
      <c r="C228" s="43" t="s">
        <v>24</v>
      </c>
      <c r="D228" s="59"/>
      <c r="E228" s="59"/>
      <c r="F228" s="59"/>
      <c r="G228" s="49"/>
      <c r="H228" s="60"/>
      <c r="I228" s="60"/>
      <c r="J228" s="60"/>
      <c r="K228" s="46"/>
    </row>
    <row r="229" spans="1:11">
      <c r="A229" s="38">
        <v>1304369</v>
      </c>
      <c r="B229" s="52" t="s">
        <v>143</v>
      </c>
      <c r="C229" s="55" t="s">
        <v>17</v>
      </c>
      <c r="D229" s="39">
        <v>0</v>
      </c>
      <c r="E229" s="39">
        <v>6</v>
      </c>
      <c r="F229" s="39">
        <v>3</v>
      </c>
      <c r="G229" s="54" t="s">
        <v>410</v>
      </c>
      <c r="H229" s="54" t="s">
        <v>410</v>
      </c>
      <c r="I229" s="54" t="s">
        <v>410</v>
      </c>
      <c r="J229" s="54" t="s">
        <v>410</v>
      </c>
      <c r="K229" s="46"/>
    </row>
    <row r="230" spans="1:11">
      <c r="A230" s="38">
        <v>1304392</v>
      </c>
      <c r="B230" s="52" t="s">
        <v>319</v>
      </c>
      <c r="C230" s="55" t="s">
        <v>320</v>
      </c>
      <c r="D230" s="39">
        <v>3</v>
      </c>
      <c r="E230" s="39">
        <v>0</v>
      </c>
      <c r="F230" s="39">
        <v>3</v>
      </c>
      <c r="G230" s="54"/>
      <c r="H230" s="57"/>
      <c r="I230" s="57"/>
      <c r="J230" s="54" t="s">
        <v>409</v>
      </c>
      <c r="K230" s="46"/>
    </row>
    <row r="231" spans="1:11">
      <c r="A231" s="42">
        <v>1304410</v>
      </c>
      <c r="B231" s="94" t="s">
        <v>308</v>
      </c>
      <c r="C231" s="43" t="s">
        <v>321</v>
      </c>
      <c r="D231" s="59"/>
      <c r="E231" s="59"/>
      <c r="F231" s="59"/>
      <c r="G231" s="49"/>
      <c r="H231" s="60"/>
      <c r="I231" s="60"/>
      <c r="J231" s="60"/>
      <c r="K231" s="46"/>
    </row>
    <row r="232" spans="1:11">
      <c r="A232" s="38">
        <v>1311430</v>
      </c>
      <c r="B232" s="52" t="s">
        <v>322</v>
      </c>
      <c r="C232" s="55" t="s">
        <v>45</v>
      </c>
      <c r="D232" s="39">
        <v>3</v>
      </c>
      <c r="E232" s="39">
        <v>0</v>
      </c>
      <c r="F232" s="39">
        <v>3</v>
      </c>
      <c r="G232" s="54">
        <v>1301336</v>
      </c>
      <c r="H232" s="57"/>
      <c r="I232" s="54">
        <v>1301336</v>
      </c>
      <c r="J232" s="54">
        <v>1301336</v>
      </c>
      <c r="K232" s="46"/>
    </row>
    <row r="233" spans="1:11">
      <c r="A233" s="42">
        <v>1304431</v>
      </c>
      <c r="B233" s="94" t="s">
        <v>314</v>
      </c>
      <c r="C233" s="43" t="s">
        <v>315</v>
      </c>
      <c r="D233" s="59"/>
      <c r="E233" s="59"/>
      <c r="F233" s="59"/>
      <c r="G233" s="49"/>
      <c r="H233" s="60"/>
      <c r="I233" s="60"/>
      <c r="J233" s="60"/>
      <c r="K233" s="46"/>
    </row>
    <row r="234" spans="1:11">
      <c r="A234" s="42">
        <v>1304432</v>
      </c>
      <c r="B234" s="94" t="s">
        <v>323</v>
      </c>
      <c r="C234" s="43" t="s">
        <v>324</v>
      </c>
      <c r="D234" s="59">
        <v>3</v>
      </c>
      <c r="E234" s="59">
        <v>0</v>
      </c>
      <c r="F234" s="59">
        <v>3</v>
      </c>
      <c r="G234" s="49"/>
      <c r="H234" s="60"/>
      <c r="I234" s="60"/>
      <c r="J234" s="60"/>
      <c r="K234" s="46"/>
    </row>
    <row r="235" spans="1:11">
      <c r="A235" s="38">
        <v>1304433</v>
      </c>
      <c r="B235" s="52" t="s">
        <v>325</v>
      </c>
      <c r="C235" s="55" t="s">
        <v>326</v>
      </c>
      <c r="D235" s="39">
        <v>0</v>
      </c>
      <c r="E235" s="39">
        <v>2</v>
      </c>
      <c r="F235" s="39">
        <v>1</v>
      </c>
      <c r="G235" s="54"/>
      <c r="H235" s="57"/>
      <c r="I235" s="57" t="s">
        <v>546</v>
      </c>
      <c r="J235" s="54" t="s">
        <v>382</v>
      </c>
      <c r="K235" s="46"/>
    </row>
    <row r="236" spans="1:11">
      <c r="A236" s="42">
        <v>1304433</v>
      </c>
      <c r="B236" s="94" t="s">
        <v>325</v>
      </c>
      <c r="C236" s="43" t="s">
        <v>326</v>
      </c>
      <c r="D236" s="59"/>
      <c r="E236" s="59"/>
      <c r="F236" s="59"/>
      <c r="G236" s="49"/>
      <c r="H236" s="60"/>
      <c r="I236" s="60"/>
      <c r="J236" s="60"/>
      <c r="K236" s="46"/>
    </row>
    <row r="237" spans="1:11">
      <c r="A237" s="38">
        <v>1304434</v>
      </c>
      <c r="B237" s="52" t="s">
        <v>327</v>
      </c>
      <c r="C237" s="55" t="s">
        <v>328</v>
      </c>
      <c r="D237" s="39">
        <v>3</v>
      </c>
      <c r="E237" s="39">
        <v>0</v>
      </c>
      <c r="F237" s="39">
        <v>3</v>
      </c>
      <c r="G237" s="54"/>
      <c r="H237" s="57"/>
      <c r="I237" s="54">
        <v>1304430</v>
      </c>
      <c r="J237" s="54">
        <v>1304430</v>
      </c>
      <c r="K237" s="46"/>
    </row>
    <row r="238" spans="1:11">
      <c r="A238" s="38">
        <v>1304435</v>
      </c>
      <c r="B238" s="52" t="s">
        <v>329</v>
      </c>
      <c r="C238" s="55" t="s">
        <v>330</v>
      </c>
      <c r="D238" s="39">
        <v>3</v>
      </c>
      <c r="E238" s="39">
        <v>0</v>
      </c>
      <c r="F238" s="39">
        <v>3</v>
      </c>
      <c r="G238" s="54"/>
      <c r="H238" s="57"/>
      <c r="I238" s="57"/>
      <c r="J238" s="54">
        <v>1301326</v>
      </c>
      <c r="K238" s="46"/>
    </row>
    <row r="239" spans="1:11">
      <c r="A239" s="42">
        <v>1304436</v>
      </c>
      <c r="B239" s="94" t="s">
        <v>331</v>
      </c>
      <c r="C239" s="43" t="s">
        <v>332</v>
      </c>
      <c r="D239" s="59"/>
      <c r="E239" s="59"/>
      <c r="F239" s="59"/>
      <c r="G239" s="49"/>
      <c r="H239" s="60"/>
      <c r="I239" s="60"/>
      <c r="J239" s="60"/>
      <c r="K239" s="46"/>
    </row>
    <row r="240" spans="1:11">
      <c r="A240" s="38">
        <v>1304437</v>
      </c>
      <c r="B240" s="52" t="s">
        <v>333</v>
      </c>
      <c r="C240" s="55" t="s">
        <v>83</v>
      </c>
      <c r="D240" s="39">
        <v>3</v>
      </c>
      <c r="E240" s="39">
        <v>0</v>
      </c>
      <c r="F240" s="39">
        <v>3</v>
      </c>
      <c r="G240" s="54"/>
      <c r="H240" s="57"/>
      <c r="I240" s="57"/>
      <c r="J240" s="54" t="s">
        <v>454</v>
      </c>
      <c r="K240" s="46"/>
    </row>
    <row r="241" spans="1:11">
      <c r="A241" s="42">
        <v>1304438</v>
      </c>
      <c r="B241" s="94" t="s">
        <v>334</v>
      </c>
      <c r="C241" s="43" t="s">
        <v>56</v>
      </c>
      <c r="D241" s="59"/>
      <c r="E241" s="59"/>
      <c r="F241" s="59"/>
      <c r="G241" s="49"/>
      <c r="H241" s="60"/>
      <c r="I241" s="60"/>
      <c r="J241" s="60"/>
      <c r="K241" s="46"/>
    </row>
    <row r="242" spans="1:11">
      <c r="A242" s="42">
        <v>1304439</v>
      </c>
      <c r="B242" s="94" t="s">
        <v>335</v>
      </c>
      <c r="C242" s="43" t="s">
        <v>336</v>
      </c>
      <c r="D242" s="59"/>
      <c r="E242" s="59"/>
      <c r="F242" s="59"/>
      <c r="G242" s="49"/>
      <c r="H242" s="60"/>
      <c r="I242" s="60"/>
      <c r="J242" s="60"/>
      <c r="K242" s="46"/>
    </row>
    <row r="243" spans="1:11">
      <c r="A243" s="38">
        <v>1304440</v>
      </c>
      <c r="B243" s="52" t="s">
        <v>337</v>
      </c>
      <c r="C243" s="55" t="s">
        <v>84</v>
      </c>
      <c r="D243" s="39">
        <v>3</v>
      </c>
      <c r="E243" s="39">
        <v>0</v>
      </c>
      <c r="F243" s="39">
        <v>3</v>
      </c>
      <c r="G243" s="54"/>
      <c r="H243" s="57"/>
      <c r="I243" s="57"/>
      <c r="J243" s="54">
        <v>1304430</v>
      </c>
      <c r="K243" s="46"/>
    </row>
    <row r="244" spans="1:11">
      <c r="A244" s="42">
        <v>1304442</v>
      </c>
      <c r="B244" s="94" t="s">
        <v>335</v>
      </c>
      <c r="C244" s="43" t="s">
        <v>336</v>
      </c>
      <c r="D244" s="59"/>
      <c r="E244" s="59"/>
      <c r="F244" s="59"/>
      <c r="G244" s="49"/>
      <c r="H244" s="60"/>
      <c r="I244" s="60"/>
      <c r="J244" s="60"/>
      <c r="K244" s="46"/>
    </row>
    <row r="245" spans="1:11">
      <c r="A245" s="38">
        <v>1311443</v>
      </c>
      <c r="B245" s="52" t="s">
        <v>338</v>
      </c>
      <c r="C245" s="55" t="s">
        <v>85</v>
      </c>
      <c r="D245" s="39">
        <v>3</v>
      </c>
      <c r="E245" s="39">
        <v>0</v>
      </c>
      <c r="F245" s="39">
        <v>3</v>
      </c>
      <c r="G245" s="54" t="s">
        <v>0</v>
      </c>
      <c r="H245" s="57"/>
      <c r="I245" s="57"/>
      <c r="J245" s="54">
        <v>1304232</v>
      </c>
      <c r="K245" s="46"/>
    </row>
    <row r="246" spans="1:11">
      <c r="A246" s="42">
        <v>1304444</v>
      </c>
      <c r="B246" s="94" t="s">
        <v>339</v>
      </c>
      <c r="C246" s="43" t="s">
        <v>340</v>
      </c>
      <c r="D246" s="59"/>
      <c r="E246" s="59"/>
      <c r="F246" s="59"/>
      <c r="G246" s="49"/>
      <c r="H246" s="60"/>
      <c r="I246" s="60"/>
      <c r="J246" s="60"/>
      <c r="K246" s="46"/>
    </row>
    <row r="247" spans="1:11">
      <c r="A247" s="42">
        <v>1304489</v>
      </c>
      <c r="B247" s="94" t="s">
        <v>160</v>
      </c>
      <c r="C247" s="43" t="s">
        <v>19</v>
      </c>
      <c r="D247" s="59"/>
      <c r="E247" s="59"/>
      <c r="F247" s="59"/>
      <c r="G247" s="49"/>
      <c r="H247" s="60"/>
      <c r="I247" s="60"/>
      <c r="J247" s="60"/>
      <c r="K247" s="46"/>
    </row>
    <row r="248" spans="1:11">
      <c r="A248" s="38">
        <v>1304490</v>
      </c>
      <c r="B248" s="52" t="s">
        <v>341</v>
      </c>
      <c r="C248" s="55" t="s">
        <v>342</v>
      </c>
      <c r="D248" s="39">
        <v>3</v>
      </c>
      <c r="E248" s="39">
        <v>0</v>
      </c>
      <c r="F248" s="39">
        <v>3</v>
      </c>
      <c r="G248" s="54"/>
      <c r="H248" s="57"/>
      <c r="I248" s="57"/>
      <c r="J248" s="54" t="s">
        <v>409</v>
      </c>
      <c r="K248" s="46"/>
    </row>
    <row r="249" spans="1:11">
      <c r="A249" s="38">
        <v>1304491</v>
      </c>
      <c r="B249" s="52" t="s">
        <v>162</v>
      </c>
      <c r="C249" s="55" t="s">
        <v>74</v>
      </c>
      <c r="D249" s="39">
        <v>0</v>
      </c>
      <c r="E249" s="39">
        <v>2</v>
      </c>
      <c r="F249" s="39">
        <v>1</v>
      </c>
      <c r="G249" s="54"/>
      <c r="H249" s="57"/>
      <c r="I249" s="57"/>
      <c r="J249" s="54" t="s">
        <v>475</v>
      </c>
      <c r="K249" s="46"/>
    </row>
    <row r="250" spans="1:11">
      <c r="A250" s="38">
        <v>1304492</v>
      </c>
      <c r="B250" s="52" t="s">
        <v>163</v>
      </c>
      <c r="C250" s="55" t="s">
        <v>75</v>
      </c>
      <c r="D250" s="39">
        <v>0</v>
      </c>
      <c r="E250" s="39">
        <v>4</v>
      </c>
      <c r="F250" s="39">
        <v>2</v>
      </c>
      <c r="G250" s="54"/>
      <c r="H250" s="57"/>
      <c r="I250" s="57"/>
      <c r="J250" s="54">
        <v>1304491</v>
      </c>
      <c r="K250" s="46"/>
    </row>
    <row r="251" spans="1:11">
      <c r="A251" s="38">
        <v>1304445</v>
      </c>
      <c r="B251" s="95" t="s">
        <v>457</v>
      </c>
      <c r="C251" s="64" t="s">
        <v>494</v>
      </c>
      <c r="D251" s="59">
        <v>0</v>
      </c>
      <c r="E251" s="59">
        <v>2</v>
      </c>
      <c r="F251" s="59">
        <v>1</v>
      </c>
      <c r="G251" s="60">
        <v>1304434</v>
      </c>
      <c r="H251" s="60">
        <v>1304434</v>
      </c>
      <c r="I251" s="60">
        <v>1304434</v>
      </c>
      <c r="J251" s="60" t="s">
        <v>458</v>
      </c>
      <c r="K251" s="46"/>
    </row>
    <row r="252" spans="1:11">
      <c r="A252" s="44">
        <v>1501126</v>
      </c>
      <c r="B252" s="52" t="s">
        <v>466</v>
      </c>
      <c r="C252" s="64" t="s">
        <v>568</v>
      </c>
      <c r="D252" s="59">
        <v>3</v>
      </c>
      <c r="E252" s="59">
        <v>0</v>
      </c>
      <c r="F252" s="59">
        <v>3</v>
      </c>
      <c r="G252" s="54" t="s">
        <v>0</v>
      </c>
      <c r="H252" s="54" t="s">
        <v>0</v>
      </c>
      <c r="I252" s="54" t="s">
        <v>0</v>
      </c>
      <c r="J252" s="54" t="s">
        <v>0</v>
      </c>
      <c r="K252" s="46"/>
    </row>
    <row r="253" spans="1:11">
      <c r="A253" s="44">
        <v>1501127</v>
      </c>
      <c r="B253" s="52" t="s">
        <v>464</v>
      </c>
      <c r="C253" s="64" t="s">
        <v>569</v>
      </c>
      <c r="D253" s="59">
        <v>3</v>
      </c>
      <c r="E253" s="59">
        <v>0</v>
      </c>
      <c r="F253" s="59">
        <v>3</v>
      </c>
      <c r="G253" s="54" t="s">
        <v>0</v>
      </c>
      <c r="H253" s="54" t="s">
        <v>0</v>
      </c>
      <c r="I253" s="54" t="s">
        <v>0</v>
      </c>
      <c r="J253" s="54" t="s">
        <v>0</v>
      </c>
      <c r="K253" s="46"/>
    </row>
    <row r="254" spans="1:11">
      <c r="A254" s="44">
        <v>1501128</v>
      </c>
      <c r="B254" s="52" t="s">
        <v>465</v>
      </c>
      <c r="C254" s="64" t="s">
        <v>468</v>
      </c>
      <c r="D254" s="59">
        <v>3</v>
      </c>
      <c r="E254" s="59">
        <v>0</v>
      </c>
      <c r="F254" s="59">
        <v>3</v>
      </c>
      <c r="G254" s="54" t="s">
        <v>0</v>
      </c>
      <c r="H254" s="54" t="s">
        <v>0</v>
      </c>
      <c r="I254" s="54" t="s">
        <v>0</v>
      </c>
      <c r="J254" s="54" t="s">
        <v>0</v>
      </c>
      <c r="K254" s="46"/>
    </row>
    <row r="255" spans="1:11">
      <c r="A255" s="38">
        <v>1302384</v>
      </c>
      <c r="B255" s="52" t="s">
        <v>469</v>
      </c>
      <c r="C255" s="55" t="s">
        <v>470</v>
      </c>
      <c r="D255" s="39">
        <v>2</v>
      </c>
      <c r="E255" s="39">
        <v>2</v>
      </c>
      <c r="F255" s="39">
        <v>3</v>
      </c>
      <c r="G255" s="54"/>
      <c r="H255" s="54">
        <v>1302382</v>
      </c>
      <c r="I255" s="54"/>
      <c r="J255" s="57"/>
      <c r="K255" s="46"/>
    </row>
    <row r="256" spans="1:11">
      <c r="A256" s="38">
        <v>1401151</v>
      </c>
      <c r="B256" s="52" t="s">
        <v>496</v>
      </c>
      <c r="C256" s="55" t="s">
        <v>564</v>
      </c>
      <c r="D256" s="39">
        <v>3</v>
      </c>
      <c r="E256" s="39">
        <v>0</v>
      </c>
      <c r="F256" s="39">
        <v>3</v>
      </c>
      <c r="G256" s="54" t="s">
        <v>0</v>
      </c>
      <c r="H256" s="54" t="s">
        <v>0</v>
      </c>
      <c r="I256" s="54" t="s">
        <v>0</v>
      </c>
      <c r="J256" s="57" t="s">
        <v>0</v>
      </c>
      <c r="K256" s="46"/>
    </row>
    <row r="257" spans="1:11">
      <c r="A257" s="38">
        <v>1401136</v>
      </c>
      <c r="B257" s="52" t="s">
        <v>497</v>
      </c>
      <c r="C257" s="55" t="s">
        <v>498</v>
      </c>
      <c r="D257" s="39">
        <v>3</v>
      </c>
      <c r="E257" s="39">
        <v>0</v>
      </c>
      <c r="F257" s="39">
        <v>3</v>
      </c>
      <c r="G257" s="54" t="s">
        <v>0</v>
      </c>
      <c r="H257" s="54" t="s">
        <v>0</v>
      </c>
      <c r="I257" s="54" t="s">
        <v>0</v>
      </c>
      <c r="J257" s="57" t="s">
        <v>0</v>
      </c>
      <c r="K257" s="46"/>
    </row>
    <row r="258" spans="1:11">
      <c r="A258" s="38">
        <v>1301109</v>
      </c>
      <c r="B258" s="95" t="s">
        <v>503</v>
      </c>
      <c r="C258" s="55" t="s">
        <v>504</v>
      </c>
      <c r="D258" s="39">
        <v>3</v>
      </c>
      <c r="E258" s="39">
        <v>0</v>
      </c>
      <c r="F258" s="39">
        <v>3</v>
      </c>
      <c r="G258" s="54" t="s">
        <v>0</v>
      </c>
      <c r="H258" s="54" t="s">
        <v>0</v>
      </c>
      <c r="I258" s="54" t="s">
        <v>0</v>
      </c>
      <c r="J258" s="57" t="s">
        <v>0</v>
      </c>
      <c r="K258" s="46"/>
    </row>
    <row r="259" spans="1:11">
      <c r="A259" s="38">
        <v>1501161</v>
      </c>
      <c r="B259" s="95" t="s">
        <v>523</v>
      </c>
      <c r="C259" s="55" t="s">
        <v>524</v>
      </c>
      <c r="D259" s="39">
        <v>3</v>
      </c>
      <c r="E259" s="39">
        <v>0</v>
      </c>
      <c r="F259" s="39">
        <v>3</v>
      </c>
      <c r="G259" s="54" t="s">
        <v>0</v>
      </c>
      <c r="H259" s="54" t="s">
        <v>0</v>
      </c>
      <c r="I259" s="54" t="s">
        <v>0</v>
      </c>
      <c r="J259" s="57" t="s">
        <v>0</v>
      </c>
      <c r="K259" s="46"/>
    </row>
    <row r="260" spans="1:11">
      <c r="A260" s="38">
        <v>1301150</v>
      </c>
      <c r="B260" s="95" t="s">
        <v>513</v>
      </c>
      <c r="C260" s="55" t="s">
        <v>525</v>
      </c>
      <c r="D260" s="39">
        <v>3</v>
      </c>
      <c r="E260" s="39">
        <v>0</v>
      </c>
      <c r="F260" s="39">
        <v>3</v>
      </c>
      <c r="G260" s="54">
        <v>1501110</v>
      </c>
      <c r="H260" s="54">
        <v>1501110</v>
      </c>
      <c r="I260" s="54">
        <v>1501110</v>
      </c>
      <c r="J260" s="54">
        <v>1501110</v>
      </c>
      <c r="K260" s="46"/>
    </row>
    <row r="261" spans="1:11">
      <c r="A261" s="38">
        <v>1501120</v>
      </c>
      <c r="B261" s="95" t="s">
        <v>520</v>
      </c>
      <c r="C261" s="55" t="s">
        <v>526</v>
      </c>
      <c r="D261" s="39">
        <v>3</v>
      </c>
      <c r="E261" s="39">
        <v>0</v>
      </c>
      <c r="F261" s="39">
        <v>3</v>
      </c>
      <c r="G261" s="54" t="s">
        <v>0</v>
      </c>
      <c r="H261" s="54" t="s">
        <v>0</v>
      </c>
      <c r="I261" s="54" t="s">
        <v>0</v>
      </c>
      <c r="J261" s="57" t="s">
        <v>0</v>
      </c>
      <c r="K261" s="46"/>
    </row>
    <row r="262" spans="1:11">
      <c r="A262" s="38">
        <v>1501121</v>
      </c>
      <c r="B262" s="95" t="s">
        <v>532</v>
      </c>
      <c r="C262" s="55" t="s">
        <v>538</v>
      </c>
      <c r="D262" s="39">
        <v>0</v>
      </c>
      <c r="E262" s="39">
        <v>2</v>
      </c>
      <c r="F262" s="39">
        <v>1</v>
      </c>
      <c r="G262" s="38" t="s">
        <v>533</v>
      </c>
      <c r="H262" s="38" t="s">
        <v>533</v>
      </c>
      <c r="I262" s="38" t="s">
        <v>533</v>
      </c>
      <c r="J262" s="38" t="s">
        <v>533</v>
      </c>
      <c r="K262" s="46"/>
    </row>
    <row r="263" spans="1:11">
      <c r="A263" s="38">
        <v>1501130</v>
      </c>
      <c r="B263" s="95" t="s">
        <v>521</v>
      </c>
      <c r="C263" s="55" t="s">
        <v>527</v>
      </c>
      <c r="D263" s="39">
        <v>3</v>
      </c>
      <c r="E263" s="39">
        <v>0</v>
      </c>
      <c r="F263" s="39">
        <v>3</v>
      </c>
      <c r="G263" s="54" t="s">
        <v>0</v>
      </c>
      <c r="H263" s="54" t="s">
        <v>0</v>
      </c>
      <c r="I263" s="54" t="s">
        <v>0</v>
      </c>
      <c r="J263" s="57" t="s">
        <v>0</v>
      </c>
      <c r="K263" s="46"/>
    </row>
    <row r="264" spans="1:11">
      <c r="A264" s="38">
        <v>1501131</v>
      </c>
      <c r="B264" s="95" t="s">
        <v>537</v>
      </c>
      <c r="C264" s="55" t="s">
        <v>539</v>
      </c>
      <c r="D264" s="39">
        <v>0</v>
      </c>
      <c r="E264" s="39">
        <v>2</v>
      </c>
      <c r="F264" s="39">
        <v>1</v>
      </c>
      <c r="G264" s="38" t="s">
        <v>534</v>
      </c>
      <c r="H264" s="38" t="s">
        <v>534</v>
      </c>
      <c r="I264" s="38" t="s">
        <v>534</v>
      </c>
      <c r="J264" s="38" t="s">
        <v>534</v>
      </c>
      <c r="K264" s="46"/>
    </row>
    <row r="265" spans="1:11">
      <c r="A265" s="38">
        <v>1501210</v>
      </c>
      <c r="B265" s="95" t="s">
        <v>515</v>
      </c>
      <c r="C265" s="55" t="s">
        <v>541</v>
      </c>
      <c r="D265" s="39">
        <v>3</v>
      </c>
      <c r="E265" s="39">
        <v>0</v>
      </c>
      <c r="F265" s="39">
        <v>3</v>
      </c>
      <c r="G265" s="54">
        <v>1501110</v>
      </c>
      <c r="H265" s="54">
        <v>1501110</v>
      </c>
      <c r="I265" s="54">
        <v>1501110</v>
      </c>
      <c r="J265" s="54">
        <v>1501110</v>
      </c>
      <c r="K265" s="46"/>
    </row>
    <row r="266" spans="1:11">
      <c r="A266" s="38">
        <v>1301209</v>
      </c>
      <c r="B266" s="95" t="s">
        <v>516</v>
      </c>
      <c r="C266" s="55" t="s">
        <v>528</v>
      </c>
      <c r="D266" s="39">
        <v>3</v>
      </c>
      <c r="E266" s="39">
        <v>0</v>
      </c>
      <c r="F266" s="39">
        <v>3</v>
      </c>
      <c r="G266" s="38">
        <v>1301111</v>
      </c>
      <c r="H266" s="38">
        <v>1301111</v>
      </c>
      <c r="I266" s="38">
        <v>1301111</v>
      </c>
      <c r="J266" s="38">
        <v>1301111</v>
      </c>
      <c r="K266" s="46"/>
    </row>
    <row r="267" spans="1:11">
      <c r="A267" s="38">
        <v>1301306</v>
      </c>
      <c r="B267" s="95" t="s">
        <v>519</v>
      </c>
      <c r="C267" s="55" t="s">
        <v>529</v>
      </c>
      <c r="D267" s="39">
        <v>3</v>
      </c>
      <c r="E267" s="39">
        <v>0</v>
      </c>
      <c r="F267" s="39">
        <v>3</v>
      </c>
      <c r="G267" s="54" t="s">
        <v>530</v>
      </c>
      <c r="H267" s="54" t="s">
        <v>530</v>
      </c>
      <c r="I267" s="54" t="s">
        <v>530</v>
      </c>
      <c r="J267" s="54" t="s">
        <v>530</v>
      </c>
      <c r="K267" s="46"/>
    </row>
    <row r="268" spans="1:11">
      <c r="A268" s="38">
        <v>1301307</v>
      </c>
      <c r="B268" s="115" t="s">
        <v>536</v>
      </c>
      <c r="C268" s="55" t="s">
        <v>540</v>
      </c>
      <c r="D268" s="39">
        <v>0</v>
      </c>
      <c r="E268" s="39">
        <v>2</v>
      </c>
      <c r="F268" s="39">
        <v>1</v>
      </c>
      <c r="G268" s="38" t="s">
        <v>535</v>
      </c>
      <c r="H268" s="38" t="s">
        <v>535</v>
      </c>
      <c r="I268" s="38" t="s">
        <v>535</v>
      </c>
      <c r="J268" s="38" t="s">
        <v>535</v>
      </c>
      <c r="K268" s="46"/>
    </row>
    <row r="269" spans="1:11">
      <c r="A269" s="38">
        <v>1301305</v>
      </c>
      <c r="B269" s="115" t="s">
        <v>522</v>
      </c>
      <c r="C269" s="118" t="s">
        <v>531</v>
      </c>
      <c r="D269" s="39">
        <v>2</v>
      </c>
      <c r="E269" s="39">
        <v>2</v>
      </c>
      <c r="F269" s="39">
        <v>3</v>
      </c>
      <c r="G269" s="38">
        <v>1301203</v>
      </c>
      <c r="H269" s="38">
        <v>1301203</v>
      </c>
      <c r="I269" s="38">
        <v>1301203</v>
      </c>
      <c r="J269" s="38">
        <v>1301203</v>
      </c>
      <c r="K269" s="46"/>
    </row>
    <row r="270" spans="1:11">
      <c r="A270" s="65">
        <v>1301460</v>
      </c>
      <c r="B270" s="96" t="s">
        <v>550</v>
      </c>
      <c r="C270" s="66" t="s">
        <v>554</v>
      </c>
      <c r="D270" s="67">
        <v>3</v>
      </c>
      <c r="E270" s="67">
        <v>0</v>
      </c>
      <c r="F270" s="67">
        <v>3</v>
      </c>
      <c r="G270" s="54" t="s">
        <v>409</v>
      </c>
      <c r="H270" s="54" t="s">
        <v>409</v>
      </c>
      <c r="I270" s="54" t="s">
        <v>409</v>
      </c>
      <c r="J270" s="54" t="s">
        <v>409</v>
      </c>
    </row>
    <row r="271" spans="1:11">
      <c r="A271" s="65">
        <v>1301462</v>
      </c>
      <c r="B271" s="96" t="s">
        <v>551</v>
      </c>
      <c r="C271" s="66" t="s">
        <v>472</v>
      </c>
      <c r="D271" s="67">
        <v>3</v>
      </c>
      <c r="E271" s="67">
        <v>0</v>
      </c>
      <c r="F271" s="67">
        <v>3</v>
      </c>
      <c r="G271" s="54" t="s">
        <v>409</v>
      </c>
      <c r="H271" s="54" t="s">
        <v>409</v>
      </c>
      <c r="I271" s="54" t="s">
        <v>409</v>
      </c>
      <c r="J271" s="54" t="s">
        <v>409</v>
      </c>
    </row>
    <row r="272" spans="1:11">
      <c r="A272" s="65">
        <v>1301463</v>
      </c>
      <c r="B272" s="96" t="s">
        <v>552</v>
      </c>
      <c r="C272" s="66" t="s">
        <v>555</v>
      </c>
      <c r="D272" s="67">
        <v>3</v>
      </c>
      <c r="E272" s="67">
        <v>0</v>
      </c>
      <c r="F272" s="67">
        <v>3</v>
      </c>
      <c r="G272" s="54" t="s">
        <v>409</v>
      </c>
      <c r="H272" s="54" t="s">
        <v>409</v>
      </c>
      <c r="I272" s="54" t="s">
        <v>409</v>
      </c>
      <c r="J272" s="54" t="s">
        <v>409</v>
      </c>
    </row>
    <row r="273" spans="1:11">
      <c r="A273" s="65">
        <v>1301464</v>
      </c>
      <c r="B273" s="96" t="s">
        <v>553</v>
      </c>
      <c r="C273" s="66" t="s">
        <v>556</v>
      </c>
      <c r="D273" s="67">
        <v>3</v>
      </c>
      <c r="E273" s="67">
        <v>0</v>
      </c>
      <c r="F273" s="67">
        <v>3</v>
      </c>
      <c r="G273" s="54" t="s">
        <v>409</v>
      </c>
      <c r="H273" s="54" t="s">
        <v>409</v>
      </c>
      <c r="I273" s="54" t="s">
        <v>409</v>
      </c>
      <c r="J273" s="54" t="s">
        <v>409</v>
      </c>
    </row>
    <row r="274" spans="1:11" ht="15.75">
      <c r="A274" s="65">
        <v>402104</v>
      </c>
      <c r="B274" s="96" t="s">
        <v>561</v>
      </c>
      <c r="C274" s="129" t="s">
        <v>557</v>
      </c>
      <c r="D274" s="67">
        <v>3</v>
      </c>
      <c r="E274" s="67">
        <v>0</v>
      </c>
      <c r="F274" s="67">
        <v>3</v>
      </c>
      <c r="G274" s="68" t="s">
        <v>0</v>
      </c>
      <c r="H274" s="68" t="s">
        <v>0</v>
      </c>
      <c r="I274" s="68" t="s">
        <v>0</v>
      </c>
      <c r="J274" s="68" t="s">
        <v>0</v>
      </c>
    </row>
    <row r="275" spans="1:11" ht="15.75">
      <c r="A275" s="65">
        <v>1211110</v>
      </c>
      <c r="B275" s="96" t="s">
        <v>562</v>
      </c>
      <c r="C275" s="129" t="s">
        <v>558</v>
      </c>
      <c r="D275" s="67">
        <v>3</v>
      </c>
      <c r="E275" s="67">
        <v>0</v>
      </c>
      <c r="F275" s="67">
        <v>3</v>
      </c>
      <c r="G275" s="68" t="s">
        <v>0</v>
      </c>
      <c r="H275" s="68" t="s">
        <v>0</v>
      </c>
      <c r="I275" s="68" t="s">
        <v>0</v>
      </c>
      <c r="J275" s="68" t="s">
        <v>0</v>
      </c>
    </row>
    <row r="276" spans="1:11" ht="15.75">
      <c r="A276" s="65">
        <v>602144</v>
      </c>
      <c r="B276" s="96" t="s">
        <v>559</v>
      </c>
      <c r="C276" s="129" t="s">
        <v>560</v>
      </c>
      <c r="D276" s="67">
        <v>3</v>
      </c>
      <c r="E276" s="67">
        <v>0</v>
      </c>
      <c r="F276" s="67">
        <v>3</v>
      </c>
      <c r="G276" s="68" t="s">
        <v>0</v>
      </c>
      <c r="H276" s="68" t="s">
        <v>0</v>
      </c>
      <c r="I276" s="68" t="s">
        <v>0</v>
      </c>
      <c r="J276" s="68" t="s">
        <v>0</v>
      </c>
    </row>
    <row r="277" spans="1:11" ht="15.75">
      <c r="A277" s="65">
        <v>1401010</v>
      </c>
      <c r="B277" s="96" t="s">
        <v>574</v>
      </c>
      <c r="C277" s="129" t="s">
        <v>573</v>
      </c>
      <c r="D277" s="67">
        <v>0</v>
      </c>
      <c r="E277" s="67">
        <v>0</v>
      </c>
      <c r="F277" s="67">
        <v>0</v>
      </c>
      <c r="G277" s="68" t="s">
        <v>0</v>
      </c>
      <c r="H277" s="68" t="s">
        <v>0</v>
      </c>
      <c r="I277" s="68" t="s">
        <v>0</v>
      </c>
      <c r="J277" s="68" t="s">
        <v>0</v>
      </c>
    </row>
    <row r="278" spans="1:11">
      <c r="A278" s="42">
        <v>100103</v>
      </c>
      <c r="B278" s="94" t="s">
        <v>344</v>
      </c>
      <c r="C278" s="43" t="s">
        <v>572</v>
      </c>
      <c r="D278" s="44">
        <v>3</v>
      </c>
      <c r="E278" s="44">
        <v>0</v>
      </c>
      <c r="F278" s="44">
        <v>3</v>
      </c>
      <c r="G278" s="45" t="s">
        <v>0</v>
      </c>
      <c r="H278" s="45" t="s">
        <v>0</v>
      </c>
      <c r="I278" s="45" t="s">
        <v>0</v>
      </c>
      <c r="J278" s="45" t="s">
        <v>0</v>
      </c>
      <c r="K278" s="46"/>
    </row>
    <row r="279" spans="1:11">
      <c r="A279" s="42">
        <v>1401221</v>
      </c>
      <c r="B279" s="96" t="s">
        <v>577</v>
      </c>
      <c r="C279" s="66" t="s">
        <v>578</v>
      </c>
      <c r="D279" s="67">
        <v>3</v>
      </c>
      <c r="E279" s="67">
        <v>0</v>
      </c>
      <c r="F279" s="67">
        <v>3</v>
      </c>
      <c r="G279" s="45" t="s">
        <v>0</v>
      </c>
      <c r="H279" s="45" t="s">
        <v>0</v>
      </c>
      <c r="I279" s="45" t="s">
        <v>0</v>
      </c>
      <c r="J279" s="45" t="s">
        <v>0</v>
      </c>
    </row>
    <row r="280" spans="1:11">
      <c r="A280" s="65">
        <v>1401152</v>
      </c>
      <c r="B280" s="96" t="s">
        <v>579</v>
      </c>
      <c r="C280" s="66" t="s">
        <v>580</v>
      </c>
      <c r="D280" s="67">
        <v>3</v>
      </c>
      <c r="E280" s="67">
        <v>0</v>
      </c>
      <c r="F280" s="67">
        <v>3</v>
      </c>
      <c r="G280" s="68" t="s">
        <v>0</v>
      </c>
      <c r="H280" s="69" t="s">
        <v>0</v>
      </c>
      <c r="I280" s="69" t="s">
        <v>0</v>
      </c>
      <c r="J280" s="69" t="s">
        <v>0</v>
      </c>
    </row>
    <row r="281" spans="1:11">
      <c r="A281" s="65">
        <v>1401124</v>
      </c>
      <c r="B281" s="66" t="s">
        <v>811</v>
      </c>
      <c r="C281" s="66" t="s">
        <v>812</v>
      </c>
      <c r="D281" s="137">
        <v>3</v>
      </c>
      <c r="E281" s="137">
        <v>1</v>
      </c>
      <c r="F281" s="137">
        <v>3</v>
      </c>
      <c r="G281" s="54" t="s">
        <v>0</v>
      </c>
      <c r="H281" s="54" t="s">
        <v>0</v>
      </c>
      <c r="I281" s="54" t="s">
        <v>0</v>
      </c>
      <c r="J281" s="54" t="s">
        <v>0</v>
      </c>
    </row>
  </sheetData>
  <autoFilter ref="A1:K258"/>
  <pageMargins left="0.7" right="0.7" top="0.75" bottom="0.75" header="0.3" footer="0.3"/>
  <pageSetup scale="1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2" workbookViewId="0">
      <selection activeCell="B15" sqref="B15"/>
    </sheetView>
  </sheetViews>
  <sheetFormatPr defaultColWidth="8.85546875" defaultRowHeight="15.75"/>
  <cols>
    <col min="1" max="1" width="20.140625" style="132" bestFit="1" customWidth="1"/>
    <col min="2" max="2" width="56.5703125" style="132" bestFit="1" customWidth="1"/>
    <col min="3" max="16384" width="8.85546875" style="132"/>
  </cols>
  <sheetData>
    <row r="1" spans="1:8">
      <c r="A1" s="130" t="s">
        <v>581</v>
      </c>
      <c r="B1" s="131" t="s">
        <v>582</v>
      </c>
    </row>
    <row r="2" spans="1:8">
      <c r="A2" s="130" t="s">
        <v>583</v>
      </c>
      <c r="B2" s="131" t="s">
        <v>584</v>
      </c>
    </row>
    <row r="3" spans="1:8">
      <c r="A3" s="130" t="s">
        <v>585</v>
      </c>
      <c r="B3" s="131" t="s">
        <v>586</v>
      </c>
      <c r="H3" s="187" t="s">
        <v>758</v>
      </c>
    </row>
    <row r="4" spans="1:8">
      <c r="A4" s="130" t="s">
        <v>587</v>
      </c>
      <c r="B4" s="131" t="s">
        <v>588</v>
      </c>
    </row>
    <row r="5" spans="1:8">
      <c r="A5" s="130" t="s">
        <v>589</v>
      </c>
      <c r="B5" s="131" t="s">
        <v>607</v>
      </c>
    </row>
    <row r="6" spans="1:8">
      <c r="A6" s="130" t="s">
        <v>592</v>
      </c>
      <c r="B6" s="131" t="s">
        <v>606</v>
      </c>
      <c r="H6"/>
    </row>
    <row r="7" spans="1:8">
      <c r="A7" s="130" t="s">
        <v>593</v>
      </c>
      <c r="B7" s="131" t="s">
        <v>605</v>
      </c>
    </row>
    <row r="8" spans="1:8">
      <c r="A8" s="130" t="s">
        <v>619</v>
      </c>
      <c r="B8" s="131" t="s">
        <v>618</v>
      </c>
    </row>
    <row r="9" spans="1:8">
      <c r="A9" s="130" t="s">
        <v>590</v>
      </c>
      <c r="B9" s="131" t="s">
        <v>591</v>
      </c>
    </row>
    <row r="10" spans="1:8">
      <c r="A10" s="130"/>
      <c r="B10" s="131"/>
    </row>
    <row r="12" spans="1:8">
      <c r="A12" s="130" t="s">
        <v>601</v>
      </c>
    </row>
    <row r="13" spans="1:8">
      <c r="A13" s="130" t="s">
        <v>602</v>
      </c>
    </row>
    <row r="14" spans="1:8">
      <c r="A14" s="130" t="s">
        <v>603</v>
      </c>
    </row>
    <row r="15" spans="1:8">
      <c r="A15" s="130" t="s">
        <v>604</v>
      </c>
    </row>
    <row r="19" spans="1:1">
      <c r="A19" s="130" t="s">
        <v>594</v>
      </c>
    </row>
    <row r="20" spans="1:1">
      <c r="A20" s="130" t="s">
        <v>600</v>
      </c>
    </row>
    <row r="21" spans="1:1">
      <c r="A21" s="130" t="s">
        <v>599</v>
      </c>
    </row>
    <row r="22" spans="1:1">
      <c r="A22" s="130" t="s">
        <v>598</v>
      </c>
    </row>
    <row r="23" spans="1:1">
      <c r="A23" s="130" t="s">
        <v>595</v>
      </c>
    </row>
    <row r="24" spans="1:1">
      <c r="A24" s="130" t="s">
        <v>596</v>
      </c>
    </row>
    <row r="25" spans="1:1">
      <c r="A25" s="130" t="s">
        <v>597</v>
      </c>
    </row>
    <row r="26" spans="1:1">
      <c r="A26" s="130" t="s">
        <v>608</v>
      </c>
    </row>
    <row r="27" spans="1:1">
      <c r="A27" s="130" t="s">
        <v>609</v>
      </c>
    </row>
    <row r="28" spans="1:1">
      <c r="A28" s="130" t="s">
        <v>610</v>
      </c>
    </row>
    <row r="29" spans="1:1">
      <c r="A29" s="130" t="s">
        <v>611</v>
      </c>
    </row>
    <row r="30" spans="1:1">
      <c r="A30" s="130" t="s">
        <v>612</v>
      </c>
    </row>
    <row r="31" spans="1:1">
      <c r="A31" s="130" t="s">
        <v>613</v>
      </c>
    </row>
    <row r="32" spans="1:1">
      <c r="A32" s="130" t="s">
        <v>616</v>
      </c>
    </row>
    <row r="33" spans="1:1">
      <c r="A33" s="130" t="s">
        <v>614</v>
      </c>
    </row>
    <row r="34" spans="1:1">
      <c r="A34" s="130" t="s">
        <v>615</v>
      </c>
    </row>
    <row r="35" spans="1:1">
      <c r="A35" s="130" t="s">
        <v>617</v>
      </c>
    </row>
  </sheetData>
  <phoneticPr fontId="8" type="noConversion"/>
  <pageMargins left="0.7" right="0.7" top="0.75" bottom="0.75" header="0.3" footer="0.3"/>
  <pageSetup paperSize="9" orientation="portrait" r:id="rId1"/>
  <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V77"/>
  <sheetViews>
    <sheetView rightToLeft="1" topLeftCell="A7" zoomScaleNormal="100" zoomScaleSheetLayoutView="115" workbookViewId="0">
      <selection activeCell="H13" sqref="H13"/>
    </sheetView>
  </sheetViews>
  <sheetFormatPr defaultColWidth="9.140625" defaultRowHeight="12.75"/>
  <cols>
    <col min="1" max="1" width="11.5703125" style="11" customWidth="1"/>
    <col min="2" max="2" width="28" style="2" bestFit="1" customWidth="1"/>
    <col min="3" max="4" width="4.140625" style="2" customWidth="1"/>
    <col min="5" max="5" width="5.7109375" style="11" customWidth="1"/>
    <col min="6" max="6" width="10.28515625" style="2" customWidth="1"/>
    <col min="7" max="7" width="8.7109375" style="2" customWidth="1"/>
    <col min="8" max="8" width="25.85546875" style="2" bestFit="1" customWidth="1"/>
    <col min="9" max="9" width="3.85546875" style="2" customWidth="1"/>
    <col min="10" max="10" width="4.140625" style="2" customWidth="1"/>
    <col min="11" max="11" width="5.28515625" style="11" customWidth="1"/>
    <col min="12" max="12" width="17.140625" style="2" customWidth="1"/>
    <col min="13" max="13" width="4.7109375" style="2" customWidth="1"/>
    <col min="14" max="14" width="8" style="2" bestFit="1" customWidth="1"/>
    <col min="15" max="15" width="20.5703125" style="2" customWidth="1"/>
    <col min="16" max="16" width="9.85546875" style="2" bestFit="1" customWidth="1"/>
    <col min="17" max="16384" width="9.140625" style="2"/>
  </cols>
  <sheetData>
    <row r="1" spans="1:22" ht="15.95" customHeight="1">
      <c r="A1" s="356" t="s">
        <v>421</v>
      </c>
      <c r="B1" s="356"/>
      <c r="C1" s="356"/>
      <c r="D1" s="356"/>
      <c r="E1" s="356"/>
      <c r="F1" s="356"/>
      <c r="G1" s="356"/>
      <c r="H1" s="356"/>
      <c r="I1" s="356"/>
      <c r="J1" s="356"/>
      <c r="K1" s="356"/>
      <c r="L1" s="356"/>
    </row>
    <row r="2" spans="1:22" ht="15.95" customHeight="1">
      <c r="A2" s="356" t="s">
        <v>422</v>
      </c>
      <c r="B2" s="356"/>
      <c r="C2" s="356"/>
      <c r="D2" s="356"/>
      <c r="E2" s="356"/>
      <c r="F2" s="356"/>
      <c r="G2" s="356"/>
      <c r="H2" s="356"/>
      <c r="I2" s="356"/>
      <c r="J2" s="356"/>
      <c r="K2" s="356"/>
      <c r="L2" s="356"/>
    </row>
    <row r="3" spans="1:22" ht="20.25" customHeight="1">
      <c r="A3" s="356" t="s">
        <v>629</v>
      </c>
      <c r="B3" s="356"/>
      <c r="C3" s="356"/>
      <c r="D3" s="356"/>
      <c r="E3" s="356"/>
      <c r="F3" s="356"/>
      <c r="G3" s="356"/>
      <c r="H3" s="356"/>
      <c r="I3" s="356"/>
      <c r="J3" s="356"/>
      <c r="K3" s="356"/>
      <c r="L3" s="356"/>
    </row>
    <row r="4" spans="1:22" ht="15" customHeight="1">
      <c r="A4" s="356" t="s">
        <v>644</v>
      </c>
      <c r="B4" s="356"/>
      <c r="C4" s="356"/>
      <c r="D4" s="356"/>
      <c r="E4" s="356"/>
      <c r="F4" s="356"/>
      <c r="G4" s="356"/>
      <c r="H4" s="356"/>
      <c r="I4" s="356"/>
      <c r="J4" s="356"/>
      <c r="K4" s="356"/>
      <c r="L4" s="356"/>
    </row>
    <row r="5" spans="1:22" ht="15" customHeight="1" thickBot="1">
      <c r="A5" s="356" t="s">
        <v>423</v>
      </c>
      <c r="B5" s="356"/>
      <c r="C5" s="356"/>
      <c r="D5" s="356"/>
      <c r="E5" s="356"/>
      <c r="F5" s="356"/>
      <c r="G5" s="356"/>
      <c r="H5" s="356"/>
      <c r="I5" s="356"/>
      <c r="J5" s="356"/>
      <c r="K5" s="356"/>
      <c r="L5" s="356"/>
    </row>
    <row r="6" spans="1:22" ht="15" customHeight="1">
      <c r="A6" s="357" t="s">
        <v>771</v>
      </c>
      <c r="B6" s="358"/>
      <c r="C6" s="358"/>
      <c r="D6" s="358"/>
      <c r="E6" s="358"/>
      <c r="F6" s="359"/>
      <c r="G6" s="359" t="s">
        <v>648</v>
      </c>
      <c r="H6" s="360"/>
      <c r="I6" s="360"/>
      <c r="J6" s="360"/>
      <c r="K6" s="109"/>
      <c r="L6" s="110"/>
    </row>
    <row r="7" spans="1:22" ht="15" customHeight="1">
      <c r="A7" s="361" t="s">
        <v>774</v>
      </c>
      <c r="B7" s="337"/>
      <c r="C7" s="337"/>
      <c r="D7" s="337"/>
      <c r="E7" s="337"/>
      <c r="F7" s="337"/>
      <c r="G7" s="362" t="s">
        <v>542</v>
      </c>
      <c r="H7" s="362"/>
      <c r="I7" s="362"/>
      <c r="J7" s="362"/>
      <c r="K7" s="362"/>
      <c r="L7" s="363"/>
      <c r="O7"/>
      <c r="P7"/>
      <c r="Q7"/>
      <c r="R7"/>
    </row>
    <row r="8" spans="1:22" ht="15" customHeight="1">
      <c r="A8" s="365" t="s">
        <v>424</v>
      </c>
      <c r="B8" s="366" t="s">
        <v>759</v>
      </c>
      <c r="C8" s="366" t="s">
        <v>426</v>
      </c>
      <c r="D8" s="366"/>
      <c r="E8" s="366" t="s">
        <v>427</v>
      </c>
      <c r="F8" s="366" t="s">
        <v>428</v>
      </c>
      <c r="G8" s="366" t="s">
        <v>424</v>
      </c>
      <c r="H8" s="366" t="s">
        <v>425</v>
      </c>
      <c r="I8" s="366" t="s">
        <v>426</v>
      </c>
      <c r="J8" s="366"/>
      <c r="K8" s="366" t="s">
        <v>427</v>
      </c>
      <c r="L8" s="364" t="s">
        <v>428</v>
      </c>
      <c r="Q8"/>
      <c r="R8"/>
      <c r="S8"/>
      <c r="T8"/>
      <c r="U8"/>
    </row>
    <row r="9" spans="1:22" ht="15" customHeight="1">
      <c r="A9" s="365"/>
      <c r="B9" s="366"/>
      <c r="C9" s="108" t="s">
        <v>429</v>
      </c>
      <c r="D9" s="108" t="s">
        <v>430</v>
      </c>
      <c r="E9" s="366"/>
      <c r="F9" s="366"/>
      <c r="G9" s="366"/>
      <c r="H9" s="366"/>
      <c r="I9" s="108" t="s">
        <v>429</v>
      </c>
      <c r="J9" s="108" t="s">
        <v>430</v>
      </c>
      <c r="K9" s="366"/>
      <c r="L9" s="364"/>
      <c r="O9"/>
      <c r="P9"/>
      <c r="Q9"/>
      <c r="R9"/>
    </row>
    <row r="10" spans="1:22">
      <c r="A10" s="28">
        <v>1401146</v>
      </c>
      <c r="B10" s="29" t="s">
        <v>739</v>
      </c>
      <c r="C10" s="28">
        <v>1</v>
      </c>
      <c r="D10" s="28">
        <v>0</v>
      </c>
      <c r="E10" s="28">
        <v>1</v>
      </c>
      <c r="F10" s="336" t="s">
        <v>786</v>
      </c>
      <c r="G10" s="147">
        <v>1305101</v>
      </c>
      <c r="H10" s="188" t="s">
        <v>645</v>
      </c>
      <c r="I10" s="125">
        <v>3</v>
      </c>
      <c r="J10" s="125">
        <v>0</v>
      </c>
      <c r="K10" s="125">
        <v>3</v>
      </c>
      <c r="L10" s="126" t="s">
        <v>0</v>
      </c>
      <c r="N10"/>
      <c r="O10"/>
      <c r="P10"/>
    </row>
    <row r="11" spans="1:22" ht="15" customHeight="1">
      <c r="A11" s="28">
        <v>1401147</v>
      </c>
      <c r="B11" s="29" t="s">
        <v>740</v>
      </c>
      <c r="C11" s="28">
        <v>1</v>
      </c>
      <c r="D11" s="28">
        <v>0</v>
      </c>
      <c r="E11" s="28">
        <v>1</v>
      </c>
      <c r="F11" s="336"/>
      <c r="G11" s="147">
        <v>1301203</v>
      </c>
      <c r="H11" s="124" t="str">
        <f>VLOOKUP($G11,Crses!$A$2:$I$269,2,FALSE)</f>
        <v>تراكيب البيانات والخوارزميات</v>
      </c>
      <c r="I11" s="125">
        <f>VLOOKUP($G11,Crses!$A$2:$J$269,4,FALSE)</f>
        <v>2</v>
      </c>
      <c r="J11" s="125">
        <f>VLOOKUP($G11,Crses!$A$2:$J$269,5,FALSE)</f>
        <v>2</v>
      </c>
      <c r="K11" s="125">
        <f>VLOOKUP($G11,Crses!$A$2:$J$269,6,FALSE)</f>
        <v>3</v>
      </c>
      <c r="L11" s="126" t="str">
        <f>VLOOKUP($G11,Crses!$A$2:$J$269,7,FALSE)</f>
        <v>1301108+1301111</v>
      </c>
      <c r="N11"/>
      <c r="O11"/>
      <c r="P11"/>
      <c r="Q11" s="148"/>
      <c r="R11" s="148"/>
      <c r="S11" s="148"/>
      <c r="T11" s="148"/>
      <c r="U11" s="148"/>
      <c r="V11" s="148"/>
    </row>
    <row r="12" spans="1:22">
      <c r="A12" s="28">
        <v>1401148</v>
      </c>
      <c r="B12" s="29" t="s">
        <v>741</v>
      </c>
      <c r="C12" s="28">
        <v>1</v>
      </c>
      <c r="D12" s="28">
        <v>0</v>
      </c>
      <c r="E12" s="28">
        <v>1</v>
      </c>
      <c r="F12" s="336"/>
      <c r="G12" s="147">
        <v>1301336</v>
      </c>
      <c r="H12" s="188" t="s">
        <v>761</v>
      </c>
      <c r="I12" s="125">
        <v>3</v>
      </c>
      <c r="J12" s="125">
        <v>0</v>
      </c>
      <c r="K12" s="125">
        <v>3</v>
      </c>
      <c r="L12" s="126">
        <v>1305101</v>
      </c>
      <c r="N12"/>
      <c r="O12"/>
      <c r="P12"/>
      <c r="Q12" s="148"/>
      <c r="R12" s="148"/>
      <c r="S12" s="148"/>
      <c r="T12" s="148"/>
      <c r="U12" s="148"/>
      <c r="V12" s="148"/>
    </row>
    <row r="13" spans="1:22" ht="24.75" customHeight="1">
      <c r="A13" s="28">
        <v>100103</v>
      </c>
      <c r="B13" s="29" t="str">
        <f>VLOOKUP($A13,[3]Crses!$A$2:$J$354,2,FALSE)</f>
        <v>العلــوم العسكـرية *</v>
      </c>
      <c r="C13" s="30">
        <f>VLOOKUP($A13,[3]Crses!$A$2:$J$354,4,FALSE)</f>
        <v>3</v>
      </c>
      <c r="D13" s="30">
        <f>VLOOKUP($A13,[3]Crses!$A$2:$J$354,5,FALSE)</f>
        <v>0</v>
      </c>
      <c r="E13" s="30">
        <f>VLOOKUP($A13,[3]Crses!$A$2:$J$354,6,FALSE)</f>
        <v>3</v>
      </c>
      <c r="F13" s="30" t="str">
        <f>VLOOKUP($A13,[3]Crses!$A$2:$J$354,7,FALSE)</f>
        <v>-</v>
      </c>
      <c r="G13" s="147">
        <v>1305202</v>
      </c>
      <c r="H13" s="188" t="s">
        <v>762</v>
      </c>
      <c r="I13" s="125">
        <v>3</v>
      </c>
      <c r="J13" s="125">
        <v>0</v>
      </c>
      <c r="K13" s="125">
        <v>3</v>
      </c>
      <c r="L13" s="126">
        <v>1305101</v>
      </c>
      <c r="N13"/>
      <c r="O13"/>
      <c r="P13"/>
      <c r="Q13" s="148"/>
      <c r="R13" s="148"/>
      <c r="S13" s="148"/>
      <c r="T13" s="148"/>
      <c r="U13" s="148"/>
      <c r="V13" s="148"/>
    </row>
    <row r="14" spans="1:22" ht="15" customHeight="1">
      <c r="A14" s="28">
        <v>1401116</v>
      </c>
      <c r="B14" s="29" t="str">
        <f>VLOOKUP($A14,[3]Crses!$A$2:$J$354,2,FALSE)</f>
        <v>الثقافـــة الإسلامية</v>
      </c>
      <c r="C14" s="30">
        <f>VLOOKUP($A14,[3]Crses!$A$2:$J$354,4,FALSE)</f>
        <v>3</v>
      </c>
      <c r="D14" s="30">
        <f>VLOOKUP($A14,[3]Crses!$A$2:$J$354,5,FALSE)</f>
        <v>0</v>
      </c>
      <c r="E14" s="30">
        <f>VLOOKUP($A14,[3]Crses!$A$2:$J$354,6,FALSE)</f>
        <v>3</v>
      </c>
      <c r="F14" s="30" t="str">
        <f>VLOOKUP($A14,[3]Crses!$A$2:$J$354,7,FALSE)</f>
        <v>-</v>
      </c>
      <c r="G14" s="147">
        <v>1305211</v>
      </c>
      <c r="H14" s="188" t="s">
        <v>763</v>
      </c>
      <c r="I14" s="125">
        <v>3</v>
      </c>
      <c r="J14" s="125">
        <v>0</v>
      </c>
      <c r="K14" s="125">
        <v>3</v>
      </c>
      <c r="L14" s="126">
        <v>1301336</v>
      </c>
      <c r="N14"/>
      <c r="O14"/>
      <c r="P14"/>
      <c r="Q14" s="148"/>
      <c r="R14" s="148"/>
      <c r="S14" s="148"/>
      <c r="T14" s="148"/>
      <c r="U14" s="148"/>
      <c r="V14" s="148"/>
    </row>
    <row r="15" spans="1:22" ht="15" customHeight="1">
      <c r="A15" s="28">
        <v>1401123</v>
      </c>
      <c r="B15" s="29" t="s">
        <v>742</v>
      </c>
      <c r="C15" s="30">
        <v>3</v>
      </c>
      <c r="D15" s="30">
        <v>0</v>
      </c>
      <c r="E15" s="30">
        <v>3</v>
      </c>
      <c r="F15" s="30" t="s">
        <v>0</v>
      </c>
      <c r="G15" s="167">
        <v>1305212</v>
      </c>
      <c r="H15" s="124" t="s">
        <v>647</v>
      </c>
      <c r="I15" s="125">
        <v>2</v>
      </c>
      <c r="J15" s="125">
        <v>2</v>
      </c>
      <c r="K15" s="125">
        <v>3</v>
      </c>
      <c r="L15" s="126">
        <v>1301336</v>
      </c>
      <c r="N15"/>
      <c r="O15"/>
      <c r="P15"/>
      <c r="Q15" s="148"/>
      <c r="R15" s="148"/>
      <c r="S15" s="148"/>
      <c r="T15" s="148"/>
      <c r="U15" s="148"/>
      <c r="V15" s="148"/>
    </row>
    <row r="16" spans="1:22" ht="15" customHeight="1">
      <c r="A16" s="28">
        <v>1401124</v>
      </c>
      <c r="B16" s="29" t="s">
        <v>743</v>
      </c>
      <c r="C16" s="30">
        <v>3</v>
      </c>
      <c r="D16" s="30">
        <v>0</v>
      </c>
      <c r="E16" s="30">
        <v>3</v>
      </c>
      <c r="F16" s="30" t="s">
        <v>0</v>
      </c>
      <c r="G16" s="147">
        <v>1301236</v>
      </c>
      <c r="H16" s="124" t="str">
        <f>VLOOKUP($G16,Crses!$A$2:$I$269,2,FALSE)</f>
        <v>تطوير برمجيات الانترنت</v>
      </c>
      <c r="I16" s="125">
        <f>VLOOKUP($G16,Crses!$A$2:$J$269,4,FALSE)</f>
        <v>2</v>
      </c>
      <c r="J16" s="125">
        <f>VLOOKUP($G16,Crses!$A$2:$J$269,5,FALSE)</f>
        <v>2</v>
      </c>
      <c r="K16" s="125">
        <f>VLOOKUP($G16,Crses!$A$2:$J$269,6,FALSE)</f>
        <v>3</v>
      </c>
      <c r="L16" s="126">
        <f>VLOOKUP($G16,Crses!$A$2:$J$269,7,FALSE)</f>
        <v>1301108</v>
      </c>
      <c r="N16"/>
      <c r="O16"/>
      <c r="P16" s="150"/>
      <c r="Q16" s="148"/>
      <c r="R16" s="148"/>
      <c r="S16" s="148"/>
      <c r="T16" s="148"/>
      <c r="U16" s="148"/>
      <c r="V16" s="148"/>
    </row>
    <row r="17" spans="1:22">
      <c r="A17" s="28">
        <v>1401150</v>
      </c>
      <c r="B17" s="29" t="str">
        <f>VLOOKUP($A17,[3]Crses!$A$2:$J$354,2,FALSE)</f>
        <v>التربية الوطنية</v>
      </c>
      <c r="C17" s="30">
        <f>VLOOKUP($A17,[3]Crses!$A$2:$J$354,4,FALSE)</f>
        <v>3</v>
      </c>
      <c r="D17" s="30">
        <f>VLOOKUP($A17,[3]Crses!$A$2:$J$354,5,FALSE)</f>
        <v>0</v>
      </c>
      <c r="E17" s="30">
        <f>VLOOKUP($A17,[3]Crses!$A$2:$J$354,6,FALSE)</f>
        <v>3</v>
      </c>
      <c r="F17" s="30" t="str">
        <f>VLOOKUP($A17,[3]Crses!$A$2:$J$354,7,FALSE)</f>
        <v>-</v>
      </c>
      <c r="G17" s="147">
        <v>1305213</v>
      </c>
      <c r="H17" s="124" t="s">
        <v>635</v>
      </c>
      <c r="I17" s="125">
        <v>2</v>
      </c>
      <c r="J17" s="125">
        <v>2</v>
      </c>
      <c r="K17" s="125">
        <v>3</v>
      </c>
      <c r="L17" s="126">
        <v>1301203</v>
      </c>
      <c r="N17"/>
      <c r="O17"/>
      <c r="P17" s="149"/>
      <c r="Q17" s="148"/>
      <c r="R17" s="148"/>
      <c r="S17" s="148"/>
      <c r="T17" s="148"/>
      <c r="U17" s="148"/>
      <c r="V17" s="148"/>
    </row>
    <row r="18" spans="1:22">
      <c r="A18" s="32"/>
      <c r="B18" s="31" t="s">
        <v>431</v>
      </c>
      <c r="C18" s="32">
        <v>18</v>
      </c>
      <c r="D18" s="32">
        <f>SUM(D13:D17)</f>
        <v>0</v>
      </c>
      <c r="E18" s="32">
        <v>18</v>
      </c>
      <c r="F18" s="32"/>
      <c r="G18" s="163">
        <v>1301326</v>
      </c>
      <c r="H18" s="188" t="s">
        <v>764</v>
      </c>
      <c r="I18" s="163">
        <v>3</v>
      </c>
      <c r="J18" s="163">
        <v>0</v>
      </c>
      <c r="K18" s="163">
        <v>3</v>
      </c>
      <c r="L18" s="126">
        <v>1301203</v>
      </c>
      <c r="N18"/>
      <c r="O18"/>
      <c r="P18" s="151"/>
      <c r="Q18" s="148"/>
      <c r="R18" s="148"/>
      <c r="S18" s="148"/>
      <c r="T18" s="148"/>
      <c r="U18" s="148"/>
      <c r="V18" s="148"/>
    </row>
    <row r="19" spans="1:22">
      <c r="A19" s="337" t="s">
        <v>760</v>
      </c>
      <c r="B19" s="338"/>
      <c r="C19" s="338"/>
      <c r="D19" s="338"/>
      <c r="E19" s="338"/>
      <c r="F19" s="338"/>
      <c r="G19" s="147">
        <v>1301305</v>
      </c>
      <c r="H19" s="124" t="str">
        <f>VLOOKUP($G19,Crses!$A$2:$I$269,2,FALSE)</f>
        <v>قواعد البيانات و تطبيقاتها</v>
      </c>
      <c r="I19" s="125">
        <f>VLOOKUP($G19,Crses!$A$2:$J$269,4,FALSE)</f>
        <v>2</v>
      </c>
      <c r="J19" s="125">
        <f>VLOOKUP($G19,Crses!$A$2:$J$269,5,FALSE)</f>
        <v>2</v>
      </c>
      <c r="K19" s="125">
        <f>VLOOKUP($G19,Crses!$A$2:$J$269,6,FALSE)</f>
        <v>3</v>
      </c>
      <c r="L19" s="126">
        <f>VLOOKUP($G19,Crses!$A$2:$J$269,7,FALSE)</f>
        <v>1301203</v>
      </c>
      <c r="N19"/>
      <c r="O19"/>
      <c r="P19" s="149"/>
      <c r="Q19" s="148"/>
      <c r="R19" s="148"/>
      <c r="S19" s="148"/>
      <c r="T19" s="148"/>
      <c r="U19" s="148"/>
      <c r="V19" s="148"/>
    </row>
    <row r="20" spans="1:22">
      <c r="A20" s="28">
        <v>501114</v>
      </c>
      <c r="B20" s="29" t="str">
        <f>VLOOKUP($A20,[3]Crses!$A$2:$J$290,2,FALSE)</f>
        <v>القضية الفلسطينية والتاريخ العربي المعاصر</v>
      </c>
      <c r="C20" s="30">
        <f>VLOOKUP($A20,[3]Crses!$A$2:$J$290,4,FALSE)</f>
        <v>3</v>
      </c>
      <c r="D20" s="30">
        <f>VLOOKUP($A20,[3]Crses!$A$2:$J$290,5,FALSE)</f>
        <v>0</v>
      </c>
      <c r="E20" s="30">
        <f>VLOOKUP($A20,[3]Crses!$A$2:$J$290,6,FALSE)</f>
        <v>3</v>
      </c>
      <c r="F20" s="30" t="str">
        <f>VLOOKUP($A20,[3]Crses!$A$2:$J$290,7,FALSE)</f>
        <v>-</v>
      </c>
      <c r="G20" s="167">
        <v>1305301</v>
      </c>
      <c r="H20" s="124" t="s">
        <v>712</v>
      </c>
      <c r="I20" s="125">
        <v>2</v>
      </c>
      <c r="J20" s="125">
        <v>2</v>
      </c>
      <c r="K20" s="125">
        <v>3</v>
      </c>
      <c r="L20" s="126">
        <v>1305212</v>
      </c>
      <c r="N20"/>
      <c r="O20"/>
      <c r="P20" s="3"/>
    </row>
    <row r="21" spans="1:22" ht="14.25" customHeight="1">
      <c r="A21" s="28">
        <v>1401126</v>
      </c>
      <c r="B21" s="29" t="str">
        <f>VLOOKUP($A21,[3]Crses!$A$2:$J$290,2,FALSE)</f>
        <v>حقوق الإنسان</v>
      </c>
      <c r="C21" s="30">
        <f>VLOOKUP($A21,[3]Crses!$A$2:$J$290,4,FALSE)</f>
        <v>3</v>
      </c>
      <c r="D21" s="30">
        <f>VLOOKUP($A21,[3]Crses!$A$2:$J$290,5,FALSE)</f>
        <v>0</v>
      </c>
      <c r="E21" s="30">
        <f>VLOOKUP($A21,[3]Crses!$A$2:$J$290,6,FALSE)</f>
        <v>3</v>
      </c>
      <c r="F21" s="30" t="str">
        <f>VLOOKUP($A21,[3]Crses!$A$2:$J$290,7,FALSE)</f>
        <v>-</v>
      </c>
      <c r="G21" s="147">
        <v>1305302</v>
      </c>
      <c r="H21" s="124" t="s">
        <v>633</v>
      </c>
      <c r="I21" s="125">
        <v>3</v>
      </c>
      <c r="J21" s="125">
        <v>0</v>
      </c>
      <c r="K21" s="125">
        <v>3</v>
      </c>
      <c r="L21" s="126">
        <v>1305211</v>
      </c>
      <c r="N21"/>
      <c r="O21"/>
      <c r="P21" s="3"/>
    </row>
    <row r="22" spans="1:22">
      <c r="A22" s="28">
        <v>1401117</v>
      </c>
      <c r="B22" s="29" t="str">
        <f>VLOOKUP($A22,[3]Crses!$A$2:$J$290,2,FALSE)</f>
        <v>الإسلام وقضايا العصر</v>
      </c>
      <c r="C22" s="30">
        <f>VLOOKUP($A22,[3]Crses!$A$2:$J$290,4,FALSE)</f>
        <v>3</v>
      </c>
      <c r="D22" s="30">
        <f>VLOOKUP($A22,[3]Crses!$A$2:$J$290,5,FALSE)</f>
        <v>0</v>
      </c>
      <c r="E22" s="30">
        <f>VLOOKUP($A22,[3]Crses!$A$2:$J$290,6,FALSE)</f>
        <v>3</v>
      </c>
      <c r="F22" s="30" t="str">
        <f>VLOOKUP($A22,[3]Crses!$A$2:$J$290,7,FALSE)</f>
        <v>-</v>
      </c>
      <c r="G22" s="147">
        <v>1302384</v>
      </c>
      <c r="H22" s="124" t="s">
        <v>469</v>
      </c>
      <c r="I22" s="125">
        <v>2</v>
      </c>
      <c r="J22" s="125">
        <v>2</v>
      </c>
      <c r="K22" s="125">
        <v>3</v>
      </c>
      <c r="L22" s="126">
        <v>1301305</v>
      </c>
      <c r="N22"/>
      <c r="O22"/>
      <c r="P22" s="3"/>
    </row>
    <row r="23" spans="1:22">
      <c r="A23" s="28">
        <v>1401118</v>
      </c>
      <c r="B23" s="29" t="str">
        <f>VLOOKUP($A23,[3]Crses!$A$2:$J$290,2,FALSE)</f>
        <v>الأخلاق في الإسلام</v>
      </c>
      <c r="C23" s="30">
        <f>VLOOKUP($A23,[3]Crses!$A$2:$J$290,4,FALSE)</f>
        <v>3</v>
      </c>
      <c r="D23" s="30">
        <f>VLOOKUP($A23,[3]Crses!$A$2:$J$290,5,FALSE)</f>
        <v>0</v>
      </c>
      <c r="E23" s="30">
        <f>VLOOKUP($A23,[3]Crses!$A$2:$J$290,6,FALSE)</f>
        <v>3</v>
      </c>
      <c r="F23" s="30" t="str">
        <f>VLOOKUP($A23,[3]Crses!$A$2:$J$290,7,FALSE)</f>
        <v>-</v>
      </c>
      <c r="G23" s="147">
        <v>1305311</v>
      </c>
      <c r="H23" s="124" t="s">
        <v>646</v>
      </c>
      <c r="I23" s="125">
        <v>2</v>
      </c>
      <c r="J23" s="125">
        <v>2</v>
      </c>
      <c r="K23" s="125">
        <v>3</v>
      </c>
      <c r="L23" s="126">
        <v>1301326</v>
      </c>
      <c r="N23"/>
      <c r="O23"/>
    </row>
    <row r="24" spans="1:22">
      <c r="A24" s="28">
        <v>1211110</v>
      </c>
      <c r="B24" s="29" t="str">
        <f>VLOOKUP($A24,[3]Crses!$A$2:$J$290,2,FALSE)</f>
        <v>ثقافة فنية</v>
      </c>
      <c r="C24" s="30">
        <f>VLOOKUP($A24,[3]Crses!$A$2:$J$290,4,FALSE)</f>
        <v>3</v>
      </c>
      <c r="D24" s="30">
        <f>VLOOKUP($A24,[3]Crses!$A$2:$J$290,5,FALSE)</f>
        <v>0</v>
      </c>
      <c r="E24" s="30">
        <f>VLOOKUP($A24,[3]Crses!$A$2:$J$290,6,FALSE)</f>
        <v>3</v>
      </c>
      <c r="F24" s="30" t="str">
        <f>VLOOKUP($A24,[3]Crses!$A$2:$J$290,7,FALSE)</f>
        <v>-</v>
      </c>
      <c r="G24" s="167">
        <v>1305312</v>
      </c>
      <c r="H24" s="188" t="s">
        <v>765</v>
      </c>
      <c r="I24" s="125">
        <v>3</v>
      </c>
      <c r="J24" s="125">
        <v>0</v>
      </c>
      <c r="K24" s="125">
        <v>3</v>
      </c>
      <c r="L24" s="126">
        <v>1305213</v>
      </c>
      <c r="N24"/>
      <c r="O24"/>
    </row>
    <row r="25" spans="1:22">
      <c r="A25" s="28">
        <v>1501163</v>
      </c>
      <c r="B25" s="29" t="s">
        <v>744</v>
      </c>
      <c r="C25" s="30">
        <v>3</v>
      </c>
      <c r="D25" s="30">
        <v>0</v>
      </c>
      <c r="E25" s="30">
        <v>3</v>
      </c>
      <c r="F25" s="30" t="s">
        <v>0</v>
      </c>
      <c r="G25" s="147">
        <v>1305313</v>
      </c>
      <c r="H25" s="188" t="s">
        <v>766</v>
      </c>
      <c r="I25" s="125">
        <v>3</v>
      </c>
      <c r="J25" s="125">
        <v>0</v>
      </c>
      <c r="K25" s="125">
        <v>3</v>
      </c>
      <c r="L25" s="126">
        <v>1305213</v>
      </c>
      <c r="N25"/>
      <c r="O25"/>
    </row>
    <row r="26" spans="1:22">
      <c r="A26" s="28">
        <v>1401130</v>
      </c>
      <c r="B26" s="29" t="str">
        <f>VLOOKUP($A26,[3]Crses!$A$2:$J$290,2,FALSE)</f>
        <v>الرياضة والصحة</v>
      </c>
      <c r="C26" s="30">
        <f>VLOOKUP($A26,[3]Crses!$A$2:$J$290,4,FALSE)</f>
        <v>3</v>
      </c>
      <c r="D26" s="30">
        <f>VLOOKUP($A26,[3]Crses!$A$2:$J$290,5,FALSE)</f>
        <v>0</v>
      </c>
      <c r="E26" s="30">
        <f>VLOOKUP($A26,[3]Crses!$A$2:$J$290,6,FALSE)</f>
        <v>3</v>
      </c>
      <c r="F26" s="30" t="str">
        <f>VLOOKUP($A26,[3]Crses!$A$2:$J$290,7,FALSE)</f>
        <v>-</v>
      </c>
      <c r="G26" s="147">
        <v>1305314</v>
      </c>
      <c r="H26" s="124" t="s">
        <v>710</v>
      </c>
      <c r="I26" s="125">
        <v>2</v>
      </c>
      <c r="J26" s="125">
        <v>2</v>
      </c>
      <c r="K26" s="125">
        <v>3</v>
      </c>
      <c r="L26" s="126">
        <v>1305212</v>
      </c>
      <c r="N26"/>
      <c r="O26"/>
    </row>
    <row r="27" spans="1:22">
      <c r="A27" s="28">
        <v>1401131</v>
      </c>
      <c r="B27" s="29" t="str">
        <f>VLOOKUP($A27,[3]Crses!$A$2:$J$290,2,FALSE)</f>
        <v>مدخل الى علم الاجتماع</v>
      </c>
      <c r="C27" s="30">
        <f>VLOOKUP($A27,[3]Crses!$A$2:$J$290,4,FALSE)</f>
        <v>3</v>
      </c>
      <c r="D27" s="30">
        <f>VLOOKUP($A27,[3]Crses!$A$2:$J$290,5,FALSE)</f>
        <v>0</v>
      </c>
      <c r="E27" s="30">
        <f>VLOOKUP($A27,[3]Crses!$A$2:$J$290,6,FALSE)</f>
        <v>3</v>
      </c>
      <c r="F27" s="30" t="str">
        <f>VLOOKUP($A27,[3]Crses!$A$2:$J$290,7,FALSE)</f>
        <v>-</v>
      </c>
      <c r="G27" s="147">
        <v>1305315</v>
      </c>
      <c r="H27" s="124" t="s">
        <v>634</v>
      </c>
      <c r="I27" s="125">
        <v>2</v>
      </c>
      <c r="J27" s="125">
        <v>2</v>
      </c>
      <c r="K27" s="125">
        <v>3</v>
      </c>
      <c r="L27" s="126">
        <v>1305302</v>
      </c>
      <c r="N27"/>
      <c r="O27"/>
    </row>
    <row r="28" spans="1:22" ht="21">
      <c r="A28" s="28">
        <v>1401127</v>
      </c>
      <c r="B28" s="29" t="s">
        <v>745</v>
      </c>
      <c r="C28" s="30">
        <v>3</v>
      </c>
      <c r="D28" s="30">
        <v>0</v>
      </c>
      <c r="E28" s="30">
        <v>3</v>
      </c>
      <c r="F28" s="30" t="s">
        <v>0</v>
      </c>
      <c r="G28" s="147">
        <v>1305491</v>
      </c>
      <c r="H28" s="124" t="s">
        <v>716</v>
      </c>
      <c r="I28" s="125">
        <v>0</v>
      </c>
      <c r="J28" s="125">
        <v>2</v>
      </c>
      <c r="K28" s="125">
        <v>1</v>
      </c>
      <c r="L28" s="126" t="s">
        <v>720</v>
      </c>
      <c r="M28" s="3"/>
      <c r="N28"/>
      <c r="O28"/>
    </row>
    <row r="29" spans="1:22">
      <c r="A29" s="28">
        <v>1401210</v>
      </c>
      <c r="B29" s="29" t="s">
        <v>746</v>
      </c>
      <c r="C29" s="30">
        <f>VLOOKUP($A29,[3]Crses!$A$2:$J$290,4,FALSE)</f>
        <v>3</v>
      </c>
      <c r="D29" s="30">
        <f>VLOOKUP($A29,[3]Crses!$A$2:$J$290,5,FALSE)</f>
        <v>0</v>
      </c>
      <c r="E29" s="30">
        <f>VLOOKUP($A29,[3]Crses!$A$2:$J$290,6,FALSE)</f>
        <v>3</v>
      </c>
      <c r="F29" s="30">
        <f>VLOOKUP($A29,[3]Crses!$A$2:$J$290,7,FALSE)</f>
        <v>1401110</v>
      </c>
      <c r="G29" s="147">
        <v>1305492</v>
      </c>
      <c r="H29" s="124" t="s">
        <v>717</v>
      </c>
      <c r="I29" s="125">
        <v>0</v>
      </c>
      <c r="J29" s="125">
        <v>4</v>
      </c>
      <c r="K29" s="125">
        <v>2</v>
      </c>
      <c r="L29" s="126">
        <v>1305491</v>
      </c>
      <c r="N29"/>
      <c r="O29"/>
    </row>
    <row r="30" spans="1:22">
      <c r="A30" s="28">
        <v>1401220</v>
      </c>
      <c r="B30" s="29" t="s">
        <v>747</v>
      </c>
      <c r="C30" s="30">
        <f>VLOOKUP($A30,[3]Crses!$A$2:$J$290,4,FALSE)</f>
        <v>3</v>
      </c>
      <c r="D30" s="30">
        <f>VLOOKUP($A30,[3]Crses!$A$2:$J$290,5,FALSE)</f>
        <v>0</v>
      </c>
      <c r="E30" s="30">
        <f>VLOOKUP($A30,[3]Crses!$A$2:$J$290,6,FALSE)</f>
        <v>3</v>
      </c>
      <c r="F30" s="30">
        <f>VLOOKUP($A30,[3]Crses!$A$2:$J$290,7,FALSE)</f>
        <v>1401120</v>
      </c>
      <c r="G30" s="167">
        <v>1305401</v>
      </c>
      <c r="H30" s="124" t="s">
        <v>639</v>
      </c>
      <c r="I30" s="125">
        <v>2</v>
      </c>
      <c r="J30" s="125">
        <v>2</v>
      </c>
      <c r="K30" s="125">
        <v>3</v>
      </c>
      <c r="L30" s="127">
        <v>1305313</v>
      </c>
      <c r="N30"/>
      <c r="O30"/>
    </row>
    <row r="31" spans="1:22">
      <c r="A31" s="28">
        <v>1501127</v>
      </c>
      <c r="B31" s="29" t="str">
        <f>VLOOKUP($A31,[3]Crses!$A$2:$J$290,2,FALSE)</f>
        <v>الطاقة الخضراء في حياتنا</v>
      </c>
      <c r="C31" s="30">
        <f>VLOOKUP($A31,[3]Crses!$A$2:$J$290,4,FALSE)</f>
        <v>3</v>
      </c>
      <c r="D31" s="30">
        <f>VLOOKUP($A31,[3]Crses!$A$2:$J$290,5,FALSE)</f>
        <v>0</v>
      </c>
      <c r="E31" s="30">
        <f>VLOOKUP($A31,[3]Crses!$A$2:$J$290,6,FALSE)</f>
        <v>3</v>
      </c>
      <c r="F31" s="30" t="str">
        <f>VLOOKUP($A31,[3]Crses!$A$2:$J$290,7,FALSE)</f>
        <v>-</v>
      </c>
      <c r="G31" s="167">
        <v>1305402</v>
      </c>
      <c r="H31" s="188" t="s">
        <v>770</v>
      </c>
      <c r="I31" s="125">
        <v>3</v>
      </c>
      <c r="J31" s="125">
        <v>0</v>
      </c>
      <c r="K31" s="125">
        <v>3</v>
      </c>
      <c r="L31" s="127">
        <v>1301305</v>
      </c>
      <c r="N31"/>
      <c r="O31"/>
    </row>
    <row r="32" spans="1:22">
      <c r="A32" s="28">
        <v>1501128</v>
      </c>
      <c r="B32" s="29" t="s">
        <v>748</v>
      </c>
      <c r="C32" s="30">
        <f>VLOOKUP($A32,[3]Crses!$A$2:$J$290,4,FALSE)</f>
        <v>3</v>
      </c>
      <c r="D32" s="30">
        <f>VLOOKUP($A32,[3]Crses!$A$2:$J$290,5,FALSE)</f>
        <v>0</v>
      </c>
      <c r="E32" s="30">
        <f>VLOOKUP($A32,[3]Crses!$A$2:$J$290,6,FALSE)</f>
        <v>3</v>
      </c>
      <c r="F32" s="30" t="str">
        <f>VLOOKUP($A32,[3]Crses!$A$2:$J$290,7,FALSE)</f>
        <v>-</v>
      </c>
      <c r="G32" s="147">
        <v>1301341</v>
      </c>
      <c r="H32" s="124" t="s">
        <v>719</v>
      </c>
      <c r="I32" s="125">
        <v>2</v>
      </c>
      <c r="J32" s="125">
        <v>2</v>
      </c>
      <c r="K32" s="125">
        <v>3</v>
      </c>
      <c r="L32" s="126">
        <v>1301203</v>
      </c>
      <c r="N32"/>
      <c r="O32"/>
    </row>
    <row r="33" spans="1:20">
      <c r="A33" s="28">
        <v>1501154</v>
      </c>
      <c r="B33" s="29" t="str">
        <f>VLOOKUP($A33,[3]Crses!$A$2:$J$290,2,FALSE)</f>
        <v>الثقافة الصحية</v>
      </c>
      <c r="C33" s="30">
        <f>VLOOKUP($A33,[3]Crses!$A$2:$J$290,4,FALSE)</f>
        <v>3</v>
      </c>
      <c r="D33" s="30">
        <f>VLOOKUP($A33,[3]Crses!$A$2:$J$290,5,FALSE)</f>
        <v>0</v>
      </c>
      <c r="E33" s="30">
        <f>VLOOKUP($A33,[3]Crses!$A$2:$J$290,6,FALSE)</f>
        <v>3</v>
      </c>
      <c r="F33" s="30" t="str">
        <f>VLOOKUP($A33,[3]Crses!$A$2:$J$290,7,FALSE)</f>
        <v>-</v>
      </c>
      <c r="G33" s="147">
        <v>1305368</v>
      </c>
      <c r="H33" s="124" t="s">
        <v>718</v>
      </c>
      <c r="I33" s="125">
        <v>0</v>
      </c>
      <c r="J33" s="125">
        <v>0</v>
      </c>
      <c r="K33" s="125">
        <v>0</v>
      </c>
      <c r="L33" s="126" t="s">
        <v>410</v>
      </c>
      <c r="N33"/>
      <c r="O33"/>
    </row>
    <row r="34" spans="1:20">
      <c r="A34" s="28">
        <v>1501164</v>
      </c>
      <c r="B34" s="29" t="s">
        <v>749</v>
      </c>
      <c r="C34" s="30">
        <v>3</v>
      </c>
      <c r="D34" s="30">
        <v>0</v>
      </c>
      <c r="E34" s="30">
        <v>3</v>
      </c>
      <c r="F34" s="30" t="s">
        <v>0</v>
      </c>
      <c r="G34" s="167">
        <v>1302338</v>
      </c>
      <c r="H34" s="124" t="s">
        <v>419</v>
      </c>
      <c r="I34" s="125">
        <v>2</v>
      </c>
      <c r="J34" s="125">
        <v>2</v>
      </c>
      <c r="K34" s="125">
        <v>3</v>
      </c>
      <c r="L34" s="126" t="s">
        <v>544</v>
      </c>
      <c r="N34"/>
      <c r="O34"/>
    </row>
    <row r="35" spans="1:20" ht="21">
      <c r="A35" s="28">
        <v>1401221</v>
      </c>
      <c r="B35" s="184" t="s">
        <v>750</v>
      </c>
      <c r="C35" s="30">
        <f>VLOOKUP($A35,[3]Crses!$A$2:$J$290,4,FALSE)</f>
        <v>3</v>
      </c>
      <c r="D35" s="30">
        <f>VLOOKUP($A35,[3]Crses!$A$2:$J$290,5,FALSE)</f>
        <v>0</v>
      </c>
      <c r="E35" s="30">
        <f>VLOOKUP($A35,[3]Crses!$A$2:$J$290,6,FALSE)</f>
        <v>3</v>
      </c>
      <c r="F35" s="30" t="str">
        <f>VLOOKUP($A35,[3]Crses!$A$2:$J$290,7,FALSE)</f>
        <v>-</v>
      </c>
      <c r="G35" s="147">
        <v>1305403</v>
      </c>
      <c r="H35" s="124" t="s">
        <v>722</v>
      </c>
      <c r="I35" s="125">
        <v>2</v>
      </c>
      <c r="J35" s="125">
        <v>2</v>
      </c>
      <c r="K35" s="125">
        <v>3</v>
      </c>
      <c r="L35" s="126" t="s">
        <v>653</v>
      </c>
      <c r="N35"/>
      <c r="O35"/>
    </row>
    <row r="36" spans="1:20">
      <c r="A36" s="28">
        <v>1401151</v>
      </c>
      <c r="B36" s="184" t="s">
        <v>496</v>
      </c>
      <c r="C36" s="30">
        <v>3</v>
      </c>
      <c r="D36" s="30">
        <v>0</v>
      </c>
      <c r="E36" s="30">
        <v>3</v>
      </c>
      <c r="F36" s="30" t="s">
        <v>0</v>
      </c>
      <c r="G36" s="32" t="s">
        <v>431</v>
      </c>
      <c r="H36" s="32"/>
      <c r="I36" s="32">
        <f>SUM(I10:I35)</f>
        <v>55</v>
      </c>
      <c r="J36" s="32">
        <f>SUM(J10:J35)</f>
        <v>34</v>
      </c>
      <c r="K36" s="32">
        <f>SUM(K10:K35)</f>
        <v>72</v>
      </c>
      <c r="L36" s="192"/>
      <c r="N36"/>
      <c r="O36"/>
    </row>
    <row r="37" spans="1:20" ht="14.25">
      <c r="A37" s="348" t="s">
        <v>505</v>
      </c>
      <c r="B37" s="349"/>
      <c r="C37" s="349"/>
      <c r="D37" s="349"/>
      <c r="E37" s="349"/>
      <c r="F37" s="350"/>
      <c r="G37" s="202" t="s">
        <v>785</v>
      </c>
      <c r="H37" s="197"/>
      <c r="I37" s="197"/>
      <c r="J37" s="197"/>
      <c r="K37" s="197"/>
      <c r="L37" s="198"/>
      <c r="N37"/>
      <c r="O37"/>
    </row>
    <row r="38" spans="1:20" ht="13.5" thickBot="1">
      <c r="A38" s="111">
        <v>1301106</v>
      </c>
      <c r="B38" s="124" t="s">
        <v>97</v>
      </c>
      <c r="C38" s="30">
        <v>2</v>
      </c>
      <c r="D38" s="30">
        <v>2</v>
      </c>
      <c r="E38" s="30">
        <v>3</v>
      </c>
      <c r="F38" s="30" t="s">
        <v>0</v>
      </c>
      <c r="G38" s="199" t="s">
        <v>773</v>
      </c>
      <c r="H38" s="200"/>
      <c r="I38" s="200"/>
      <c r="J38" s="200"/>
      <c r="K38" s="200"/>
      <c r="L38" s="201"/>
      <c r="N38"/>
      <c r="O38"/>
    </row>
    <row r="39" spans="1:20">
      <c r="A39" s="111">
        <v>1301108</v>
      </c>
      <c r="B39" s="124" t="s">
        <v>575</v>
      </c>
      <c r="C39" s="30">
        <v>2</v>
      </c>
      <c r="D39" s="30">
        <v>2</v>
      </c>
      <c r="E39" s="30">
        <v>3</v>
      </c>
      <c r="F39" s="30">
        <v>1301106</v>
      </c>
      <c r="G39" s="185" t="s">
        <v>543</v>
      </c>
      <c r="H39" s="185"/>
      <c r="I39" s="185"/>
      <c r="J39" s="185"/>
      <c r="K39" s="185"/>
      <c r="L39" s="186"/>
      <c r="N39"/>
      <c r="O39"/>
    </row>
    <row r="40" spans="1:20">
      <c r="A40" s="111">
        <v>1301111</v>
      </c>
      <c r="B40" s="188" t="s">
        <v>767</v>
      </c>
      <c r="C40" s="30">
        <v>3</v>
      </c>
      <c r="D40" s="30">
        <v>0</v>
      </c>
      <c r="E40" s="30">
        <v>3</v>
      </c>
      <c r="F40" s="30" t="s">
        <v>0</v>
      </c>
      <c r="G40" s="171">
        <v>1305418</v>
      </c>
      <c r="H40" s="29" t="s">
        <v>724</v>
      </c>
      <c r="I40" s="30">
        <v>2</v>
      </c>
      <c r="J40" s="30">
        <v>2</v>
      </c>
      <c r="K40" s="30">
        <v>3</v>
      </c>
      <c r="L40" s="127" t="s">
        <v>409</v>
      </c>
      <c r="N40"/>
      <c r="O40"/>
    </row>
    <row r="41" spans="1:20" ht="21">
      <c r="A41" s="111">
        <v>1301266</v>
      </c>
      <c r="B41" s="188" t="s">
        <v>768</v>
      </c>
      <c r="C41" s="30">
        <v>3</v>
      </c>
      <c r="D41" s="30">
        <v>0</v>
      </c>
      <c r="E41" s="30">
        <v>3</v>
      </c>
      <c r="F41" s="30">
        <v>1401120</v>
      </c>
      <c r="G41" s="147">
        <v>1305411</v>
      </c>
      <c r="H41" s="124" t="s">
        <v>723</v>
      </c>
      <c r="I41" s="125">
        <v>2</v>
      </c>
      <c r="J41" s="125">
        <v>2</v>
      </c>
      <c r="K41" s="125">
        <v>3</v>
      </c>
      <c r="L41" s="126" t="s">
        <v>409</v>
      </c>
      <c r="N41"/>
      <c r="O41"/>
    </row>
    <row r="42" spans="1:20" ht="21.75" customHeight="1">
      <c r="A42" s="111">
        <v>1501110</v>
      </c>
      <c r="B42" s="124" t="s">
        <v>368</v>
      </c>
      <c r="C42" s="30">
        <v>3</v>
      </c>
      <c r="D42" s="30">
        <v>0</v>
      </c>
      <c r="E42" s="30">
        <v>3</v>
      </c>
      <c r="F42" s="30" t="s">
        <v>0</v>
      </c>
      <c r="G42" s="147">
        <v>1305412</v>
      </c>
      <c r="H42" s="124" t="s">
        <v>636</v>
      </c>
      <c r="I42" s="125">
        <v>3</v>
      </c>
      <c r="J42" s="125">
        <v>0</v>
      </c>
      <c r="K42" s="125">
        <v>3</v>
      </c>
      <c r="L42" s="127" t="s">
        <v>409</v>
      </c>
      <c r="N42"/>
      <c r="O42"/>
    </row>
    <row r="43" spans="1:20" ht="13.5" customHeight="1">
      <c r="A43" s="111">
        <v>1301270</v>
      </c>
      <c r="B43" s="124" t="s">
        <v>127</v>
      </c>
      <c r="C43" s="30">
        <v>3</v>
      </c>
      <c r="D43" s="30">
        <v>0</v>
      </c>
      <c r="E43" s="30">
        <v>3</v>
      </c>
      <c r="F43" s="30">
        <v>1501110</v>
      </c>
      <c r="G43" s="181">
        <v>1301466</v>
      </c>
      <c r="H43" s="29" t="s">
        <v>725</v>
      </c>
      <c r="I43" s="125">
        <v>2</v>
      </c>
      <c r="J43" s="125">
        <v>2</v>
      </c>
      <c r="K43" s="125">
        <v>3</v>
      </c>
      <c r="L43" s="126" t="s">
        <v>726</v>
      </c>
      <c r="O43"/>
      <c r="P43"/>
      <c r="Q43"/>
      <c r="R43"/>
      <c r="S43"/>
      <c r="T43"/>
    </row>
    <row r="44" spans="1:20">
      <c r="A44" s="111">
        <v>1301150</v>
      </c>
      <c r="B44" s="188" t="s">
        <v>769</v>
      </c>
      <c r="C44" s="30">
        <v>3</v>
      </c>
      <c r="D44" s="30">
        <v>0</v>
      </c>
      <c r="E44" s="30">
        <v>3</v>
      </c>
      <c r="F44" s="30">
        <v>1501110</v>
      </c>
      <c r="G44" s="171">
        <v>1305413</v>
      </c>
      <c r="H44" s="124" t="s">
        <v>638</v>
      </c>
      <c r="I44" s="125">
        <v>3</v>
      </c>
      <c r="J44" s="125">
        <v>0</v>
      </c>
      <c r="K44" s="125">
        <v>3</v>
      </c>
      <c r="L44" s="127">
        <v>1305314</v>
      </c>
    </row>
    <row r="45" spans="1:20" ht="21" customHeight="1">
      <c r="A45" s="111">
        <v>1501212</v>
      </c>
      <c r="B45" s="124" t="s">
        <v>369</v>
      </c>
      <c r="C45" s="30">
        <v>3</v>
      </c>
      <c r="D45" s="163">
        <v>0</v>
      </c>
      <c r="E45" s="30">
        <v>3</v>
      </c>
      <c r="F45" s="163">
        <v>1501110</v>
      </c>
      <c r="G45" s="171">
        <v>1305417</v>
      </c>
      <c r="H45" s="29" t="s">
        <v>721</v>
      </c>
      <c r="I45" s="125">
        <v>2</v>
      </c>
      <c r="J45" s="125">
        <v>2</v>
      </c>
      <c r="K45" s="125">
        <v>3</v>
      </c>
      <c r="L45" s="127">
        <v>1305211</v>
      </c>
    </row>
    <row r="46" spans="1:20" ht="12.75" customHeight="1">
      <c r="A46" s="351" t="s">
        <v>431</v>
      </c>
      <c r="B46" s="352"/>
      <c r="C46" s="32">
        <f>SUM(C38:C45)</f>
        <v>22</v>
      </c>
      <c r="D46" s="32">
        <f>SUM(D38:D45)</f>
        <v>4</v>
      </c>
      <c r="E46" s="32">
        <f>SUM(E38:E45)</f>
        <v>24</v>
      </c>
      <c r="F46" s="32"/>
      <c r="G46" s="171">
        <v>1305415</v>
      </c>
      <c r="H46" s="124" t="s">
        <v>632</v>
      </c>
      <c r="I46" s="125">
        <v>2</v>
      </c>
      <c r="J46" s="125">
        <v>2</v>
      </c>
      <c r="K46" s="125">
        <v>3</v>
      </c>
      <c r="L46" s="127">
        <v>1305314</v>
      </c>
    </row>
    <row r="47" spans="1:20" ht="15" customHeight="1">
      <c r="A47" s="339" t="s">
        <v>502</v>
      </c>
      <c r="B47" s="340"/>
      <c r="C47" s="340"/>
      <c r="D47" s="340"/>
      <c r="E47" s="340"/>
      <c r="F47" s="341"/>
      <c r="G47" s="171">
        <v>1305410</v>
      </c>
      <c r="H47" s="124" t="s">
        <v>641</v>
      </c>
      <c r="I47" s="125">
        <v>3</v>
      </c>
      <c r="J47" s="125">
        <v>0</v>
      </c>
      <c r="K47" s="125">
        <v>3</v>
      </c>
      <c r="L47" s="126">
        <v>1301341</v>
      </c>
    </row>
    <row r="48" spans="1:20" ht="15" customHeight="1">
      <c r="A48" s="345"/>
      <c r="B48" s="346"/>
      <c r="C48" s="346"/>
      <c r="D48" s="346"/>
      <c r="E48" s="346"/>
      <c r="F48" s="347"/>
      <c r="G48" s="171">
        <v>1305414</v>
      </c>
      <c r="H48" s="124" t="s">
        <v>640</v>
      </c>
      <c r="I48" s="125">
        <v>2</v>
      </c>
      <c r="J48" s="125">
        <v>2</v>
      </c>
      <c r="K48" s="125">
        <v>3</v>
      </c>
      <c r="L48" s="127">
        <v>1305313</v>
      </c>
    </row>
    <row r="49" spans="1:12">
      <c r="A49" s="339" t="s">
        <v>432</v>
      </c>
      <c r="B49" s="340"/>
      <c r="C49" s="340"/>
      <c r="D49" s="340"/>
      <c r="E49" s="340"/>
      <c r="F49" s="341"/>
      <c r="G49" s="171"/>
      <c r="H49" s="29"/>
      <c r="I49" s="125"/>
      <c r="J49" s="125"/>
      <c r="K49" s="125"/>
      <c r="L49" s="126"/>
    </row>
    <row r="50" spans="1:12" ht="24" customHeight="1">
      <c r="A50" s="342"/>
      <c r="B50" s="343"/>
      <c r="C50" s="343"/>
      <c r="D50" s="343"/>
      <c r="E50" s="343"/>
      <c r="F50" s="344"/>
      <c r="G50" s="171"/>
      <c r="H50" s="124"/>
      <c r="I50" s="125"/>
      <c r="J50" s="125"/>
      <c r="K50" s="125"/>
      <c r="L50" s="126"/>
    </row>
    <row r="51" spans="1:12" ht="17.25" customHeight="1">
      <c r="A51" s="339" t="s">
        <v>728</v>
      </c>
      <c r="B51" s="340"/>
      <c r="C51" s="340"/>
      <c r="D51" s="340"/>
      <c r="E51" s="340"/>
      <c r="F51" s="341"/>
      <c r="G51" s="171"/>
      <c r="H51" s="124"/>
      <c r="I51" s="125"/>
      <c r="J51" s="125"/>
      <c r="K51" s="125"/>
      <c r="L51" s="127"/>
    </row>
    <row r="52" spans="1:12" ht="16.5" customHeight="1">
      <c r="A52" s="342"/>
      <c r="B52" s="343"/>
      <c r="C52" s="343"/>
      <c r="D52" s="343"/>
      <c r="E52" s="343"/>
      <c r="F52" s="344"/>
      <c r="G52" s="152"/>
      <c r="H52" s="152"/>
      <c r="I52" s="152"/>
      <c r="J52" s="152"/>
      <c r="K52" s="153"/>
      <c r="L52" s="127"/>
    </row>
    <row r="53" spans="1:12" ht="16.5" customHeight="1">
      <c r="A53" s="353" t="s">
        <v>772</v>
      </c>
      <c r="B53" s="354"/>
      <c r="C53" s="354"/>
      <c r="D53" s="354"/>
      <c r="E53" s="354"/>
      <c r="F53" s="355"/>
      <c r="G53" s="152"/>
      <c r="H53" s="152"/>
      <c r="I53" s="152"/>
      <c r="J53" s="152"/>
      <c r="K53" s="153"/>
      <c r="L53" s="127"/>
    </row>
    <row r="54" spans="1:12" ht="13.5" customHeight="1">
      <c r="A54" s="348" t="s">
        <v>652</v>
      </c>
      <c r="B54" s="349"/>
      <c r="C54" s="349"/>
      <c r="D54" s="349"/>
      <c r="E54" s="349"/>
      <c r="F54" s="350"/>
      <c r="G54" s="189"/>
      <c r="H54" s="189"/>
      <c r="I54" s="189"/>
      <c r="J54" s="189"/>
      <c r="K54" s="189"/>
      <c r="L54" s="127"/>
    </row>
    <row r="55" spans="1:12" ht="13.5" customHeight="1" thickBot="1">
      <c r="A55" s="339" t="s">
        <v>727</v>
      </c>
      <c r="B55" s="340"/>
      <c r="C55" s="340"/>
      <c r="D55" s="340"/>
      <c r="E55" s="340"/>
      <c r="F55" s="341"/>
      <c r="G55" s="190"/>
      <c r="H55" s="190"/>
      <c r="I55" s="190"/>
      <c r="J55" s="190"/>
      <c r="K55" s="190"/>
      <c r="L55" s="191"/>
    </row>
    <row r="56" spans="1:12" ht="15" customHeight="1" thickBot="1">
      <c r="A56" s="333" t="s">
        <v>751</v>
      </c>
      <c r="B56" s="334"/>
      <c r="C56" s="334"/>
      <c r="D56" s="334"/>
      <c r="E56" s="334"/>
      <c r="F56" s="334"/>
      <c r="G56" s="334"/>
      <c r="H56" s="334"/>
      <c r="I56" s="334"/>
      <c r="J56" s="334"/>
      <c r="K56" s="334"/>
      <c r="L56" s="335"/>
    </row>
    <row r="57" spans="1:12" ht="15" customHeight="1">
      <c r="A57"/>
      <c r="B57"/>
      <c r="C57"/>
      <c r="D57"/>
      <c r="E57"/>
      <c r="F57"/>
      <c r="G57"/>
      <c r="H57"/>
      <c r="I57"/>
      <c r="J57"/>
      <c r="K57"/>
      <c r="L57"/>
    </row>
    <row r="58" spans="1:12" ht="16.5" customHeight="1">
      <c r="A58"/>
      <c r="B58"/>
      <c r="C58"/>
      <c r="D58"/>
      <c r="E58"/>
      <c r="F58"/>
      <c r="G58"/>
      <c r="H58"/>
      <c r="I58"/>
      <c r="J58"/>
      <c r="K58"/>
      <c r="L58"/>
    </row>
    <row r="59" spans="1:12" ht="18.75" customHeight="1">
      <c r="A59"/>
      <c r="B59"/>
      <c r="C59"/>
      <c r="D59"/>
      <c r="E59"/>
      <c r="F59"/>
      <c r="G59"/>
      <c r="H59"/>
      <c r="I59"/>
      <c r="J59"/>
      <c r="K59"/>
      <c r="L59"/>
    </row>
    <row r="60" spans="1:12" ht="14.25" customHeight="1">
      <c r="A60"/>
      <c r="B60"/>
      <c r="C60"/>
      <c r="D60"/>
      <c r="E60"/>
      <c r="F60"/>
      <c r="G60"/>
      <c r="H60"/>
      <c r="I60"/>
      <c r="J60"/>
      <c r="K60"/>
      <c r="L60"/>
    </row>
    <row r="61" spans="1:12" ht="15" customHeight="1">
      <c r="A61"/>
      <c r="B61"/>
      <c r="C61"/>
      <c r="D61"/>
      <c r="E61"/>
      <c r="F61"/>
      <c r="G61"/>
      <c r="H61"/>
      <c r="I61"/>
      <c r="J61"/>
      <c r="K61"/>
      <c r="L61"/>
    </row>
    <row r="62" spans="1:12" ht="15" customHeight="1">
      <c r="A62"/>
      <c r="B62"/>
      <c r="C62"/>
      <c r="D62"/>
      <c r="E62"/>
      <c r="F62"/>
      <c r="G62"/>
      <c r="H62"/>
      <c r="I62"/>
      <c r="J62"/>
      <c r="K62"/>
      <c r="L62"/>
    </row>
    <row r="63" spans="1:12" ht="15" customHeight="1">
      <c r="A63"/>
      <c r="B63"/>
      <c r="C63"/>
      <c r="D63"/>
      <c r="E63"/>
      <c r="F63"/>
      <c r="G63"/>
      <c r="H63"/>
      <c r="I63"/>
      <c r="J63"/>
      <c r="K63"/>
      <c r="L63"/>
    </row>
    <row r="64" spans="1:12" ht="15" customHeight="1">
      <c r="A64"/>
      <c r="B64"/>
      <c r="C64"/>
      <c r="D64"/>
      <c r="E64"/>
      <c r="F64"/>
      <c r="G64"/>
      <c r="H64"/>
      <c r="I64"/>
      <c r="J64"/>
      <c r="K64"/>
      <c r="L64"/>
    </row>
    <row r="65" spans="1:13" ht="15" customHeight="1">
      <c r="A65"/>
      <c r="B65"/>
      <c r="C65"/>
      <c r="D65"/>
      <c r="E65"/>
      <c r="F65"/>
      <c r="G65"/>
      <c r="H65"/>
      <c r="I65"/>
      <c r="J65"/>
      <c r="K65"/>
      <c r="L65"/>
    </row>
    <row r="66" spans="1:13" ht="15" customHeight="1">
      <c r="A66"/>
      <c r="B66"/>
      <c r="C66"/>
      <c r="D66"/>
      <c r="E66"/>
      <c r="F66"/>
      <c r="G66"/>
      <c r="H66"/>
      <c r="I66"/>
      <c r="J66"/>
      <c r="K66"/>
      <c r="L66"/>
    </row>
    <row r="67" spans="1:13" ht="15" customHeight="1">
      <c r="A67"/>
      <c r="B67"/>
      <c r="C67"/>
      <c r="D67"/>
      <c r="E67"/>
      <c r="F67"/>
      <c r="G67"/>
      <c r="H67"/>
      <c r="I67"/>
      <c r="J67"/>
      <c r="K67"/>
      <c r="L67"/>
    </row>
    <row r="68" spans="1:13" ht="15" customHeight="1">
      <c r="A68"/>
      <c r="B68"/>
      <c r="C68"/>
      <c r="D68"/>
      <c r="E68"/>
      <c r="F68"/>
      <c r="G68"/>
      <c r="H68"/>
      <c r="I68"/>
      <c r="J68"/>
      <c r="K68"/>
      <c r="L68"/>
    </row>
    <row r="69" spans="1:13" ht="15" customHeight="1">
      <c r="A69"/>
      <c r="B69"/>
      <c r="C69"/>
      <c r="D69"/>
      <c r="E69"/>
      <c r="F69"/>
      <c r="G69"/>
      <c r="H69"/>
      <c r="I69"/>
      <c r="J69"/>
      <c r="K69"/>
      <c r="L69"/>
    </row>
    <row r="70" spans="1:13" ht="15" customHeight="1">
      <c r="A70"/>
      <c r="B70"/>
      <c r="C70"/>
      <c r="D70"/>
      <c r="E70"/>
      <c r="F70"/>
      <c r="G70"/>
      <c r="H70"/>
      <c r="I70"/>
      <c r="J70"/>
      <c r="K70"/>
      <c r="L70"/>
      <c r="M70" s="3"/>
    </row>
    <row r="71" spans="1:13" ht="14.1" customHeight="1">
      <c r="A71"/>
      <c r="B71"/>
      <c r="C71"/>
      <c r="D71"/>
      <c r="E71"/>
      <c r="F71"/>
      <c r="G71"/>
      <c r="H71"/>
      <c r="I71"/>
      <c r="J71"/>
      <c r="K71"/>
      <c r="L71"/>
      <c r="M71" s="3"/>
    </row>
    <row r="72" spans="1:13" ht="14.1" customHeight="1">
      <c r="A72"/>
      <c r="B72"/>
      <c r="C72"/>
      <c r="D72"/>
      <c r="E72"/>
      <c r="F72"/>
      <c r="G72"/>
      <c r="H72"/>
      <c r="I72"/>
      <c r="J72"/>
      <c r="K72"/>
      <c r="L72"/>
    </row>
    <row r="73" spans="1:13" ht="14.1" customHeight="1">
      <c r="A73"/>
      <c r="B73"/>
      <c r="C73"/>
      <c r="D73"/>
      <c r="E73"/>
      <c r="F73"/>
      <c r="G73"/>
      <c r="H73"/>
      <c r="I73"/>
      <c r="J73"/>
      <c r="K73"/>
      <c r="L73"/>
    </row>
    <row r="74" spans="1:13" ht="14.1" customHeight="1"/>
    <row r="75" spans="1:13" ht="14.1" customHeight="1"/>
    <row r="76" spans="1:13" ht="14.1" customHeight="1"/>
    <row r="77" spans="1:13" ht="14.1" customHeight="1"/>
  </sheetData>
  <sortState ref="A18:A35">
    <sortCondition ref="A17"/>
  </sortState>
  <mergeCells count="30">
    <mergeCell ref="A6:F6"/>
    <mergeCell ref="G6:J6"/>
    <mergeCell ref="A7:F7"/>
    <mergeCell ref="G7:L7"/>
    <mergeCell ref="L8:L9"/>
    <mergeCell ref="A8:A9"/>
    <mergeCell ref="B8:B9"/>
    <mergeCell ref="E8:E9"/>
    <mergeCell ref="C8:D8"/>
    <mergeCell ref="F8:F9"/>
    <mergeCell ref="G8:G9"/>
    <mergeCell ref="H8:H9"/>
    <mergeCell ref="I8:J8"/>
    <mergeCell ref="K8:K9"/>
    <mergeCell ref="A1:L1"/>
    <mergeCell ref="A2:L2"/>
    <mergeCell ref="A3:L3"/>
    <mergeCell ref="A4:L4"/>
    <mergeCell ref="A5:L5"/>
    <mergeCell ref="A56:L56"/>
    <mergeCell ref="F10:F12"/>
    <mergeCell ref="A19:F19"/>
    <mergeCell ref="A55:F55"/>
    <mergeCell ref="A49:F50"/>
    <mergeCell ref="A47:F48"/>
    <mergeCell ref="A37:F37"/>
    <mergeCell ref="A54:F54"/>
    <mergeCell ref="A46:B46"/>
    <mergeCell ref="A51:F52"/>
    <mergeCell ref="A53:F53"/>
  </mergeCells>
  <printOptions horizontalCentered="1" verticalCentered="1"/>
  <pageMargins left="0.25" right="0.25" top="0.25" bottom="0.25" header="0.3" footer="0.3"/>
  <pageSetup paperSize="9" scale="7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B1:U53"/>
  <sheetViews>
    <sheetView rightToLeft="1" view="pageBreakPreview" zoomScaleNormal="90" zoomScaleSheetLayoutView="100" workbookViewId="0">
      <selection activeCell="B5" sqref="B5"/>
    </sheetView>
  </sheetViews>
  <sheetFormatPr defaultRowHeight="12.75"/>
  <cols>
    <col min="1" max="1" width="2.5703125" customWidth="1"/>
    <col min="2" max="2" width="10.7109375" customWidth="1"/>
    <col min="3" max="3" width="30.42578125" bestFit="1"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c r="B1" s="374" t="s">
        <v>752</v>
      </c>
      <c r="C1" s="374"/>
      <c r="D1" s="374"/>
      <c r="E1" s="374"/>
      <c r="F1" s="374"/>
      <c r="G1" s="374"/>
      <c r="H1" s="374"/>
      <c r="I1" s="374"/>
      <c r="J1" s="374"/>
      <c r="K1" s="374"/>
      <c r="L1" s="374"/>
      <c r="M1" s="374"/>
      <c r="N1" s="374"/>
    </row>
    <row r="2" spans="2:21" ht="13.5" thickBot="1">
      <c r="B2" s="322" t="s">
        <v>434</v>
      </c>
      <c r="C2" s="320"/>
      <c r="D2" s="320"/>
      <c r="E2" s="320"/>
      <c r="F2" s="320"/>
      <c r="G2" s="321"/>
      <c r="H2" s="20"/>
      <c r="I2" s="322" t="s">
        <v>435</v>
      </c>
      <c r="J2" s="320"/>
      <c r="K2" s="320"/>
      <c r="L2" s="320"/>
      <c r="M2" s="320"/>
      <c r="N2" s="321"/>
    </row>
    <row r="3" spans="2:21" ht="13.5" thickBot="1">
      <c r="B3" s="315" t="s">
        <v>424</v>
      </c>
      <c r="C3" s="315" t="s">
        <v>425</v>
      </c>
      <c r="D3" s="315" t="s">
        <v>436</v>
      </c>
      <c r="E3" s="315"/>
      <c r="F3" s="315"/>
      <c r="G3" s="315" t="s">
        <v>437</v>
      </c>
      <c r="H3" s="20"/>
      <c r="I3" s="315" t="s">
        <v>424</v>
      </c>
      <c r="J3" s="315" t="s">
        <v>425</v>
      </c>
      <c r="K3" s="315" t="s">
        <v>436</v>
      </c>
      <c r="L3" s="315"/>
      <c r="M3" s="315"/>
      <c r="N3" s="315" t="s">
        <v>437</v>
      </c>
      <c r="P3" s="18"/>
      <c r="Q3" s="18"/>
      <c r="R3" s="18"/>
      <c r="S3" s="18"/>
      <c r="T3" s="18"/>
      <c r="U3" s="18"/>
    </row>
    <row r="4" spans="2:21" ht="13.5" thickBot="1">
      <c r="B4" s="315"/>
      <c r="C4" s="315"/>
      <c r="D4" s="25" t="s">
        <v>438</v>
      </c>
      <c r="E4" s="25" t="s">
        <v>430</v>
      </c>
      <c r="F4" s="25" t="s">
        <v>431</v>
      </c>
      <c r="G4" s="315"/>
      <c r="H4" s="20"/>
      <c r="I4" s="315"/>
      <c r="J4" s="315"/>
      <c r="K4" s="25" t="s">
        <v>438</v>
      </c>
      <c r="L4" s="25" t="s">
        <v>430</v>
      </c>
      <c r="M4" s="25" t="s">
        <v>431</v>
      </c>
      <c r="N4" s="315"/>
      <c r="P4" s="18"/>
      <c r="Q4" s="18"/>
      <c r="R4" s="18"/>
      <c r="S4" s="18"/>
      <c r="T4" s="18"/>
      <c r="U4" s="18"/>
    </row>
    <row r="5" spans="2:21">
      <c r="B5" s="100">
        <v>1401124</v>
      </c>
      <c r="C5" s="37" t="s">
        <v>755</v>
      </c>
      <c r="D5" s="35">
        <v>3</v>
      </c>
      <c r="E5" s="35">
        <v>0</v>
      </c>
      <c r="F5" s="35">
        <v>3</v>
      </c>
      <c r="G5" s="102" t="s">
        <v>0</v>
      </c>
      <c r="H5" s="17"/>
      <c r="I5" s="100">
        <v>1401150</v>
      </c>
      <c r="J5" s="36" t="s">
        <v>500</v>
      </c>
      <c r="K5" s="34">
        <v>3</v>
      </c>
      <c r="L5" s="34">
        <v>0</v>
      </c>
      <c r="M5" s="34">
        <v>3</v>
      </c>
      <c r="N5" s="101" t="s">
        <v>0</v>
      </c>
      <c r="P5" s="18"/>
      <c r="Q5" s="18"/>
      <c r="R5" s="18"/>
      <c r="S5" s="18"/>
      <c r="T5" s="18"/>
      <c r="U5" s="18"/>
    </row>
    <row r="6" spans="2:21">
      <c r="B6" s="98">
        <v>1301106</v>
      </c>
      <c r="C6" s="37" t="str">
        <f>VLOOKUP($B6,Crses!$A$2:$J$269,2,FALSE)</f>
        <v>البرمجة الهيكلية</v>
      </c>
      <c r="D6" s="35">
        <f>VLOOKUP($B6,Crses!$A$2:$J$284,4,FALSE)</f>
        <v>2</v>
      </c>
      <c r="E6" s="35">
        <f>VLOOKUP($B6,Crses!$A$2:$J$284,5,FALSE)</f>
        <v>2</v>
      </c>
      <c r="F6" s="35">
        <f>VLOOKUP($B6,Crses!$A$2:$J$284,6,FALSE)</f>
        <v>3</v>
      </c>
      <c r="G6" s="102" t="str">
        <f>VLOOKUP($B6,Crses!$A$2:$J$284,7,FALSE)</f>
        <v>-</v>
      </c>
      <c r="H6" s="17"/>
      <c r="I6" s="98">
        <v>1301108</v>
      </c>
      <c r="J6" s="37" t="str">
        <f>VLOOKUP($I6,Crses!$A$2:$J$284,2,FALSE)</f>
        <v xml:space="preserve">البرمجة الكينونية (1) </v>
      </c>
      <c r="K6" s="35">
        <f>VLOOKUP($I6,Crses!$A$2:$J$284,4,FALSE)</f>
        <v>2</v>
      </c>
      <c r="L6" s="35">
        <f>VLOOKUP($I6,Crses!$A$2:$J$284,5,FALSE)</f>
        <v>2</v>
      </c>
      <c r="M6" s="35">
        <f>VLOOKUP($I6,Crses!$A$2:$J$294,6,FALSE)</f>
        <v>3</v>
      </c>
      <c r="N6" s="102">
        <f>VLOOKUP($I6,Crses!$A$2:$J$284,7,FALSE)</f>
        <v>1301106</v>
      </c>
      <c r="P6" s="26"/>
      <c r="Q6" s="27"/>
      <c r="R6" s="26"/>
      <c r="S6" s="26"/>
      <c r="T6" s="26"/>
      <c r="U6" s="26"/>
    </row>
    <row r="7" spans="2:21">
      <c r="B7" s="98">
        <v>1301111</v>
      </c>
      <c r="C7" s="37" t="str">
        <f>VLOOKUP($B7,Crses!$A$2:$J$269,2,FALSE)</f>
        <v>تراكيب متقطعه (1)</v>
      </c>
      <c r="D7" s="35">
        <f>VLOOKUP($B7,Crses!$A$2:$J$284,4,FALSE)</f>
        <v>3</v>
      </c>
      <c r="E7" s="35">
        <f>VLOOKUP($B7,Crses!$A$2:$J$284,5,FALSE)</f>
        <v>0</v>
      </c>
      <c r="F7" s="35">
        <f>VLOOKUP($B7,Crses!$A$2:$J$284,6,FALSE)</f>
        <v>3</v>
      </c>
      <c r="G7" s="102" t="str">
        <f>VLOOKUP($B7,Crses!$A$2:$J$284,7,FALSE)</f>
        <v>-</v>
      </c>
      <c r="H7" s="17"/>
      <c r="I7" s="98">
        <v>1301150</v>
      </c>
      <c r="J7" s="37" t="str">
        <f>VLOOKUP($I7,Crses!$A$2:$J$269,2,FALSE)</f>
        <v xml:space="preserve">الجبر الخطي </v>
      </c>
      <c r="K7" s="35">
        <f>VLOOKUP($I7,Crses!$A$2:$J$269,4,FALSE)</f>
        <v>3</v>
      </c>
      <c r="L7" s="35">
        <f>VLOOKUP($I7,Crses!$A$2:$J$269,5,FALSE)</f>
        <v>0</v>
      </c>
      <c r="M7" s="35">
        <f>VLOOKUP($I7,Crses!$A$2:$J$269,6,FALSE)</f>
        <v>3</v>
      </c>
      <c r="N7" s="102">
        <f>VLOOKUP($I7,Crses!$A$2:$J$269,7,FALSE)</f>
        <v>1501110</v>
      </c>
      <c r="P7" s="18"/>
      <c r="Q7" s="18"/>
      <c r="R7" s="18"/>
      <c r="S7" s="18"/>
      <c r="T7" s="18"/>
      <c r="U7" s="18"/>
    </row>
    <row r="8" spans="2:21">
      <c r="B8" s="98">
        <v>1501110</v>
      </c>
      <c r="C8" s="37" t="str">
        <f>VLOOKUP($B8,Crses!$A$2:$J$269,2,FALSE)</f>
        <v>تفاضل وتكامل (1)</v>
      </c>
      <c r="D8" s="35">
        <f>VLOOKUP($B8,Crses!$A$2:$J$284,4,FALSE)</f>
        <v>3</v>
      </c>
      <c r="E8" s="35">
        <f>VLOOKUP($B8,Crses!$A$2:$J$284,5,FALSE)</f>
        <v>0</v>
      </c>
      <c r="F8" s="35">
        <f>VLOOKUP($B8,Crses!$A$2:$J$284,6,FALSE)</f>
        <v>3</v>
      </c>
      <c r="G8" s="102" t="str">
        <f>VLOOKUP($B8,Crses!$A$2:$J$284,7,FALSE)</f>
        <v>-</v>
      </c>
      <c r="H8" s="17"/>
      <c r="I8" s="98">
        <v>1501212</v>
      </c>
      <c r="J8" s="37" t="s">
        <v>369</v>
      </c>
      <c r="K8" s="35">
        <v>3</v>
      </c>
      <c r="L8" s="35">
        <v>0</v>
      </c>
      <c r="M8" s="35">
        <v>3</v>
      </c>
      <c r="N8" s="102">
        <v>1501110</v>
      </c>
      <c r="P8" s="18"/>
      <c r="Q8" s="18"/>
      <c r="R8" s="18"/>
      <c r="S8" s="18"/>
      <c r="T8" s="18"/>
      <c r="U8" s="18"/>
    </row>
    <row r="9" spans="2:21">
      <c r="B9" s="98" t="s">
        <v>0</v>
      </c>
      <c r="C9" s="37" t="s">
        <v>439</v>
      </c>
      <c r="D9" s="35">
        <v>3</v>
      </c>
      <c r="E9" s="35">
        <v>0</v>
      </c>
      <c r="F9" s="35">
        <v>3</v>
      </c>
      <c r="G9" s="102"/>
      <c r="H9" s="17"/>
      <c r="I9" s="98">
        <v>1305101</v>
      </c>
      <c r="J9" s="37" t="s">
        <v>645</v>
      </c>
      <c r="K9" s="35">
        <v>3</v>
      </c>
      <c r="L9" s="35">
        <v>0</v>
      </c>
      <c r="M9" s="35">
        <v>3</v>
      </c>
      <c r="N9" s="102" t="s">
        <v>0</v>
      </c>
      <c r="P9" s="26"/>
      <c r="Q9" s="27"/>
      <c r="R9" s="26"/>
      <c r="S9" s="26"/>
      <c r="T9" s="26"/>
      <c r="U9" s="26"/>
    </row>
    <row r="10" spans="2:21" ht="13.5" thickBot="1">
      <c r="B10" s="103"/>
      <c r="C10" s="37"/>
      <c r="D10" s="35"/>
      <c r="E10" s="35"/>
      <c r="F10" s="35"/>
      <c r="G10" s="102"/>
      <c r="H10" s="17"/>
      <c r="I10" s="103"/>
      <c r="J10" s="37"/>
      <c r="K10" s="35"/>
      <c r="L10" s="35"/>
      <c r="M10" s="35"/>
      <c r="N10" s="102"/>
      <c r="P10" s="26"/>
      <c r="Q10" s="27"/>
      <c r="R10" s="26"/>
      <c r="S10" s="26"/>
      <c r="T10" s="26"/>
      <c r="U10" s="26"/>
    </row>
    <row r="11" spans="2:21" ht="13.5" thickBot="1">
      <c r="B11" s="328" t="s">
        <v>431</v>
      </c>
      <c r="C11" s="329"/>
      <c r="D11" s="99">
        <f>SUM(D5:D10)</f>
        <v>14</v>
      </c>
      <c r="E11" s="99">
        <f>SUM(E5:E10)</f>
        <v>2</v>
      </c>
      <c r="F11" s="99">
        <f>SUM(F5:F10)</f>
        <v>15</v>
      </c>
      <c r="G11" s="25"/>
      <c r="H11" s="17"/>
      <c r="I11" s="328" t="s">
        <v>431</v>
      </c>
      <c r="J11" s="329"/>
      <c r="K11" s="99">
        <f>SUM(K5:K10)</f>
        <v>14</v>
      </c>
      <c r="L11" s="99">
        <f>SUM(L5:L10)</f>
        <v>2</v>
      </c>
      <c r="M11" s="99">
        <f>SUM(M5:M10)</f>
        <v>15</v>
      </c>
      <c r="N11" s="25"/>
      <c r="P11" s="18"/>
      <c r="Q11" s="18"/>
      <c r="R11" s="18"/>
      <c r="S11" s="18"/>
      <c r="T11" s="18"/>
      <c r="U11" s="18"/>
    </row>
    <row r="12" spans="2:21" ht="13.5" thickBot="1">
      <c r="B12" s="21"/>
      <c r="C12" s="21"/>
      <c r="D12" s="21"/>
      <c r="E12" s="21"/>
      <c r="F12" s="21"/>
      <c r="G12" s="21"/>
      <c r="H12" s="22"/>
      <c r="I12" s="373"/>
      <c r="J12" s="373"/>
      <c r="K12" s="373"/>
      <c r="L12" s="373"/>
      <c r="M12" s="373"/>
      <c r="N12" s="373"/>
      <c r="P12" s="18"/>
      <c r="Q12" s="18"/>
      <c r="R12" s="18"/>
      <c r="S12" s="18"/>
      <c r="T12" s="18"/>
      <c r="U12" s="18"/>
    </row>
    <row r="13" spans="2:21" ht="13.5" thickBot="1">
      <c r="B13" s="322" t="s">
        <v>440</v>
      </c>
      <c r="C13" s="320"/>
      <c r="D13" s="320"/>
      <c r="E13" s="320"/>
      <c r="F13" s="320"/>
      <c r="G13" s="372"/>
      <c r="H13" s="20"/>
      <c r="I13" s="322" t="s">
        <v>441</v>
      </c>
      <c r="J13" s="320"/>
      <c r="K13" s="320"/>
      <c r="L13" s="320"/>
      <c r="M13" s="320"/>
      <c r="N13" s="321"/>
    </row>
    <row r="14" spans="2:21" ht="13.5" thickBot="1">
      <c r="B14" s="315" t="s">
        <v>424</v>
      </c>
      <c r="C14" s="315" t="s">
        <v>425</v>
      </c>
      <c r="D14" s="315" t="s">
        <v>436</v>
      </c>
      <c r="E14" s="315"/>
      <c r="F14" s="315"/>
      <c r="G14" s="315" t="s">
        <v>437</v>
      </c>
      <c r="H14" s="23"/>
      <c r="I14" s="315" t="s">
        <v>424</v>
      </c>
      <c r="J14" s="315" t="s">
        <v>425</v>
      </c>
      <c r="K14" s="315" t="s">
        <v>436</v>
      </c>
      <c r="L14" s="315"/>
      <c r="M14" s="315"/>
      <c r="N14" s="315" t="s">
        <v>437</v>
      </c>
    </row>
    <row r="15" spans="2:21" ht="13.5" thickBot="1">
      <c r="B15" s="315"/>
      <c r="C15" s="315"/>
      <c r="D15" s="25" t="s">
        <v>438</v>
      </c>
      <c r="E15" s="25" t="s">
        <v>430</v>
      </c>
      <c r="F15" s="25" t="s">
        <v>431</v>
      </c>
      <c r="G15" s="315"/>
      <c r="H15" s="23"/>
      <c r="I15" s="315"/>
      <c r="J15" s="315"/>
      <c r="K15" s="25" t="s">
        <v>438</v>
      </c>
      <c r="L15" s="25" t="s">
        <v>430</v>
      </c>
      <c r="M15" s="25" t="s">
        <v>431</v>
      </c>
      <c r="N15" s="315"/>
    </row>
    <row r="16" spans="2:21">
      <c r="B16" s="100">
        <v>1401123</v>
      </c>
      <c r="C16" s="37" t="s">
        <v>756</v>
      </c>
      <c r="D16" s="35">
        <v>3</v>
      </c>
      <c r="E16" s="35">
        <v>0</v>
      </c>
      <c r="F16" s="35">
        <v>3</v>
      </c>
      <c r="G16" s="102" t="s">
        <v>0</v>
      </c>
      <c r="H16" s="20"/>
      <c r="I16" s="100">
        <v>100103</v>
      </c>
      <c r="J16" s="37" t="s">
        <v>757</v>
      </c>
      <c r="K16" s="35">
        <v>3</v>
      </c>
      <c r="L16" s="35">
        <v>0</v>
      </c>
      <c r="M16" s="35">
        <v>3</v>
      </c>
      <c r="N16" s="102" t="s">
        <v>0</v>
      </c>
    </row>
    <row r="17" spans="2:19">
      <c r="B17" s="98">
        <v>1301203</v>
      </c>
      <c r="C17" s="37" t="str">
        <f>VLOOKUP($B17,Crses!$A$2:$J$269,2,FALSE)</f>
        <v>تراكيب البيانات والخوارزميات</v>
      </c>
      <c r="D17" s="35">
        <f>VLOOKUP($B17,Crses!$A$2:$J$284,4,FALSE)</f>
        <v>2</v>
      </c>
      <c r="E17" s="35">
        <f>VLOOKUP($B17,Crses!$A$2:$J$284,5,FALSE)</f>
        <v>2</v>
      </c>
      <c r="F17" s="35">
        <f>VLOOKUP($B17,Crses!$A$2:$J$284,6,FALSE)</f>
        <v>3</v>
      </c>
      <c r="G17" s="102" t="str">
        <f>VLOOKUP($B17,Crses!$A$2:$J$284,7,FALSE)</f>
        <v>1301108+1301111</v>
      </c>
      <c r="H17" s="17"/>
      <c r="I17" s="98">
        <v>1305211</v>
      </c>
      <c r="J17" s="37" t="s">
        <v>630</v>
      </c>
      <c r="K17" s="35">
        <v>3</v>
      </c>
      <c r="L17" s="35">
        <v>0</v>
      </c>
      <c r="M17" s="35">
        <v>3</v>
      </c>
      <c r="N17" s="102">
        <v>1301336</v>
      </c>
    </row>
    <row r="18" spans="2:19">
      <c r="B18" s="98">
        <v>1301266</v>
      </c>
      <c r="C18" s="37" t="str">
        <f>VLOOKUP($B18,Crses!$A$2:$J$269,2,FALSE)</f>
        <v xml:space="preserve">تقنية الكتابة و مهارات الاتصال </v>
      </c>
      <c r="D18" s="35">
        <f>VLOOKUP($B18,Crses!$A$2:$J$284,4,FALSE)</f>
        <v>3</v>
      </c>
      <c r="E18" s="35">
        <f>VLOOKUP($B18,Crses!$A$2:$J$284,5,FALSE)</f>
        <v>0</v>
      </c>
      <c r="F18" s="35">
        <f>VLOOKUP($B18,Crses!$A$2:$J$284,6,FALSE)</f>
        <v>3</v>
      </c>
      <c r="G18" s="102">
        <f>VLOOKUP($B18,Crses!$A$2:$J$284,7,FALSE)</f>
        <v>1401120</v>
      </c>
      <c r="H18" s="17"/>
      <c r="I18" s="98">
        <v>1305212</v>
      </c>
      <c r="J18" s="37" t="s">
        <v>647</v>
      </c>
      <c r="K18" s="35">
        <v>2</v>
      </c>
      <c r="L18" s="35">
        <v>2</v>
      </c>
      <c r="M18" s="35">
        <v>3</v>
      </c>
      <c r="N18" s="102">
        <v>1301336</v>
      </c>
    </row>
    <row r="19" spans="2:19">
      <c r="B19" s="98">
        <v>1301336</v>
      </c>
      <c r="C19" s="37" t="s">
        <v>224</v>
      </c>
      <c r="D19" s="35">
        <v>3</v>
      </c>
      <c r="E19" s="35">
        <v>0</v>
      </c>
      <c r="F19" s="35">
        <v>3</v>
      </c>
      <c r="G19" s="102">
        <v>1301326</v>
      </c>
      <c r="H19" s="17"/>
      <c r="I19" s="98">
        <v>1301270</v>
      </c>
      <c r="J19" s="37" t="s">
        <v>127</v>
      </c>
      <c r="K19" s="35">
        <v>3</v>
      </c>
      <c r="L19" s="35">
        <v>0</v>
      </c>
      <c r="M19" s="35">
        <v>3</v>
      </c>
      <c r="N19" s="102">
        <v>1501110</v>
      </c>
    </row>
    <row r="20" spans="2:19">
      <c r="B20" s="98">
        <v>1305202</v>
      </c>
      <c r="C20" s="37" t="s">
        <v>709</v>
      </c>
      <c r="D20" s="35">
        <v>3</v>
      </c>
      <c r="E20" s="35">
        <v>0</v>
      </c>
      <c r="F20" s="35">
        <v>3</v>
      </c>
      <c r="G20" s="102">
        <v>1305101</v>
      </c>
      <c r="H20" s="17"/>
      <c r="I20" s="98">
        <v>1305213</v>
      </c>
      <c r="J20" s="37" t="s">
        <v>635</v>
      </c>
      <c r="K20" s="35">
        <v>2</v>
      </c>
      <c r="L20" s="35">
        <v>2</v>
      </c>
      <c r="M20" s="35">
        <v>3</v>
      </c>
      <c r="N20" s="102">
        <v>1301203</v>
      </c>
    </row>
    <row r="21" spans="2:19" ht="13.5" thickBot="1">
      <c r="B21" s="103">
        <v>1301236</v>
      </c>
      <c r="C21" s="37" t="s">
        <v>215</v>
      </c>
      <c r="D21" s="35">
        <v>2</v>
      </c>
      <c r="E21" s="35">
        <v>2</v>
      </c>
      <c r="F21" s="35">
        <v>3</v>
      </c>
      <c r="G21" s="102">
        <v>1301108</v>
      </c>
      <c r="H21" s="17"/>
      <c r="I21" s="98">
        <v>1301305</v>
      </c>
      <c r="J21" s="37" t="s">
        <v>522</v>
      </c>
      <c r="K21" s="35">
        <v>2</v>
      </c>
      <c r="L21" s="35">
        <v>2</v>
      </c>
      <c r="M21" s="35">
        <v>3</v>
      </c>
      <c r="N21" s="102">
        <v>1301203</v>
      </c>
    </row>
    <row r="22" spans="2:19" ht="13.5" thickBot="1">
      <c r="B22" s="328" t="s">
        <v>431</v>
      </c>
      <c r="C22" s="329"/>
      <c r="D22" s="99">
        <f>SUM(D16:D21)</f>
        <v>16</v>
      </c>
      <c r="E22" s="99">
        <f t="shared" ref="E22:F22" si="0">SUM(E16:E21)</f>
        <v>4</v>
      </c>
      <c r="F22" s="99">
        <f t="shared" si="0"/>
        <v>18</v>
      </c>
      <c r="G22" s="25"/>
      <c r="H22" s="24"/>
      <c r="I22" s="328" t="s">
        <v>431</v>
      </c>
      <c r="J22" s="329"/>
      <c r="K22" s="99">
        <f>SUM(K16:K21)</f>
        <v>15</v>
      </c>
      <c r="L22" s="99">
        <f>SUM(L16:L21)</f>
        <v>6</v>
      </c>
      <c r="M22" s="99">
        <f>SUM(M16:M21)</f>
        <v>18</v>
      </c>
      <c r="N22" s="25"/>
    </row>
    <row r="23" spans="2:19" ht="13.5" thickBot="1">
      <c r="B23" s="21"/>
      <c r="C23" s="21"/>
      <c r="D23" s="21"/>
      <c r="E23" s="21"/>
      <c r="F23" s="21"/>
      <c r="G23" s="21"/>
      <c r="H23" s="24"/>
      <c r="I23" s="21"/>
      <c r="J23" s="21"/>
      <c r="K23" s="21"/>
      <c r="L23" s="21"/>
      <c r="M23" s="21"/>
      <c r="N23" s="21"/>
    </row>
    <row r="24" spans="2:19" ht="13.5" thickBot="1">
      <c r="B24" s="322" t="s">
        <v>442</v>
      </c>
      <c r="C24" s="320"/>
      <c r="D24" s="320"/>
      <c r="E24" s="320"/>
      <c r="F24" s="320"/>
      <c r="G24" s="321"/>
      <c r="H24" s="24"/>
      <c r="I24" s="322" t="s">
        <v>443</v>
      </c>
      <c r="J24" s="320"/>
      <c r="K24" s="320"/>
      <c r="L24" s="320"/>
      <c r="M24" s="320"/>
      <c r="N24" s="321"/>
    </row>
    <row r="25" spans="2:19" ht="13.5" thickBot="1">
      <c r="B25" s="315" t="s">
        <v>424</v>
      </c>
      <c r="C25" s="315" t="s">
        <v>425</v>
      </c>
      <c r="D25" s="315" t="s">
        <v>436</v>
      </c>
      <c r="E25" s="315"/>
      <c r="F25" s="315"/>
      <c r="G25" s="315" t="s">
        <v>437</v>
      </c>
      <c r="H25" s="23"/>
      <c r="I25" s="315" t="s">
        <v>424</v>
      </c>
      <c r="J25" s="315" t="s">
        <v>425</v>
      </c>
      <c r="K25" s="315" t="s">
        <v>436</v>
      </c>
      <c r="L25" s="315"/>
      <c r="M25" s="315"/>
      <c r="N25" s="315" t="s">
        <v>437</v>
      </c>
    </row>
    <row r="26" spans="2:19" ht="15" customHeight="1" thickBot="1">
      <c r="B26" s="315"/>
      <c r="C26" s="315"/>
      <c r="D26" s="25" t="s">
        <v>438</v>
      </c>
      <c r="E26" s="25" t="s">
        <v>430</v>
      </c>
      <c r="F26" s="25" t="s">
        <v>431</v>
      </c>
      <c r="G26" s="315"/>
      <c r="H26" s="24"/>
      <c r="I26" s="315"/>
      <c r="J26" s="315"/>
      <c r="K26" s="25" t="s">
        <v>438</v>
      </c>
      <c r="L26" s="25" t="s">
        <v>430</v>
      </c>
      <c r="M26" s="25" t="s">
        <v>431</v>
      </c>
      <c r="N26" s="315"/>
    </row>
    <row r="27" spans="2:19">
      <c r="B27" s="100">
        <v>1301326</v>
      </c>
      <c r="C27" s="37" t="str">
        <f>VLOOKUP($B27,Crses!$A$2:$J$269,2,FALSE)</f>
        <v>نظم التشغيل</v>
      </c>
      <c r="D27" s="35">
        <f>VLOOKUP($B27,Crses!$A$2:$J$284,4,FALSE)</f>
        <v>3</v>
      </c>
      <c r="E27" s="35">
        <f>VLOOKUP($B27,Crses!$A$2:$J$284,5,FALSE)</f>
        <v>0</v>
      </c>
      <c r="F27" s="35">
        <f>VLOOKUP($B27,Crses!$A$2:$J$284,6,FALSE)</f>
        <v>3</v>
      </c>
      <c r="G27" s="102">
        <f>VLOOKUP($B27,Crses!$A$2:$J$284,7,FALSE)</f>
        <v>1301203</v>
      </c>
      <c r="H27" s="20"/>
      <c r="I27" s="100">
        <v>1305311</v>
      </c>
      <c r="J27" s="36" t="s">
        <v>646</v>
      </c>
      <c r="K27" s="34">
        <v>2</v>
      </c>
      <c r="L27" s="34">
        <v>2</v>
      </c>
      <c r="M27" s="34">
        <v>3</v>
      </c>
      <c r="N27" s="101">
        <v>1301326</v>
      </c>
    </row>
    <row r="28" spans="2:19">
      <c r="B28" s="98">
        <v>1305301</v>
      </c>
      <c r="C28" s="37" t="s">
        <v>712</v>
      </c>
      <c r="D28" s="35">
        <v>2</v>
      </c>
      <c r="E28" s="35">
        <v>2</v>
      </c>
      <c r="F28" s="35">
        <v>3</v>
      </c>
      <c r="G28" s="102">
        <v>1305212</v>
      </c>
      <c r="H28" s="20"/>
      <c r="I28" s="98">
        <v>1305312</v>
      </c>
      <c r="J28" s="37" t="s">
        <v>713</v>
      </c>
      <c r="K28" s="35">
        <v>3</v>
      </c>
      <c r="L28" s="35">
        <v>0</v>
      </c>
      <c r="M28" s="35">
        <v>3</v>
      </c>
      <c r="N28" s="102">
        <v>1305213</v>
      </c>
    </row>
    <row r="29" spans="2:19">
      <c r="B29" s="98">
        <v>1305302</v>
      </c>
      <c r="C29" s="37" t="s">
        <v>633</v>
      </c>
      <c r="D29" s="35">
        <v>3</v>
      </c>
      <c r="E29" s="35">
        <v>0</v>
      </c>
      <c r="F29" s="35">
        <v>3</v>
      </c>
      <c r="G29" s="102">
        <v>1305211</v>
      </c>
      <c r="H29" s="17"/>
      <c r="I29" s="98">
        <v>1305313</v>
      </c>
      <c r="J29" s="37" t="s">
        <v>631</v>
      </c>
      <c r="K29" s="35">
        <v>3</v>
      </c>
      <c r="L29" s="35">
        <v>0</v>
      </c>
      <c r="M29" s="35">
        <v>3</v>
      </c>
      <c r="N29" s="102">
        <v>1305213</v>
      </c>
    </row>
    <row r="30" spans="2:19">
      <c r="B30" s="98">
        <v>1302384</v>
      </c>
      <c r="C30" s="37" t="s">
        <v>469</v>
      </c>
      <c r="D30" s="35">
        <v>2</v>
      </c>
      <c r="E30" s="35">
        <v>2</v>
      </c>
      <c r="F30" s="35">
        <v>3</v>
      </c>
      <c r="G30" s="102">
        <v>1301305</v>
      </c>
      <c r="H30" s="17"/>
      <c r="I30" s="98">
        <v>1305314</v>
      </c>
      <c r="J30" s="37" t="s">
        <v>710</v>
      </c>
      <c r="K30" s="35">
        <v>2</v>
      </c>
      <c r="L30" s="35">
        <v>2</v>
      </c>
      <c r="M30" s="35">
        <v>3</v>
      </c>
      <c r="N30" s="102">
        <v>1305212</v>
      </c>
    </row>
    <row r="31" spans="2:19" ht="38.25">
      <c r="B31" s="214" t="s">
        <v>800</v>
      </c>
      <c r="C31" s="213" t="s">
        <v>799</v>
      </c>
      <c r="D31" s="35">
        <v>3</v>
      </c>
      <c r="E31" s="35">
        <v>0</v>
      </c>
      <c r="F31" s="35">
        <v>3</v>
      </c>
      <c r="G31" s="102" t="s">
        <v>0</v>
      </c>
      <c r="H31" s="17"/>
      <c r="I31" s="98">
        <v>1305315</v>
      </c>
      <c r="J31" s="37" t="s">
        <v>634</v>
      </c>
      <c r="K31" s="35">
        <v>2</v>
      </c>
      <c r="L31" s="35">
        <v>2</v>
      </c>
      <c r="M31" s="35">
        <v>3</v>
      </c>
      <c r="N31" s="102">
        <v>1305302</v>
      </c>
      <c r="P31" s="27"/>
      <c r="Q31" s="26"/>
      <c r="R31" s="26"/>
      <c r="S31" s="26"/>
    </row>
    <row r="32" spans="2:19" ht="13.5" thickBot="1">
      <c r="B32" s="98" t="s">
        <v>0</v>
      </c>
      <c r="C32" s="104" t="s">
        <v>447</v>
      </c>
      <c r="D32" s="105">
        <v>3</v>
      </c>
      <c r="E32" s="105">
        <v>0</v>
      </c>
      <c r="F32" s="105">
        <v>3</v>
      </c>
      <c r="G32" s="106" t="s">
        <v>0</v>
      </c>
      <c r="H32" s="17"/>
      <c r="I32" s="98" t="s">
        <v>0</v>
      </c>
      <c r="J32" s="37" t="s">
        <v>439</v>
      </c>
      <c r="K32" s="35">
        <v>3</v>
      </c>
      <c r="L32" s="35">
        <v>0</v>
      </c>
      <c r="M32" s="35">
        <v>3</v>
      </c>
      <c r="N32" s="106" t="s">
        <v>0</v>
      </c>
      <c r="P32" s="18"/>
      <c r="Q32" s="18"/>
      <c r="R32" s="18"/>
      <c r="S32" s="18"/>
    </row>
    <row r="33" spans="2:14" ht="13.5" thickBot="1">
      <c r="B33" s="328" t="s">
        <v>431</v>
      </c>
      <c r="C33" s="329"/>
      <c r="D33" s="99">
        <f>SUM(D27:D32)</f>
        <v>16</v>
      </c>
      <c r="E33" s="99">
        <f>SUM(E27:E32)</f>
        <v>4</v>
      </c>
      <c r="F33" s="99">
        <f>SUM(F27:F32)</f>
        <v>18</v>
      </c>
      <c r="G33" s="193"/>
      <c r="H33" s="24"/>
      <c r="I33" s="328" t="s">
        <v>431</v>
      </c>
      <c r="J33" s="329"/>
      <c r="K33" s="99">
        <f>SUM(K27:K32)</f>
        <v>15</v>
      </c>
      <c r="L33" s="99">
        <f t="shared" ref="L33:M33" si="1">SUM(L27:L32)</f>
        <v>6</v>
      </c>
      <c r="M33" s="99">
        <f t="shared" si="1"/>
        <v>18</v>
      </c>
      <c r="N33" s="193"/>
    </row>
    <row r="34" spans="2:14" ht="13.5" thickBot="1">
      <c r="B34" s="370"/>
      <c r="C34" s="370"/>
      <c r="D34" s="370"/>
      <c r="E34" s="370"/>
      <c r="F34" s="370"/>
      <c r="G34" s="370"/>
      <c r="H34" s="370"/>
      <c r="I34" s="370"/>
      <c r="J34" s="370"/>
      <c r="K34" s="370"/>
      <c r="L34" s="370"/>
      <c r="M34" s="370"/>
      <c r="N34" s="370"/>
    </row>
    <row r="35" spans="2:14" ht="15.75" customHeight="1" thickBot="1">
      <c r="B35" s="367" t="s">
        <v>804</v>
      </c>
      <c r="C35" s="368"/>
      <c r="D35" s="368"/>
      <c r="E35" s="368"/>
      <c r="F35" s="368"/>
      <c r="G35" s="368"/>
      <c r="H35" s="368"/>
      <c r="I35" s="368"/>
      <c r="J35" s="368"/>
      <c r="K35" s="368"/>
      <c r="L35" s="368"/>
      <c r="M35" s="368"/>
      <c r="N35" s="369"/>
    </row>
    <row r="36" spans="2:14" ht="13.5" thickBot="1">
      <c r="B36" s="371"/>
      <c r="C36" s="371"/>
      <c r="D36" s="371"/>
      <c r="E36" s="371"/>
      <c r="F36" s="371"/>
      <c r="G36" s="371"/>
      <c r="H36" s="371"/>
      <c r="I36" s="371"/>
      <c r="J36" s="371"/>
      <c r="K36" s="371"/>
      <c r="L36" s="371"/>
      <c r="M36" s="371"/>
      <c r="N36" s="371"/>
    </row>
    <row r="37" spans="2:14" ht="13.5" thickBot="1">
      <c r="B37" s="322" t="s">
        <v>445</v>
      </c>
      <c r="C37" s="320"/>
      <c r="D37" s="320"/>
      <c r="E37" s="320"/>
      <c r="F37" s="320"/>
      <c r="G37" s="321"/>
      <c r="H37" s="23"/>
      <c r="I37" s="322" t="s">
        <v>446</v>
      </c>
      <c r="J37" s="320"/>
      <c r="K37" s="320"/>
      <c r="L37" s="320"/>
      <c r="M37" s="320"/>
      <c r="N37" s="321"/>
    </row>
    <row r="38" spans="2:14" ht="13.5" thickBot="1">
      <c r="B38" s="315" t="s">
        <v>424</v>
      </c>
      <c r="C38" s="315" t="s">
        <v>425</v>
      </c>
      <c r="D38" s="315" t="s">
        <v>436</v>
      </c>
      <c r="E38" s="315"/>
      <c r="F38" s="315"/>
      <c r="G38" s="315" t="s">
        <v>437</v>
      </c>
      <c r="H38" s="24"/>
      <c r="I38" s="315" t="s">
        <v>424</v>
      </c>
      <c r="J38" s="315" t="s">
        <v>425</v>
      </c>
      <c r="K38" s="315" t="s">
        <v>436</v>
      </c>
      <c r="L38" s="315"/>
      <c r="M38" s="315"/>
      <c r="N38" s="315" t="s">
        <v>437</v>
      </c>
    </row>
    <row r="39" spans="2:14" ht="13.5" thickBot="1">
      <c r="B39" s="315"/>
      <c r="C39" s="315"/>
      <c r="D39" s="25" t="s">
        <v>438</v>
      </c>
      <c r="E39" s="25" t="s">
        <v>430</v>
      </c>
      <c r="F39" s="25" t="s">
        <v>431</v>
      </c>
      <c r="G39" s="315"/>
      <c r="H39" s="23"/>
      <c r="I39" s="315"/>
      <c r="J39" s="315"/>
      <c r="K39" s="25" t="s">
        <v>438</v>
      </c>
      <c r="L39" s="25" t="s">
        <v>430</v>
      </c>
      <c r="M39" s="25" t="s">
        <v>431</v>
      </c>
      <c r="N39" s="315"/>
    </row>
    <row r="40" spans="2:14" ht="25.5">
      <c r="B40" s="100">
        <v>1305491</v>
      </c>
      <c r="C40" s="37" t="s">
        <v>162</v>
      </c>
      <c r="D40" s="35">
        <v>0</v>
      </c>
      <c r="E40" s="35">
        <v>2</v>
      </c>
      <c r="F40" s="35">
        <v>1</v>
      </c>
      <c r="G40" s="119" t="s">
        <v>720</v>
      </c>
      <c r="H40" s="20"/>
      <c r="I40" s="100">
        <v>1305492</v>
      </c>
      <c r="J40" s="116" t="s">
        <v>163</v>
      </c>
      <c r="K40" s="34">
        <v>0</v>
      </c>
      <c r="L40" s="34">
        <v>4</v>
      </c>
      <c r="M40" s="34">
        <v>2</v>
      </c>
      <c r="N40" s="215">
        <v>1305491</v>
      </c>
    </row>
    <row r="41" spans="2:14" ht="11.25" customHeight="1">
      <c r="B41" s="98">
        <v>1305401</v>
      </c>
      <c r="C41" s="37" t="s">
        <v>639</v>
      </c>
      <c r="D41" s="35">
        <v>2</v>
      </c>
      <c r="E41" s="35">
        <v>2</v>
      </c>
      <c r="F41" s="35">
        <v>3</v>
      </c>
      <c r="G41" s="102">
        <v>1305313</v>
      </c>
      <c r="H41" s="20"/>
      <c r="I41" s="98">
        <v>1305403</v>
      </c>
      <c r="J41" s="37" t="s">
        <v>722</v>
      </c>
      <c r="K41" s="35">
        <v>2</v>
      </c>
      <c r="L41" s="35">
        <v>2</v>
      </c>
      <c r="M41" s="35">
        <v>3</v>
      </c>
      <c r="N41" s="102" t="s">
        <v>653</v>
      </c>
    </row>
    <row r="42" spans="2:14">
      <c r="B42" s="98">
        <v>1305402</v>
      </c>
      <c r="C42" s="37" t="s">
        <v>711</v>
      </c>
      <c r="D42" s="35">
        <v>3</v>
      </c>
      <c r="E42" s="35">
        <v>0</v>
      </c>
      <c r="F42" s="35">
        <v>3</v>
      </c>
      <c r="G42" s="102">
        <v>1301305</v>
      </c>
      <c r="H42" s="20"/>
      <c r="I42" s="98">
        <v>1401116</v>
      </c>
      <c r="J42" s="37" t="s">
        <v>350</v>
      </c>
      <c r="K42" s="35">
        <v>3</v>
      </c>
      <c r="L42" s="35">
        <v>0</v>
      </c>
      <c r="M42" s="35">
        <v>3</v>
      </c>
      <c r="N42" s="102" t="s">
        <v>0</v>
      </c>
    </row>
    <row r="43" spans="2:14">
      <c r="B43" s="98">
        <v>1301341</v>
      </c>
      <c r="C43" s="37" t="s">
        <v>142</v>
      </c>
      <c r="D43" s="35">
        <v>2</v>
      </c>
      <c r="E43" s="35">
        <v>2</v>
      </c>
      <c r="F43" s="35">
        <v>3</v>
      </c>
      <c r="G43" s="102">
        <v>1301203</v>
      </c>
      <c r="H43" s="20"/>
      <c r="I43" s="98" t="s">
        <v>0</v>
      </c>
      <c r="J43" s="37" t="s">
        <v>447</v>
      </c>
      <c r="K43" s="35">
        <v>3</v>
      </c>
      <c r="L43" s="35">
        <v>0</v>
      </c>
      <c r="M43" s="35">
        <v>3</v>
      </c>
      <c r="N43" s="102" t="s">
        <v>0</v>
      </c>
    </row>
    <row r="44" spans="2:14">
      <c r="B44" s="98">
        <v>1302338</v>
      </c>
      <c r="C44" s="37" t="s">
        <v>419</v>
      </c>
      <c r="D44" s="35">
        <v>2</v>
      </c>
      <c r="E44" s="35">
        <v>2</v>
      </c>
      <c r="F44" s="35">
        <v>3</v>
      </c>
      <c r="G44" s="102" t="s">
        <v>544</v>
      </c>
      <c r="H44" s="20"/>
      <c r="I44" s="98" t="s">
        <v>0</v>
      </c>
      <c r="J44" s="37" t="s">
        <v>444</v>
      </c>
      <c r="K44" s="35">
        <v>3</v>
      </c>
      <c r="L44" s="35">
        <v>0</v>
      </c>
      <c r="M44" s="35">
        <v>3</v>
      </c>
      <c r="N44" s="102" t="s">
        <v>0</v>
      </c>
    </row>
    <row r="45" spans="2:14" ht="13.5" thickBot="1">
      <c r="B45" s="98" t="s">
        <v>0</v>
      </c>
      <c r="C45" s="37" t="s">
        <v>447</v>
      </c>
      <c r="D45" s="35">
        <v>3</v>
      </c>
      <c r="E45" s="35">
        <v>0</v>
      </c>
      <c r="F45" s="35">
        <v>3</v>
      </c>
      <c r="G45" s="102" t="s">
        <v>0</v>
      </c>
      <c r="H45" s="20"/>
      <c r="I45" s="103"/>
      <c r="J45" s="104"/>
      <c r="K45" s="105"/>
      <c r="L45" s="105"/>
      <c r="M45" s="105"/>
      <c r="N45" s="106"/>
    </row>
    <row r="46" spans="2:14" ht="13.5" thickBot="1">
      <c r="B46" s="328" t="s">
        <v>431</v>
      </c>
      <c r="C46" s="329"/>
      <c r="D46" s="99">
        <f>SUM(D40:D45)</f>
        <v>12</v>
      </c>
      <c r="E46" s="99">
        <f>SUM(E40:E45)</f>
        <v>8</v>
      </c>
      <c r="F46" s="99">
        <f>SUM(F40:F45)</f>
        <v>16</v>
      </c>
      <c r="G46" s="25"/>
      <c r="H46" s="23"/>
      <c r="I46" s="328" t="s">
        <v>431</v>
      </c>
      <c r="J46" s="329"/>
      <c r="K46" s="99">
        <f>SUM(K40:K45)</f>
        <v>11</v>
      </c>
      <c r="L46" s="99">
        <f>SUM(L40:L45)</f>
        <v>6</v>
      </c>
      <c r="M46" s="99">
        <f>SUM(M40:M45)</f>
        <v>14</v>
      </c>
      <c r="N46" s="25"/>
    </row>
    <row r="47" spans="2:14" ht="20.25" customHeight="1" thickBot="1">
      <c r="B47" s="107"/>
      <c r="C47" s="19"/>
      <c r="D47" s="19"/>
      <c r="E47" s="19"/>
      <c r="F47" s="19"/>
      <c r="G47" s="19"/>
      <c r="H47" s="23"/>
      <c r="I47" s="322" t="s">
        <v>473</v>
      </c>
      <c r="J47" s="320"/>
      <c r="K47" s="19">
        <f>F11+M11+F22+M22+F33+M33+F46+M46+F35</f>
        <v>132</v>
      </c>
      <c r="L47" s="19"/>
      <c r="M47" s="320" t="s">
        <v>753</v>
      </c>
      <c r="N47" s="321"/>
    </row>
    <row r="48" spans="2:14">
      <c r="H48" s="20"/>
    </row>
    <row r="49" spans="8:8">
      <c r="H49" s="20"/>
    </row>
    <row r="53" spans="8:8" ht="20.25" customHeight="1"/>
  </sheetData>
  <sortState ref="B41:B43">
    <sortCondition ref="B40"/>
  </sortState>
  <mergeCells count="55">
    <mergeCell ref="B46:C46"/>
    <mergeCell ref="I46:J46"/>
    <mergeCell ref="M47:N47"/>
    <mergeCell ref="I47:J47"/>
    <mergeCell ref="K38:M38"/>
    <mergeCell ref="N38:N39"/>
    <mergeCell ref="J38:J39"/>
    <mergeCell ref="B38:B39"/>
    <mergeCell ref="C38:C39"/>
    <mergeCell ref="D38:F38"/>
    <mergeCell ref="G38:G39"/>
    <mergeCell ref="I38:I39"/>
    <mergeCell ref="B1:N1"/>
    <mergeCell ref="B2:G2"/>
    <mergeCell ref="I2:N2"/>
    <mergeCell ref="B3:B4"/>
    <mergeCell ref="C3:C4"/>
    <mergeCell ref="D3:F3"/>
    <mergeCell ref="G3:G4"/>
    <mergeCell ref="K3:M3"/>
    <mergeCell ref="N3:N4"/>
    <mergeCell ref="I3:I4"/>
    <mergeCell ref="J3:J4"/>
    <mergeCell ref="B11:C11"/>
    <mergeCell ref="B13:G13"/>
    <mergeCell ref="I13:N13"/>
    <mergeCell ref="I11:J11"/>
    <mergeCell ref="I12:N12"/>
    <mergeCell ref="N14:N15"/>
    <mergeCell ref="B24:G24"/>
    <mergeCell ref="I24:N24"/>
    <mergeCell ref="D14:F14"/>
    <mergeCell ref="G14:G15"/>
    <mergeCell ref="I14:I15"/>
    <mergeCell ref="J14:J15"/>
    <mergeCell ref="K14:M14"/>
    <mergeCell ref="B22:C22"/>
    <mergeCell ref="C14:C15"/>
    <mergeCell ref="B14:B15"/>
    <mergeCell ref="I22:J22"/>
    <mergeCell ref="B37:G37"/>
    <mergeCell ref="I37:N37"/>
    <mergeCell ref="B25:B26"/>
    <mergeCell ref="C25:C26"/>
    <mergeCell ref="D25:F25"/>
    <mergeCell ref="G25:G26"/>
    <mergeCell ref="I25:I26"/>
    <mergeCell ref="J25:J26"/>
    <mergeCell ref="K25:M25"/>
    <mergeCell ref="N25:N26"/>
    <mergeCell ref="B33:C33"/>
    <mergeCell ref="I33:J33"/>
    <mergeCell ref="B35:N35"/>
    <mergeCell ref="B34:N34"/>
    <mergeCell ref="B36:N36"/>
  </mergeCells>
  <printOptions horizontalCentered="1" verticalCentered="1"/>
  <pageMargins left="0.11811023622047245" right="0.11811023622047245" top="0.11811023622047245" bottom="0.11811023622047245" header="3.937007874015748E-2" footer="3.937007874015748E-2"/>
  <pageSetup paperSize="9" scale="8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I17" sqref="I17"/>
    </sheetView>
  </sheetViews>
  <sheetFormatPr defaultRowHeight="12.75"/>
  <cols>
    <col min="12" max="12" width="9.5703125" bestFit="1" customWidth="1"/>
    <col min="13" max="13" width="43" bestFit="1" customWidth="1"/>
  </cols>
  <sheetData>
    <row r="1" spans="1:15" ht="13.5" thickBot="1">
      <c r="A1" s="134" t="s">
        <v>654</v>
      </c>
      <c r="B1" s="134" t="s">
        <v>655</v>
      </c>
      <c r="C1" s="134" t="s">
        <v>656</v>
      </c>
    </row>
    <row r="2" spans="1:15" ht="17.25" thickTop="1" thickBot="1">
      <c r="B2" s="134" t="s">
        <v>657</v>
      </c>
      <c r="C2" s="134" t="s">
        <v>661</v>
      </c>
      <c r="H2" s="172">
        <v>24</v>
      </c>
      <c r="I2" s="178">
        <f>H2/132</f>
        <v>0.18181818181818182</v>
      </c>
    </row>
    <row r="3" spans="1:15" ht="17.25" thickTop="1" thickBot="1">
      <c r="B3" s="134" t="s">
        <v>658</v>
      </c>
      <c r="C3" s="134" t="s">
        <v>662</v>
      </c>
      <c r="E3">
        <v>33</v>
      </c>
      <c r="H3" s="173">
        <v>24</v>
      </c>
      <c r="I3" s="178">
        <f t="shared" ref="I3:I5" si="0">H3/132</f>
        <v>0.18181818181818182</v>
      </c>
    </row>
    <row r="4" spans="1:15" ht="17.25" thickTop="1" thickBot="1">
      <c r="B4" s="134" t="s">
        <v>659</v>
      </c>
      <c r="C4" s="134" t="s">
        <v>663</v>
      </c>
      <c r="H4" s="173">
        <v>81</v>
      </c>
      <c r="I4" s="178">
        <f t="shared" si="0"/>
        <v>0.61363636363636365</v>
      </c>
    </row>
    <row r="5" spans="1:15" ht="17.25" thickTop="1" thickBot="1">
      <c r="B5" s="134" t="s">
        <v>660</v>
      </c>
      <c r="C5" s="134" t="s">
        <v>664</v>
      </c>
      <c r="H5" s="174">
        <v>3</v>
      </c>
      <c r="I5" s="178">
        <f t="shared" si="0"/>
        <v>2.2727272727272728E-2</v>
      </c>
    </row>
    <row r="6" spans="1:15" ht="17.25" thickTop="1" thickBot="1">
      <c r="C6" s="134" t="s">
        <v>665</v>
      </c>
      <c r="H6" s="179">
        <f>SUM(H2:H5)</f>
        <v>132</v>
      </c>
      <c r="I6" s="180">
        <f>SUM(I2:I5)</f>
        <v>1</v>
      </c>
    </row>
    <row r="7" spans="1:15" ht="17.25" customHeight="1" thickTop="1">
      <c r="C7" s="134" t="s">
        <v>666</v>
      </c>
    </row>
    <row r="8" spans="1:15" ht="14.25" customHeight="1">
      <c r="C8" s="134" t="s">
        <v>667</v>
      </c>
    </row>
    <row r="9" spans="1:15" ht="15" customHeight="1"/>
    <row r="10" spans="1:15">
      <c r="A10" s="134" t="s">
        <v>668</v>
      </c>
      <c r="B10" s="134" t="s">
        <v>669</v>
      </c>
      <c r="C10" s="134" t="s">
        <v>678</v>
      </c>
      <c r="E10">
        <v>42</v>
      </c>
    </row>
    <row r="11" spans="1:15">
      <c r="B11" s="134" t="s">
        <v>670</v>
      </c>
      <c r="C11" s="134" t="s">
        <v>679</v>
      </c>
    </row>
    <row r="12" spans="1:15">
      <c r="B12" s="134" t="s">
        <v>671</v>
      </c>
      <c r="C12" s="134" t="s">
        <v>680</v>
      </c>
      <c r="M12" s="134">
        <f>21/132*100</f>
        <v>15.909090909090908</v>
      </c>
      <c r="N12">
        <f>M12*140</f>
        <v>2227.272727272727</v>
      </c>
      <c r="O12">
        <f>N12/25</f>
        <v>89.090909090909079</v>
      </c>
    </row>
    <row r="13" spans="1:15">
      <c r="B13" s="134" t="s">
        <v>672</v>
      </c>
      <c r="C13" s="134" t="s">
        <v>681</v>
      </c>
      <c r="M13">
        <f>3/132*100</f>
        <v>2.2727272727272729</v>
      </c>
      <c r="N13">
        <f>M13*140</f>
        <v>318.18181818181819</v>
      </c>
      <c r="O13">
        <f>N13/25</f>
        <v>12.727272727272727</v>
      </c>
    </row>
    <row r="14" spans="1:15">
      <c r="B14" s="134" t="s">
        <v>673</v>
      </c>
      <c r="C14" s="134" t="s">
        <v>682</v>
      </c>
      <c r="M14">
        <f>87/132*100</f>
        <v>65.909090909090907</v>
      </c>
    </row>
    <row r="15" spans="1:15">
      <c r="B15" s="134" t="s">
        <v>674</v>
      </c>
      <c r="C15" s="134" t="s">
        <v>683</v>
      </c>
    </row>
    <row r="16" spans="1:15">
      <c r="B16" s="158" t="s">
        <v>675</v>
      </c>
      <c r="C16" s="158" t="s">
        <v>684</v>
      </c>
    </row>
    <row r="17" spans="1:15">
      <c r="B17" s="158" t="s">
        <v>676</v>
      </c>
      <c r="C17" s="159"/>
    </row>
    <row r="18" spans="1:15">
      <c r="B18" s="158" t="s">
        <v>677</v>
      </c>
      <c r="C18" s="159"/>
    </row>
    <row r="20" spans="1:15">
      <c r="A20" s="134" t="s">
        <v>685</v>
      </c>
      <c r="B20" s="160" t="s">
        <v>686</v>
      </c>
      <c r="C20" s="134" t="s">
        <v>692</v>
      </c>
      <c r="E20">
        <v>25</v>
      </c>
      <c r="M20">
        <f>140*15.9</f>
        <v>2226</v>
      </c>
      <c r="N20">
        <f>M20/100</f>
        <v>22.26</v>
      </c>
      <c r="O20">
        <f>N20/25</f>
        <v>0.89040000000000008</v>
      </c>
    </row>
    <row r="21" spans="1:15" ht="21">
      <c r="B21" s="123" t="s">
        <v>651</v>
      </c>
      <c r="C21" s="134" t="s">
        <v>693</v>
      </c>
    </row>
    <row r="22" spans="1:15">
      <c r="B22" s="134" t="s">
        <v>687</v>
      </c>
      <c r="C22" s="134" t="s">
        <v>694</v>
      </c>
      <c r="M22">
        <f>31.18/25</f>
        <v>1.2472000000000001</v>
      </c>
    </row>
    <row r="23" spans="1:15">
      <c r="B23" s="161" t="s">
        <v>688</v>
      </c>
    </row>
    <row r="24" spans="1:15">
      <c r="B24" s="161" t="s">
        <v>689</v>
      </c>
    </row>
    <row r="25" spans="1:15">
      <c r="B25" s="162" t="s">
        <v>690</v>
      </c>
    </row>
    <row r="26" spans="1:15">
      <c r="B26" s="161" t="s">
        <v>691</v>
      </c>
    </row>
    <row r="27" spans="1:15">
      <c r="A27" s="134" t="s">
        <v>695</v>
      </c>
      <c r="B27" s="161" t="s">
        <v>696</v>
      </c>
      <c r="E27">
        <v>2</v>
      </c>
      <c r="M27">
        <f>24/132</f>
        <v>0.18181818181818182</v>
      </c>
    </row>
    <row r="28" spans="1:15">
      <c r="E28">
        <f>SUM(E3:E27)</f>
        <v>102</v>
      </c>
      <c r="G28">
        <v>30</v>
      </c>
      <c r="M28">
        <f>87/132</f>
        <v>0.65909090909090906</v>
      </c>
    </row>
    <row r="32" spans="1:15">
      <c r="M32">
        <f>140*2.27</f>
        <v>317.8</v>
      </c>
      <c r="N32">
        <f>31.18/25</f>
        <v>1.2472000000000001</v>
      </c>
    </row>
    <row r="34" spans="12:14" ht="13.5" thickBot="1"/>
    <row r="35" spans="12:14" ht="16.5" thickBot="1">
      <c r="L35" s="176"/>
    </row>
    <row r="36" spans="12:14" ht="16.5" thickBot="1">
      <c r="L36" s="177"/>
    </row>
    <row r="37" spans="12:14">
      <c r="L37" s="175">
        <f>24/132</f>
        <v>0.18181818181818182</v>
      </c>
      <c r="M37">
        <f>L37*140</f>
        <v>25.454545454545457</v>
      </c>
      <c r="N37">
        <f>M37/25</f>
        <v>1.0181818181818183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rightToLeft="1" zoomScale="130" zoomScaleNormal="130" workbookViewId="0">
      <selection activeCell="H6" sqref="H6"/>
    </sheetView>
  </sheetViews>
  <sheetFormatPr defaultRowHeight="12.75"/>
  <cols>
    <col min="1" max="1" width="11.140625" style="77" bestFit="1" customWidth="1"/>
    <col min="2" max="2" width="46" style="83" bestFit="1" customWidth="1"/>
    <col min="3" max="3" width="2.28515625" style="84" customWidth="1"/>
    <col min="4" max="4" width="25.140625" style="80" bestFit="1" customWidth="1"/>
    <col min="5" max="5" width="17.85546875" hidden="1" customWidth="1"/>
  </cols>
  <sheetData>
    <row r="1" spans="1:6" ht="18.75" customHeight="1">
      <c r="A1" s="377"/>
      <c r="B1" s="378"/>
      <c r="C1" s="378"/>
      <c r="D1" s="378"/>
      <c r="E1" s="378"/>
    </row>
    <row r="2" spans="1:6" ht="24">
      <c r="A2" s="92" t="s">
        <v>476</v>
      </c>
      <c r="B2" s="93" t="s">
        <v>477</v>
      </c>
      <c r="C2" s="92"/>
      <c r="D2" s="93" t="s">
        <v>478</v>
      </c>
      <c r="E2" s="79"/>
    </row>
    <row r="3" spans="1:6">
      <c r="A3" s="28">
        <v>1301106</v>
      </c>
      <c r="B3" s="86" t="str">
        <f>VLOOKUP($A3,Crses!$A$2:$J$254,3,FALSE)</f>
        <v>Structured Programming</v>
      </c>
      <c r="C3" s="82"/>
      <c r="D3" s="81" t="str">
        <f>VLOOKUP($A3,Crses!$A$2:$J$254,2,FALSE)</f>
        <v>البرمجة الهيكلية</v>
      </c>
      <c r="E3" s="79" t="str">
        <f>VLOOKUP($A3,Crses!$A$2:$J$254,7,FALSE)</f>
        <v>-</v>
      </c>
      <c r="F3" s="80" t="s">
        <v>480</v>
      </c>
    </row>
    <row r="4" spans="1:6">
      <c r="A4" s="28">
        <v>1301108</v>
      </c>
      <c r="B4" s="86" t="str">
        <f>VLOOKUP($A4,Crses!$A$2:$J$254,3,FALSE)</f>
        <v>Object-Oriented Programming (1)</v>
      </c>
      <c r="C4" s="82"/>
      <c r="D4" s="81" t="str">
        <f>VLOOKUP($A4,Crses!$A$2:$J$254,2,FALSE)</f>
        <v xml:space="preserve">البرمجة الكينونية (1) </v>
      </c>
      <c r="E4" s="79">
        <f>VLOOKUP($A4,Crses!$A$2:$J$254,7,FALSE)</f>
        <v>1301106</v>
      </c>
      <c r="F4" s="80" t="s">
        <v>480</v>
      </c>
    </row>
    <row r="5" spans="1:6">
      <c r="A5" s="28">
        <v>1301110</v>
      </c>
      <c r="B5" s="88" t="e">
        <f>VLOOKUP($A5,Crses!$A$2:$J$254,3,FALSE)</f>
        <v>#N/A</v>
      </c>
      <c r="C5" s="82"/>
      <c r="D5" s="81" t="e">
        <f>VLOOKUP($A5,Crses!$A$2:$J$254,2,FALSE)</f>
        <v>#N/A</v>
      </c>
      <c r="E5" s="79" t="e">
        <f>VLOOKUP($A5,Crses!$A$2:$J$254,7,FALSE)</f>
        <v>#N/A</v>
      </c>
      <c r="F5" s="80" t="s">
        <v>480</v>
      </c>
    </row>
    <row r="6" spans="1:6">
      <c r="A6" s="28">
        <v>1301120</v>
      </c>
      <c r="B6" s="87" t="str">
        <f>VLOOKUP($A6,Crses!$A$2:$J$254,3,FALSE)</f>
        <v>Digital Systems</v>
      </c>
      <c r="C6" s="82"/>
      <c r="D6" s="90" t="str">
        <f>VLOOKUP($A6,Crses!$A$2:$J$254,2,FALSE)</f>
        <v>النظم الرقمية</v>
      </c>
      <c r="E6" s="79">
        <f>VLOOKUP($A6,Crses!$A$2:$J$254,7,FALSE)</f>
        <v>1301111</v>
      </c>
      <c r="F6" t="s">
        <v>479</v>
      </c>
    </row>
    <row r="7" spans="1:6">
      <c r="A7" s="381">
        <v>1301203</v>
      </c>
      <c r="B7" s="385" t="str">
        <f>VLOOKUP($A7,Crses!$A$2:$J$254,3,FALSE)</f>
        <v>Data Structures and Algorithms</v>
      </c>
      <c r="C7" s="379"/>
      <c r="D7" s="383" t="str">
        <f>VLOOKUP($A7,Crses!$A$2:$J$254,2,FALSE)</f>
        <v>تراكيب البيانات والخوارزميات</v>
      </c>
      <c r="E7" s="79">
        <v>1301108</v>
      </c>
      <c r="F7" s="376" t="s">
        <v>480</v>
      </c>
    </row>
    <row r="8" spans="1:6">
      <c r="A8" s="381"/>
      <c r="B8" s="385"/>
      <c r="C8" s="380"/>
      <c r="D8" s="383"/>
      <c r="E8" s="79">
        <v>1301110</v>
      </c>
      <c r="F8" s="376"/>
    </row>
    <row r="9" spans="1:6">
      <c r="A9" s="78">
        <v>1301208</v>
      </c>
      <c r="B9" s="88" t="str">
        <f>VLOOKUP($A9,Crses!$A$2:$J$254,3,FALSE)</f>
        <v>Object-Oriented Programming (2)</v>
      </c>
      <c r="C9" s="82"/>
      <c r="D9" s="89" t="str">
        <f>VLOOKUP($A9,Crses!$A$2:$J$254,2,FALSE)</f>
        <v>البرمجة الكينونية (2)</v>
      </c>
      <c r="E9" s="79">
        <f>VLOOKUP($A9,Crses!$A$2:$J$254,7,FALSE)</f>
        <v>1301108</v>
      </c>
      <c r="F9" s="80" t="s">
        <v>480</v>
      </c>
    </row>
    <row r="10" spans="1:6">
      <c r="A10" s="28">
        <v>1301222</v>
      </c>
      <c r="B10" s="82" t="str">
        <f>VLOOKUP($A10,Crses!$A$2:$J$254,3,FALSE)</f>
        <v>Computer Organization and Architecture</v>
      </c>
      <c r="C10" s="82"/>
      <c r="D10" s="90" t="str">
        <f>VLOOKUP($A10,Crses!$A$2:$J$254,2,FALSE)</f>
        <v>تنظيم وعمارة الحاسوب</v>
      </c>
      <c r="E10" s="79">
        <f>VLOOKUP($A10,Crses!$A$2:$J$254,7,FALSE)</f>
        <v>1301224</v>
      </c>
      <c r="F10" t="s">
        <v>479</v>
      </c>
    </row>
    <row r="11" spans="1:6">
      <c r="A11" s="28">
        <v>1301224</v>
      </c>
      <c r="B11" s="82" t="str">
        <f>VLOOKUP($A11,Crses!$A$2:$J$254,3,FALSE)</f>
        <v>Microcomputer Systems and Assembly Language</v>
      </c>
      <c r="C11" s="82"/>
      <c r="D11" s="90" t="str">
        <f>VLOOKUP($A11,Crses!$A$2:$J$254,2,FALSE)</f>
        <v>نظم الحواسيب الدقيقة ولغة اسمبلى</v>
      </c>
      <c r="E11" s="79">
        <f>VLOOKUP($A11,Crses!$A$2:$J$254,7,FALSE)</f>
        <v>1301120</v>
      </c>
      <c r="F11" t="s">
        <v>479</v>
      </c>
    </row>
    <row r="12" spans="1:6">
      <c r="A12" s="78">
        <v>1301270</v>
      </c>
      <c r="B12" s="82" t="str">
        <f>VLOOKUP($A12,Crses!$A$2:$J$254,3,FALSE)</f>
        <v>Numerical Analysis</v>
      </c>
      <c r="C12" s="82"/>
      <c r="D12" s="90" t="str">
        <f>VLOOKUP($A12,Crses!$A$2:$J$254,2,FALSE)</f>
        <v>التحليل العددى</v>
      </c>
      <c r="E12" s="79">
        <f>VLOOKUP($A12,Crses!$A$2:$J$254,7,FALSE)</f>
        <v>1501110</v>
      </c>
      <c r="F12" t="s">
        <v>479</v>
      </c>
    </row>
    <row r="13" spans="1:6">
      <c r="A13" s="78">
        <v>1301301</v>
      </c>
      <c r="B13" s="85" t="str">
        <f>VLOOKUP($A13,Crses!$A$2:$J$254,3,FALSE)</f>
        <v>Selective Programming Language</v>
      </c>
      <c r="C13" s="82"/>
      <c r="D13" s="90" t="str">
        <f>VLOOKUP($A13,Crses!$A$2:$J$254,2,FALSE)</f>
        <v>لغة برمجة مختارة</v>
      </c>
      <c r="E13" s="79">
        <f>VLOOKUP($A13,Crses!$A$2:$J$254,7,FALSE)</f>
        <v>1301305</v>
      </c>
      <c r="F13" t="s">
        <v>479</v>
      </c>
    </row>
    <row r="14" spans="1:6">
      <c r="A14" s="78">
        <v>1301302</v>
      </c>
      <c r="B14" s="88" t="str">
        <f>VLOOKUP($A14,Crses!$A$2:$J$254,3,FALSE)</f>
        <v>Programming Languages Concepts</v>
      </c>
      <c r="C14" s="82"/>
      <c r="D14" s="89" t="str">
        <f>VLOOKUP($A14,Crses!$A$2:$J$254,2,FALSE)</f>
        <v>مفاهيم لغات البرمجة</v>
      </c>
      <c r="E14" s="79">
        <f>VLOOKUP($A14,Crses!$A$2:$J$254,7,FALSE)</f>
        <v>1301203</v>
      </c>
      <c r="F14" s="80" t="s">
        <v>480</v>
      </c>
    </row>
    <row r="15" spans="1:6">
      <c r="A15" s="78">
        <v>1301304</v>
      </c>
      <c r="B15" s="88" t="str">
        <f>VLOOKUP($A15,Crses!$A$2:$J$254,3,FALSE)</f>
        <v>Visual Programming</v>
      </c>
      <c r="C15" s="82"/>
      <c r="D15" s="89" t="str">
        <f>VLOOKUP($A15,Crses!$A$2:$J$254,2,FALSE)</f>
        <v>البرمجة المرئية</v>
      </c>
      <c r="E15" s="79">
        <f>VLOOKUP($A15,Crses!$A$2:$J$254,7,FALSE)</f>
        <v>1301305</v>
      </c>
      <c r="F15" s="80" t="s">
        <v>480</v>
      </c>
    </row>
    <row r="16" spans="1:6">
      <c r="A16" s="78">
        <v>1301310</v>
      </c>
      <c r="B16" s="91" t="str">
        <f>VLOOKUP($A16,Crses!$A$2:$J$254,3,FALSE)</f>
        <v>Design and Analysis of Algorithms</v>
      </c>
      <c r="C16" s="82"/>
      <c r="D16" s="90" t="str">
        <f>VLOOKUP($A16,Crses!$A$2:$J$254,2,FALSE)</f>
        <v>تصميم وتحليل الخوارزميات</v>
      </c>
      <c r="E16" s="79">
        <f>VLOOKUP($A16,Crses!$A$2:$J$254,7,FALSE)</f>
        <v>1301203</v>
      </c>
      <c r="F16" t="s">
        <v>479</v>
      </c>
    </row>
    <row r="17" spans="1:6">
      <c r="A17" s="78">
        <v>1301315</v>
      </c>
      <c r="B17" s="82" t="str">
        <f>VLOOKUP($A17,Crses!$A$2:$J$254,3,FALSE)</f>
        <v>Theory of Computation</v>
      </c>
      <c r="C17" s="82"/>
      <c r="D17" s="90" t="str">
        <f>VLOOKUP($A17,Crses!$A$2:$J$254,2,FALSE)</f>
        <v>نظرية الحساب</v>
      </c>
      <c r="E17" s="79">
        <f>VLOOKUP($A17,Crses!$A$2:$J$254,7,FALSE)</f>
        <v>1301203</v>
      </c>
      <c r="F17" t="s">
        <v>479</v>
      </c>
    </row>
    <row r="18" spans="1:6">
      <c r="A18" s="78">
        <v>1301326</v>
      </c>
      <c r="B18" s="86" t="str">
        <f>VLOOKUP($A18,Crses!$A$2:$J$254,3,FALSE)</f>
        <v>Operating Systems</v>
      </c>
      <c r="C18" s="82"/>
      <c r="D18" s="81" t="str">
        <f>VLOOKUP($A18,Crses!$A$2:$J$254,2,FALSE)</f>
        <v>نظم التشغيل</v>
      </c>
      <c r="E18" s="79">
        <f>VLOOKUP($A18,Crses!$A$2:$J$254,7,FALSE)</f>
        <v>1301203</v>
      </c>
      <c r="F18" s="80" t="s">
        <v>480</v>
      </c>
    </row>
    <row r="19" spans="1:6">
      <c r="A19" s="78">
        <v>1301340</v>
      </c>
      <c r="B19" s="82" t="str">
        <f>VLOOKUP($A19,Crses!$A$2:$J$254,3,FALSE)</f>
        <v>Artificial Intelligence</v>
      </c>
      <c r="C19" s="82"/>
      <c r="D19" s="90" t="str">
        <f>VLOOKUP($A19,Crses!$A$2:$J$254,2,FALSE)</f>
        <v>الذكاءالاصطناعى</v>
      </c>
      <c r="E19" s="79">
        <f>VLOOKUP($A19,Crses!$A$2:$J$254,7,FALSE)</f>
        <v>1301203</v>
      </c>
      <c r="F19" t="s">
        <v>479</v>
      </c>
    </row>
    <row r="20" spans="1:6">
      <c r="A20" s="381">
        <v>1301371</v>
      </c>
      <c r="B20" s="384" t="str">
        <f>VLOOKUP($A20,Crses!$A$2:$J$254,3,FALSE)</f>
        <v>Modeling and Simulation</v>
      </c>
      <c r="C20" s="379"/>
      <c r="D20" s="382" t="str">
        <f>VLOOKUP($A20,Crses!$A$2:$J$254,2,FALSE)</f>
        <v>النمذجة والمحاكاة</v>
      </c>
      <c r="E20" s="79">
        <v>1301203</v>
      </c>
      <c r="F20" s="375" t="s">
        <v>479</v>
      </c>
    </row>
    <row r="21" spans="1:6">
      <c r="A21" s="381"/>
      <c r="B21" s="384"/>
      <c r="C21" s="380"/>
      <c r="D21" s="382"/>
      <c r="E21" s="79">
        <v>1501212</v>
      </c>
      <c r="F21" s="375"/>
    </row>
    <row r="22" spans="1:6">
      <c r="A22" s="78">
        <v>1301392</v>
      </c>
      <c r="B22" s="82" t="str">
        <f>VLOOKUP($A22,Crses!$A$2:$J$254,3,FALSE)</f>
        <v>Advanced Technologies and Tools in Computer Science</v>
      </c>
      <c r="C22" s="82"/>
      <c r="D22" s="90" t="str">
        <f>VLOOKUP($A22,Crses!$A$2:$J$254,2,FALSE)</f>
        <v>تقنيات وأدوات متقدمة في علم الحاسوب</v>
      </c>
      <c r="E22" s="79" t="str">
        <f>VLOOKUP($A22,Crses!$A$2:$J$254,7,FALSE)</f>
        <v>Dept. Approval</v>
      </c>
      <c r="F22" t="s">
        <v>479</v>
      </c>
    </row>
    <row r="23" spans="1:6">
      <c r="A23" s="78">
        <v>1301415</v>
      </c>
      <c r="B23" s="82" t="str">
        <f>VLOOKUP($A23,Crses!$A$2:$J$254,3,FALSE)</f>
        <v>Compiler Construction</v>
      </c>
      <c r="C23" s="82"/>
      <c r="D23" s="90" t="str">
        <f>VLOOKUP($A23,Crses!$A$2:$J$254,2,FALSE)</f>
        <v>ترجمة لغات البرمجة</v>
      </c>
      <c r="E23" s="79">
        <f>VLOOKUP($A23,Crses!$A$2:$J$254,7,FALSE)</f>
        <v>1301315</v>
      </c>
      <c r="F23" t="s">
        <v>479</v>
      </c>
    </row>
    <row r="24" spans="1:6">
      <c r="A24" s="78">
        <v>1301425</v>
      </c>
      <c r="B24" s="82" t="str">
        <f>VLOOKUP($A24,Crses!$A$2:$J$254,3,FALSE)</f>
        <v>Advanced Operating Systems</v>
      </c>
      <c r="C24" s="82"/>
      <c r="D24" s="90" t="str">
        <f>VLOOKUP($A24,Crses!$A$2:$J$254,2,FALSE)</f>
        <v>نظم التشغيل المتقدمة</v>
      </c>
      <c r="E24" s="79">
        <f>VLOOKUP($A24,Crses!$A$2:$J$254,7,FALSE)</f>
        <v>1301326</v>
      </c>
      <c r="F24" t="s">
        <v>479</v>
      </c>
    </row>
    <row r="25" spans="1:6">
      <c r="A25" s="78">
        <v>1301440</v>
      </c>
      <c r="B25" s="82" t="str">
        <f>VLOOKUP($A25,Crses!$A$2:$J$254,3,FALSE)</f>
        <v>Digital Image Processing</v>
      </c>
      <c r="C25" s="82"/>
      <c r="D25" s="90" t="str">
        <f>VLOOKUP($A25,Crses!$A$2:$J$254,2,FALSE)</f>
        <v>معالجة الصور الرقمية</v>
      </c>
      <c r="E25" s="79">
        <f>VLOOKUP($A25,Crses!$A$2:$J$254,7,FALSE)</f>
        <v>1301310</v>
      </c>
      <c r="F25" t="s">
        <v>479</v>
      </c>
    </row>
    <row r="26" spans="1:6">
      <c r="A26" s="78">
        <v>1301455</v>
      </c>
      <c r="B26" s="82" t="str">
        <f>VLOOKUP($A26,Crses!$A$2:$J$254,3,FALSE)</f>
        <v>Computer Graphics</v>
      </c>
      <c r="C26" s="82"/>
      <c r="D26" s="90" t="str">
        <f>VLOOKUP($A26,Crses!$A$2:$J$254,2,FALSE)</f>
        <v>الرسم الحاسوبي</v>
      </c>
      <c r="E26" s="79">
        <f>VLOOKUP($A26,Crses!$A$2:$J$254,7,FALSE)</f>
        <v>1301310</v>
      </c>
      <c r="F26" t="s">
        <v>479</v>
      </c>
    </row>
    <row r="27" spans="1:6">
      <c r="A27" s="78">
        <v>1301461</v>
      </c>
      <c r="B27" s="82" t="str">
        <f>VLOOKUP($A27,Crses!$A$2:$J$254,3,FALSE)</f>
        <v>Machine Learning</v>
      </c>
      <c r="C27" s="82"/>
      <c r="D27" s="90" t="str">
        <f>VLOOKUP($A27,Crses!$A$2:$J$254,2,FALSE)</f>
        <v>تعلم الآلة</v>
      </c>
      <c r="E27" s="79">
        <f>VLOOKUP($A27,Crses!$A$2:$J$254,7,FALSE)</f>
        <v>1301340</v>
      </c>
      <c r="F27" t="s">
        <v>479</v>
      </c>
    </row>
    <row r="28" spans="1:6">
      <c r="A28" s="78">
        <v>1301490</v>
      </c>
      <c r="B28" s="82" t="str">
        <f>VLOOKUP($A28,Crses!$A$2:$J$254,3,FALSE)</f>
        <v>Special Topics in Computer Science</v>
      </c>
      <c r="C28" s="82"/>
      <c r="D28" s="90" t="str">
        <f>VLOOKUP($A28,Crses!$A$2:$J$254,2,FALSE)</f>
        <v>موضوعات خاصة في علم الحاسوب</v>
      </c>
      <c r="E28" s="79" t="str">
        <f>VLOOKUP($A28,Crses!$A$2:$J$254,7,FALSE)</f>
        <v>Dept. Approval</v>
      </c>
      <c r="F28" t="s">
        <v>479</v>
      </c>
    </row>
  </sheetData>
  <sortState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V i s u a l i z a t i o n   x m l n s : x s d = " h t t p : / / w w w . w 3 . o r g / 2 0 0 1 / X M L S c h e m a "   x m l n s : x s i = " h t t p : / / w w w . w 3 . o r g / 2 0 0 1 / X M L S c h e m a - i n s t a n c e "   x m l n s = " h t t p : / / m i c r o s o f t . d a t a . v i s u a l i z a t i o n . C l i e n t . E x c e l / 1 . 0 " > < T o u r s > < T o u r   N a m e = " T o u r   1 "   I d = " { 2 F A 9 1 7 D F - D D 8 C - 4 F 9 9 - 9 7 F 1 - C 9 2 D F 1 9 8 F 8 A F } "   T o u r I d = " 8 a 4 d 6 4 d 1 - 0 1 8 2 - 4 9 b c - 9 4 e d - 3 7 c f 7 5 6 9 2 3 b 9 "   X m l V e r = " 6 "   M i n X m l V e r = " 3 " > < D e s c r i p t i o n > S o m e   d e s c r i p t i o n   f o r   t h e   t o u r   g o e s   h e r e < / D e s c r i p t i o n > < I m a g e > i V B O R w 0 K G g o A A A A N S U h E U g A A A N Q A A A B 1 C A Y A A A A 2 n s 9 T A A A A A X N S R 0 I A r s 4 c 6 Q A A A A R n Q U 1 B A A C x j w v 8 Y Q U A A A A J c E h Z c w A A B C E A A A Q h A V l M W R s A A D 9 / S U R B V H h e 7 Z 3 5 d 1 T J c u e j q r Q L 7 Q J J b E K I n W Z p o K E X u t 3 P / T y e G c + M j + f 4 z T 6 2 z 7 P H 9 i x / h P + d O c d n f p l j v 7 H f 6 9 d 7 0 0 B D s 2 8 C h C S 0 A d r X k l T S x C f y Z t W t o k o 7 q A T + S l m Z 9 9 5 a 7 h L f j M j I y M z I 3 3 3 3 4 4 L 8 E y R W W C q x i i M y O 5 u Q u b k 5 i c i C J O Y X Z G F B b 8 / C v H z Y E p c C m Z V 4 f E Z + 6 i m W 6 f m y 4 J M O Z 3 b P y O W O w m B L p L p 0 Q X b W J K S x I m H b f M 3 T k Q K 5 / 6 x A D j X M S n n i h e i P S E 1 N j X z / p F h a a u f k d p / 7 / O 7 q O d l T l 5 C I H t f T k M L Y 2 h 7 R 1 N S U T E x M 6 H U l J D 4 T l y 3 l 5 f L 8 + Y D M V x + W n t F C / R 3 9 o Y U 5 2 T l / W y o q t k h F Z Y X m F T I / P y / R a N S u e T 6 R k P I t 5 b b N + 0 k F B Q V S U F g o l + 4 + k Y G R s e D X 3 m 7 8 E 6 E U l d t P q 8 A t G J E S K j j R y I L U l C Z U s F X w i x a k I D r v 9 k d j J v R 9 o 9 H g k w o V r H d 3 z M j U r M j d / h S h w v h 0 3 7 R 8 + b A k 2 F L Z T c z K 2 d 1 T U l V e Z N s T M x G 5 o K T y q C m b l 9 M 7 Z 4 K t 7 B i P R 2 R L 8 f I f 3 f j 4 u N y + d U d i s Z g c P X Z U i o u K j B Q L y u q v H p V o 5 c G l R O T n B 6 a 1 U p m V + / c e y M D o j J x / / 4 S S 7 7 k 0 N j b Y 8 Y m J S e o B 2 a L E Y 3 t u o U D m p F B K i g r k y y v X 3 I + 9 x V B C X X m r C V V S f 0 p r 4 I Q R R i V d z r d M K 4 E C z a T w + d e P i m U m g S g 5 + P 1 R 3 f V J a 1 w J k y J E J n Z U J a R 7 J B Z s p X C u O S 7 D U 6 o B 5 t z 3 P h k s s B y 0 1 s 1 J i 6 b 1 w N B k V C p K 5 u X O r V v S 2 t o i D x 8 + k m 0 N 2 2 R S y R G t 2 i e P B h 2 x Q V H B g n y y N 2 5 k C S M e j 0 t / 3 z N p 3 r P b t h 8 8 a J N D h w 7 a + 9 B a E L W g q F h + c / m 2 z K o m f F s R + b v v 3 0 5 C F Z b W y k L R n q R W w r z Z X 9 K m Z I p K 0 / Y m e w + k C W s P N M f g R L q g Z a K q 1 G m X W S U f J H o 8 k C J J J s 6 p m b i l e F 4 + b 3 P a q 0 A V 3 5 x q C o + t W + b l 0 L Z Z K V Y h n 5 q N S P 9 4 T J r V H P S y D q f H 9 f w S 8 6 o 5 B r v M B C s q L F I z r M A E H T M v o d c 1 N T k l J S U l J v h F x X q 8 r F 6 q l G A A c / D b z u o 0 A l H 8 b P 9 0 U E 6 / X t 5 f X F x s B O r q H 5 V t 1 S U y N j Z m 9 w r z t a S 0 T G 6 0 P 1 X t N h l 8 4 u 1 C 5 O / f Q k J t a T g p W j k b k U g I w 6 e t U z I + N i K V l Z V J 7 Q M + f 1 B C M y Z t X x h F 2 r 7 Z v z X V / v E o V h 7 F 1 6 h g Y q o p I U s m 0 I r u n N z 2 7 G i P H K o b k Z a W F r c j h E u X f p S j R w 9 L u b a b A M J P 5 V F Z W W X E 8 Z h R L f n 1 4 5 S W b S y b k P L Z T h k d H b P 2 V G v r 3 u C I u x d 9 f X 2 y f f t 2 O 4 8 2 1 V a D A 4 N y + s w p K d Q 2 1 f D o h N Q 3 N K g J e N t 9 4 C 3 C W 0 e o 0 q 2 n t J Z 1 R E K w S B + o 6 d X 3 9 J H s 3 d u S J M 6 s W i 2 0 L Q D 7 E O K 6 8 o S U K m + a a + a k I D I n T 5 9 2 S 3 P z b r n Z W y j 9 Y y + b d C t B n W q / A i U n 5 h 9 m 4 G L g f F V B y L c B A e b n E / J x 8 6 i U l p b a d h h P 2 p + o m d a c p m n Q M r d v 3 5 F 3 3 z 1 p m i Y M f h + t F 9 O 3 l x d q 6 w i 1 q a B d 9 e z Z c y V R k 2 k 6 M D 3 t 2 l t F 2 h 7 r 6 O h U E 3 J C K r R C w h T k v p a V b 5 F / u H Q r Z 2 X 0 J k I J d f W t u N o I 5 k 7 N C R W C O X v Y X j M d 3 D Y j 8 y N P Z N e u n c E 7 V V D b i 2 V a T S y c E w f U 5 N p R + X K b o L + / X 7 Z u 3 W r C h T n 2 n X 5 m o 9 B Y M S t z / V f l 8 O F D Z o 4 B r m 1 4 e E Q e P 2 5 X 4 p y w 8 6 R p U 6 D 8 4 d i F 7 3 + Q c + + f f Y l Q S 4 H P 9 v T 0 S l N T Y / K z A w M D p t k L Y g U y v z A v 3 d 0 9 a v 5 V S 3 V 1 t W n G X 1 + 5 Z x 7 G t w G R v 7 / w 5 h M q E t U G c + V x m Z l J t Z c Q j K g a L D v L B q S 5 o c y 0 w r 1 n h V Z D 4 / s 6 G 7 R v s g G P G Y 3 0 u r o 6 u d R R J K P x x T X K q 8 T 0 1 I R U j l x Q s + 6 I n k + t a Y 3 7 a o J t K S 9 T 7 d l s 7 S q P e X 3 S a F r w 8 O F D 2 b 1 7 t 2 m X 1 e D F 8 x d S V 1 9 n G q q z s 0 t 2 7 t w h b W 0 P r R 3 F P W a b d h u / j x n 4 1 Y 0 2 m Y r P B p 9 + c / H G E y o a K 5 J Y x V E l w K w R y Z O J B M h x j e M 2 l r k J O b M n K s W F K f M o E w g L N f K 2 b d u C P S J / / 3 2 H l G w 9 E L R t c B I E B 7 I A B 8 P 7 z T P J v q V r 3 U V G 5 o R u z q v E Z z o B l g L f N / H g / 6 p 2 O q h E n z B B L i s r l 8 u X f 5 R T p 0 6 a x s r 1 n U + e P D E t Q l o N 2 t r a z I 1 + 4 s T x p B n o f 4 t 7 N D U 1 L T t 2 b L d z g F T f 3 X 4 s 4 1 N x O / 6 m I v K r N 5 x Q s a p 3 V T P N J k 2 8 c A K / u 3 8 6 W W v f v / 9 A D h z Y 7 z Y W w Y 8 / X k m 2 P 7 q 6 n q o A l 5 q 2 8 u C b c W Z k w 2 c H p q 0 f J x P t 7 e 1 S X b t N S s q 2 y J S 2 Y W 7 2 F Z q n E C C j p 3 b O S I U S X y 1 W e f C 8 U E a m o 6 q d J m X r 7 E 2 Z G B u R j z 7 6 U E 2 8 Y W v n Q C r v h K A P C a H f v X u X C X U m q G A e P X w k r f t a k 6 R Y L r h f B w 8 e y E n Y w c F B 1 Y D F a g 5 W 2 G 9 z v 7 6 6 8 f C N d q s r o X 5 6 I w k V L d C a u f y w k S l T M 2 U j E 8 d f v B j Q d l G 9 2 7 E I a N S T B g Y G Z f / + f c H e d P A L k 0 q M n p E C 6 R y O 6 W / i F l + Q T / d l r 6 F v 3 r y t j f k D W Y U + F 7 i O 7 7 + / Y N f 4 6 a e f m G B D I L o C m p q c 6 9 9 j d H T U y I b j J Z M 4 m G 1 D Q 0 N p W n c 5 4 H N U V J h 2 2 U g F k b d s K b d j n B N O E 3 7 7 4 r 3 O N 1 Z T R a 2 6 f A N T d E t u M t W W z V t E g C c T 7 a H 2 9 i f W k F 4 O I B M C g i b I B b 4 a U 3 L / 1 l n r 0 0 E z 5 S I T o F 2 2 X D J 5 9 z a C e u T I Y a v 5 u a 5 7 d + / J 8 N C w O U s y g d N g n 2 o h 2 j t U H G H w + V i s Q E b H x t I 6 r 5 c C 5 w s R A b + f i f H x M R k e G U n 2 h z 1 6 9 N i e x X s H d k p B T E k d P K s 3 K U V + 9 c O b p 6 E K q 0 8 q S e Z M 6 M N E I p 3 Y P m M d p o B t v G C 7 M I d C j f e l A P k I x c n m p l 4 t r l 2 7 L u + 8 c z T N i b A Y 8 E S e b 4 l b R / D c z L Q J 7 Z Y t W 5 J e v s W A Z r l z 5 6 5 5 N t E u T 5 5 0 G A l / f F o q B W W 1 q k U i y Y 7 d x a C 3 T 0 k t 0 v 2 0 2 y I v f I X g t d W 0 V l S 8 i f u E s 6 S s r E z N P X 0 m S q r i 4 h L 5 5 n a 7 a f I 3 C R v n n n p F K K 5 1 Z M r W Z m q t n 0 s j E 7 U r J t B K y A S o 0 b O Z O G s B Q s 7 3 L h f v 7 5 6 x z u R H L 7 R t U u j a c M s h E 0 D w c S T g k a M M s d C Q R 7 Y p i e x e a R s w i N 5 Y D N y C r x 4 V S 2 N T o 7 n K P b i 3 z 5 4 9 k 0 s X L 6 s 2 H L R t i E t n M P c a i w D S n j / S b B X 7 m w S 9 r D f n r 6 T 2 q N a E q U 5 b T y Q S 5 h c R 3 Y B j x K K t 1 r s F E R G Q 9 c T 0 9 M v x c 4 u B T u D S g g X p 0 v Y Z Q t 3 2 f G W V A u D 3 I B S R E C 0 t e 2 R H Q 5 V s K X R B u X r L 5 L f L I N X v t N L J H J P n 2 j 6 j n c a 9 B t y f T z 4 5 r 2 b x d t t m P 2 2 0 + / f v W 0 Q 7 Z j O / f 2 b f 9 t A T 3 P x / b 4 y G q t 1 9 Q k 2 M W F Y y g X d 3 z p g J C J H 6 + v r N m 7 c a L c O 3 Y b q s J 8 L n u R L s V Y 3 r L 6 F j q E C e j a 3 t c W J u v t 9 K M G 9 Q 8 e g p o a k G J p b + 3 j P v n b a K B k 8 j U R N j Y + M y O Z k e z 8 c 1 V l V V a e 7 K o L i w Q I 4 3 v 9 z m 2 6 x 4 I 5 w S x R V 1 M j j o h l + E y e T x 8 d 6 4 D D 7 r t j J e O X r 5 V 4 t x b b h v 2 7 a + A s C 5 + v b H S n F m V 2 q Y x 4 3 e o k X 7 w J Y D b u n h h j l 5 v 9 k 5 U L i N P 3 U X y R e h 4 S f Z Q O V E R z L R G Y R j E a J E 2 y n 8 H A A d y T w n c k K 3 + F x Z c a H U V u j 3 Z z z X z Z j e C A 0 1 F 9 2 Z J J M n F B 2 n 5 J g k c / E J a W x M h c q s F m i / a 9 d u m M d s P c F 5 4 l 5 e D Y g a L y 1 M C e 1 S g r 9 c M N a K 0 K u G Y I A k R P 3 N g x L T W O T / 7 0 4 s q 5 m J 6 U i H c T Z w n U S + z + u X U Y Z 0 h H B B q t a G 1 Z n f + Q b z H G / m V F J 3 Q h v 0 q U B X H h S C M K N W y 0 e 7 h q W / 9 6 l 0 d n b a Q 1 s r I G R p a Y n 9 z n q C 7 1 t L m 4 w w q f D V L R V c u 1 y 8 u 2 N W a k v T r 1 V v r 6 E 0 M i G P n r 1 8 H / D m d X Y + t T a S B 8 8 E 3 L h x S 2 7 c v C k R 3 1 + h o F 1 F R D t 7 T r d s S 3 u 2 m z H F / u t / + + 9 / k / 1 Q / q e y u r 0 y O V W Y 1 E 6 g L A g j o t O 2 U O 1 z O h L x K A 0 N D p n 9 v l Z g q h A h Q B 9 L b W 3 t u h A V D 9 / E x L h 5 3 Z a D u U R E v n t S L M 0 1 T n v Q p U N 7 x x O p Z z Q m 7 Y M F s r t m L t n X t h q g + U Y G + q S j b 0 y K y l L 3 r k z 3 H 9 s 6 K h 1 d 3 d I 5 3 W R j v o b 0 t y u K 5 6 U w u m B t z G x 9 e t w q + s 3 C X Q P c v 9 l Z 1 2 a L a r m 8 p F A G x z E 3 U 8 9 5 M 6 X Y f / 1 L J V T 2 Y 3 m f 5 m K 7 T R i p A X 1 i 2 A V k e v 7 8 h f W 1 8 B B 3 7 t x p j W T 6 a v B o r Q U I C 2 0 w T B U a 4 B A Z d z X m 4 I s X L + T G d Y Y r q M Z R T b b c P i V q 9 Z G R 0 b T w p W y g o i f m L 5 6 I S p F y p 1 K 1 B 7 e C 6 7 5 2 8 S v d 0 e r e G K B v L K a k W l u Y T 1 X l F m l t L N b 2 T p d 8 c q h M R q e j c r R x V t s K s 1 I W m 5 T h B d e e J D q / e 6 R A O o a L 5 f H z e X k 6 X m G k L l I r u 3 c 0 K v X l 8 x Y O h Z e v v r 7 e i O Q r I + 4 f r n R Q p L V D 3 6 h q t + A Z b 7 Y U + Y d L 1 w M l v r l Q X H t c C e I 6 b 7 2 p B z 7 b P y V d W n P u 2 N G U f G D 9 / c 9 U u G P 2 0 N i X G Z a z E j B A D y 8 W X k J M Q A J A G V K O K U h n L + 0 r f q e n p 0 d G R 8 Z k / 4 F 9 y b i 6 X B g Z G b E h E b i T S 0 p o y H v z V R + Q u w Q r 6 6 s K Z 4 E 0 V c 2 r V i I m P m o R B / z + r l 0 7 T D P f e F E n B U V l E o 0 5 M j N 6 m J H G a w U e u 9 5 e B h U 2 m X n K f e D e o 6 X x L t 7 u L 9 T f D 0 4 2 C + i 2 + G C P I 8 3 j x 4 + l t d W R 3 z 8 j w G 8 Q H l V V X S 3 3 n o 0 H e z c X N i W h i s r r Z X q + 0 b S T J x P p 9 M 6 4 N t I T Z r + H o x g Y T M f w B k A H Z E I F Y X e z m x t h u e C 3 H r Q 9 l J 0 7 t m c 1 H e n I x B w M 9 2 0 R + k T U 9 d O n T y 3 s h 8 9 l C 0 A l i J R + K M w k L 2 B h Q c s G r h f h I 8 f r 6 E 1 e I t a / 6 6 r S C s R 5 D Y 8 3 z c i 2 i r U T C k A g L / T W K d 6 6 V + q U U B 7 f t x f L p G q q X M C B s j B 0 X 2 p V W 2 H e 1 t c 7 j c y 1 k t D y m H 9 o / / G F Q h m J b 7 4 g 2 s g / X r q x 6 Q g V q T i m W s A F Z n p C E X j 6 O 6 3 T F r D K u C D 2 A Y 6 j M c I E Q 2 M R G R A e 1 r 0 Y j I T 6 W 0 Q U 5 B J 0 h A y y e C E J g 8 9 y X p g 7 t C E Q p j C x M B W j 0 Q K t 7 d f H 0 3 W x o 0 j G g j F a h Z r 9 z r 6 l w 4 h W g x s 3 b s r x 4 8 e C L Y c b P Y X y b D y 3 N 7 V A 4 n K + l W n a X L + X B / e V Z w Z p Z 2 Z m r B K c r 8 4 d K 5 m v e L m 6 z H M U V 7 d q L Z b e e Q s g E 2 2 k k p L i 5 D 5 A 7 Z 8 Z c 9 f Q s E 3 b B p V y 9 + 6 9 Z M 2 e D W g 6 Y u w g K M M f F t M a u L 3 v 3 r l n 5 M k E p i F a 5 M M P P 7 B t x i q h t R C c 3 t 5 e I + x y 2 1 v L Q V V p 6 v p n 9 f I Y y r + S o N f l g v s K A c I g 8 H g x z E m x 3 O w t l Z 6 x 9 D A p n p n X V N w v R h / v q F i / e / K 6 s O k 6 d u N z p W m a C f h O S J D Z X k F z Z E P 9 1 n o z s Q i X y Q b a N W i y k y d P L M u l z X v w K i 7 W 1 8 U x H A 9 n z 7 5 n 5 t + V K z 9 J n 7 Z L C I q t 1 M b / e q G + P J 3 U O G q Y B g 2 H x n o C M m V W M o x 6 X g q D U 1 H Z H k w r E K r 7 7 H m i u S M R N 5 n m s G r u b D K Q z 2 l T a a i S u m M v a S f a T O V F 8 + Y l w w P n S e a x W L w e E d Z E W l + / f t M 8 b Q C y s g 9 b f s + e Z t u 3 H K A d D x x c e n A i Q F j w N r 7 z z h G p q a 1 Z l I S r A R 6 1 b A h P t r l a c O 9 x S N x R b Y y X M 0 y o X I M q M 8 E j + u a x s y Q G J 6 O 2 n Y R + H 1 / J 9 + 7 a t V 3 q o 6 / G X H 1 V i P z j 5 Z v r X G + 9 G t D G S J Q c M j M J o f e E O l X f Y + Y T 5 G h o a A j e 7 c D E I I m E G h l L R G E z H I N R t 1 2 d X a a 5 G h v x Z C 0 v c t u D s T 6 M j 1 p u x D d A I G n f Z Z 7 3 e u G H 9 p g M T 9 F W S W m N v X V z l p Y C 9 5 Z K A u c D J K L C Y o g 9 / W 9 H j m p F o O 3 A M j X 5 w o Q i m J b + s O W C j + 6 v n z M v Z G W J + y C / y + / h B J r R R H j S R G G V u A 6 C / M e m i Z Q o q j l k J k Z Y O 8 0 M t 1 t N f + z Y M Q s t y s T Q 0 O C y B L x W t Q Q a 6 Z 1 j 7 6 h W 2 r N i M o G 4 a r i V k A l w D e v Z d g o D b 1 z Z 2 H V J x C e C P Q 5 0 w v o O Y G 8 6 + 3 s a B u F D v T 1 9 p u G Z f w 8 v 6 f v v n 5 X a m l r Z o d v l a g 2 E y c R Q k p X W z P z k g + c F c q k z c 6 I Y / V 7 9 b j p 6 b d x Z f P Q l e c j X t G n a U F N T r u Y K P / i t j b u T A p k p E I D h 4 M s B 7 R n C X 1 Z K i D B G 9 P M r B e e c z Y 2 + V j x 4 8 E A 1 Z r t N u / z x 4 Z c H Q f 7 Y V W R T n 1 2 5 c t W c L j / 9 d E 0 u X b o i F 3 6 4 a A M u 0 Z z j Y x P W h 0 a F R e A u Z i n n + s 6 x o 2 Y S h 4 H Z 1 j v q h v m v B u H P Q V J 4 6 n J N + t c 2 t i 1 N F v I 5 b Y o 2 V F H V Q T P f w t q J t N S E + g z r X i 4 S i V l 7 g K v B o J p F a L m V Y n x s / J U Q i o h v 5 q f A Q Y M p l e 2 y v r g 3 b / 1 k O E R O n z 4 l 5 8 6 d k f f P n T V v J p / f q 2 T M B p w v m G M k p l y D T F e f r m 4 q s j C u P k 1 3 Z p h 8 Q i i 1 o U q L l c x T 2 Z 1 H + Y Z N Q a i Z u c K s Z o k X l M z 9 g P d j L o T R M x L L u k I G g l V V t b o + I G z 8 M d V O y 5 k t y Y N z Y 5 a j p 9 0 9 6 0 4 o X P 1 o l P B w E O Z H z 0 R h U Y m c P v O e d U Z 7 I M B o f J w x i 0 V 3 R G s O y K + u T 5 l j Y T 3 I B F j Q I A y v o T D 7 m N a 6 a 3 x z j J n S q 7 C 6 I G 9 T t K h a a 8 P 0 4 e y A E a u L A a 9 d a a k b C N j 2 3 A n X 9 q q E H N j 6 c o O c D l f m j 1 s p M I 1 o e z H + Z y X a j Y Y + 2 v P s 2 T N r j i 3 M B I Q i P A j 4 + D h W / 9 g T j F b 2 4 H w X o q s j w 5 O h Y i m r X N k M S U v B B f e 6 e 5 i 8 l 5 Z H L M z K n B 3 W l 5 b f K f K b K 7 c W l 8 w N R m T L U R W S 9 K g I 0 p m d c S m Y H 8 t a k 3 L c d f K W y I R q t 6 r A g + Q x M B G R + E i P h Q s l 1 J R s 2 b v H Y t J W A o T 1 3 r 3 7 F i m w E j J x X o w a P n H y h N W + 6 w 3 M N e Z u o A u B C f w n J i e t / Y O j p W V v i 7 S P 1 c i L C V f B 1 J X P 2 9 p W y 8 F 4 P G o O B B w a K / H k r Q R M o / 6 z / a 4 S o K L C Q 0 v + w + O I j K o M s K 5 W c 9 P 6 h F G 9 K u Q 9 o e a K j 5 i r H D K R Q G J O b 2 z 0 t o y O j q v 9 / 6 7 Z 8 5 h O N 2 / e M s 0 E o U p L S u X d U y d t V i A e F O 8 h M o I p t N B c J 0 6 8 Y 4 R b r c n F d F x 0 0 p a X r 2 w 4 P K Y e 2 o m 2 y q s A s Y N z K o Q s W 0 M k A 4 4 W 7 g c V E k 6 a x 4 + f y L b 9 H 0 j n i H N W M J 1 a L k A c F k H I X F n k V e L T 1 m k p L H B x f X h 1 e W 6 f 3 4 t q e V b m 5 2 Z k z / b 8 J l T s T / 7 q f / x N U M 4 7 x M q b Z W Y 2 l t R M g L y u e E y O 7 W u Q 6 u o q M 3 G I O C h R w d m 3 f 5 8 N 1 U B Y G W J B o 5 n h A 5 h m v T 2 9 c v D Q Q T O 3 z p w 5 Z W 0 H r 1 l 4 a E R G c A w z g 9 X 9 w v A a j / O A g L i k G R M V L d o i N V X l 5 i 5 e j q 7 h e 3 z E 9 m q H v C 8 F 5 u V j d U E 8 l 7 S H u E Y S W g r z k n v W / e i 2 v N N a L 7 1 j a O 9 5 G 0 M W x o v x q F z r K b I Z a p 8 v E p f 3 K s A 8 8 U 2 V z s R 3 l e i C d A 1 F h X n 9 r E L V y q K 0 d H W V 4 O u A E u p / 5 u 0 A w / n C H a b y v W b y + C i Y r B U h w c 1 7 6 t S 7 U l l V m R Q e w B I z j Z V E L j 8 z 4 W X I B m Q o K i q 0 S V q 8 V 4 7 v Z t Z W t l n y E 5 c z L v S u r i 4 b U w V + u n p N N V 6 J t D 9 5 Y h q G 2 p M g 1 2 + + + V Y m 5 8 u l a a v + t r 1 z c U D a x 4 / a T b N l x h e u F J w 3 5 x H W s B 0 d H T Z 0 h T Z d r u g L N B b D R N o f 3 t O 8 X N p 6 Z 2 R 3 f Z F F i V / u L D Y S M Y 7 K T w P 9 u o E 7 v 7 l m 1 u 7 n P K R K z M u j F 1 G b y 4 9 r n o o v a C X G N T s Z y b c U E C r / E I k V y V z E r e Q Q i 6 j w B I Y 7 o 0 V 3 1 b i p w h A m a j I E J A w C Q Y k V + / r r b 7 W m r r R h 1 p 5 o C B R R D U w K C d F o R 6 E x G M d E t A R t K W p y V q Z g H 2 O T m N j F d X A 2 2 X 4 i y h H Y 4 S E 1 r 6 Z G b P 9 y T E d M T L 6 b 0 b n Z h o A s F 5 z z g w c P 5 d a t 2 x Y B j y Z C C 2 P O M u c 6 2 1 e e F i X j 5 T L B P a B t N T X U L b M l 2 6 V 9 u M w G B 8 4 t M p 4 p G x i h y 1 O Z X 1 j Z 5 5 b C 8 G S 6 l n r s C b W g + + Y T U l e p v x c 8 z 3 y D t Y v z M R V X 7 z P S c F M J 7 g S U 4 5 M j 8 s U X X 9 n 6 R k 5 z p c w V X 6 u y q i B m 2 Z k z p 0 3 g w o A I 9 L 1 c u H D R O j Y Z 2 B d 2 b K A 5 I B s E 9 A T L V t t z H C 1 F x A C / t V w w E L G 9 v W N F n 8 k E h C g v L 9 U K w S 0 V w 3 1 5 8 q Q z b d 7 y b K 5 y D 8 z X i f F x 2 b X / X R k Z x y m R b v L l A n e X x b w 9 G C L y K j T Z 8 H T q f t t z S F r g / F Z E H n X R Z 8 i x / E t 5 a 4 w S q w p h E J Y w a q P 9 c u z Y U V v i H 2 8 W N T P m W d f T p z Y m C t C u Y h X z X A 4 D x k K x I g S D / p i l Z z X o 7 u 6 W n u 5 e a 6 8 s t z 2 E B m E M E f 1 W V B Z h Z F 7 n Y m A 6 Y 5 a s Y T r j e H z G z F o c D u E + J U b I 5 k b E 2 o u P b l + U l s K H w b 6 X w V w V O H S q S + d t 2 P v P 9 k / b C o 6 v A 1 P a / v W w C U q R 1 g D e W s l H R D 6 / e i c v z 2 6 2 y A X C Q i q n i Z z Q l Y 5 c k c P 7 d 8 v M 9 K S R g t G d m H T 3 2 j r k 1 I n D 9 j 6 E l r g 8 1 C / t F j x / B H b i m K D G O 3 b 8 H T O 9 0 B I I 5 E q j H P A + / X T 1 J 3 l X 2 2 6 M Z e K 7 l v o O C H T p 8 h U 5 o b / N 9 d B u e + + 9 0 3 a M a H c i u I k + Z 7 4 F D 4 j C a i C P t d 2 m r U N z u B C c 2 t n R p d d w z E x H H D I s V H 3 q 9 E l z l S 8 X X A N B w X x / e U W N h S P h o D i w b U 5 Y G 5 g J W r J N 8 I I s L 2 d G 2 b U i K v P y c c u E n e f g u N 6 7 J x G Z m 3 W e v o S m g 3 t f / T m s B n m p o Q r K G p P a y d f c P p + q O i 3 9 P U 9 t w B 7 m G c G s 5 P H J U f s M N S 9 u c c g E Y U a G R + w 4 p C P q u r q m y g g A s U Z H R s 1 s W i n w 8 L G e 0 l U l F Z o K D Z m p c c J A K K 4 r y Q k H Q u g x K Z u b d 9 l Y L N z c T F f 8 / v v n j F i 4 / q 9 f v y F f f / O t m p p R + d u / / T 9 S G C u w y u O n a 9 d s P o u j S j z m y K A d R t D q 7 O y M X e N K Q D s L 7 f z T T 9 e V J T M 2 3 8 M R 1 U J o e b R b N j K B z q F X E 8 y b C e b H I K w J M D z H A y k g P X u x v P 6 z 1 4 3 I b 3 / K P w 0 V r T i s N f G s C a I n l S f U n A r P 7 x 9 x w s s + i A E + / / w L E y r a E B A L s 5 C Z j h h E 6 I U N r V K q A k 1 b A / P o h g r w 8 R P p Q 7 i X A u 0 P N y n K T h v W 7 t s t / j w 8 0 H z D w 0 N K t q d 2 H q x z G x 6 b B W m Y a f W G 5 h 9 8 + L 6 Z j X Q W c + 6 Q k z L t N + 6 B d 3 / 7 e x D + L S o N + t e I x 1 s N I P X t 2 3 f l 5 M n j 5 j T J v I 5 M t A 8 U y C N N r x K c A v e A R b N P b Z 9 0 f V H 3 Y 3 o v Z i W h z x 8 N F V m Y l U P 7 1 j f K Z D 2 Q l x p K 7 1 9 S e D J R o O Y N E + R j D q E h P B i m z v C C c + f e M z L h + m a u B k Z / e k R j M R N q H h C k a M k R A J o L C D u x e 8 x F w X g g N N 3 N W 7 e D o y l w 7 r T v V D R M g 3 z 8 8 U d p Z A K Q h Z U Q G Z T o 2 2 A 4 G y A / G g z X O s L N M S / k 5 G G B x 9 v n Z k t a v W D h y T y u Z i i k 5 H y 4 Z 9 y f X H j V Z A L + 0 Y 9 N M 7 N T O v z V o 8 H y E S p t n G J + p U Q i 3 d Q L k 4 t y 1 y C 1 t X N n I + Q g o X f Y a w o E j N g 8 B v x h N v m b z z T A z m O n 5 p 7 W z B U q u C s B / V K Y m t 4 L S P A t X j 6 + i 8 S 5 Y M K x q u D I 8 L C 5 1 y E I G i Y T a D h i + f D O E c K 0 m M m Y D f w W W o 6 2 G 8 6 V t Q A v J 3 1 5 u N y 5 N z 9 q W w 8 P K J X C 4 K B b U A 1 s R N + U v y 1 b A r M P S b B k c v G y 7 G x 0 y k s N 5 U k S J l I Y o 5 O z N q A Q c 4 h G O e Y R U 4 N l A m c E g o 8 n + e G L A t N u g E o + 3 P h f D j g X 1 q K F T G G g e a 6 p Y N O 3 h S s e D 9 z p 0 6 f V l D y e 1 d 0 e B t o B U t H R T N t v J a T i u i B A d 0 + P a Z X 1 A M S n E n j / g 3 M 2 S Q r a H Y + o B 8 v m v A 6 E n z u D D + l 0 p o 8 M k T U E h y e n 8 m 9 V + b w b Y M j I X F f 7 Z C c T K C p 2 b S L a D z T u E U b i 9 s L g 8 2 P j E y Y k s 3 M R 8 1 o R b I k 3 D U 1 W X L x 0 p D X f w W A 6 o i f 4 j T 0 t z W k u c o j c 9 u C h f P D + O R P u j z 7 6 Q B o b G i w Q d b n g X D 5 Q A c b M I u p j s e s O A 0 J R K R w + d E j 6 + 5 6 Z c 8 R X R G s F 3 8 1 5 4 G X 1 M Y e v z V O d c f 3 T + u y e W e S G y O 7 q V I X D 2 z q 6 x t J k J x 9 S 3 g 2 B V x m 1 h 7 m Y Y P F w n + u 9 h C y 8 j 3 Z E Z l 8 Q f V F M S g k i k Q V b N R 1 g m q E J C p Y Y f M j 3 M p U z 0 4 O h S Q i G D c / 9 w H H a Y e 9 o + y P c / 7 M a 0 H Z i T g x c 8 G i E x a 4 9 E 9 w D v H 4 E C o e 1 y V r A + D B C v s K d 4 j d 6 1 n a N y w V X b t d v / 0 4 O 2 g d i J h u 7 a 9 I 1 E i M F M u V n o 1 P e m X x U s l 6 g F h O s S + 3 z K u C N J u S Y V p n v Z V I R v F a g U C 0 v D h M i N B Y v k D t 9 B X K x t 8 6 W Z f k p Y 6 S o B y Y c 7 0 c L Y F 4 y n V j Y h K P 2 Z p X z y o y w p 9 W A c 0 c r n F I t C 4 n 7 + v u D I 8 s D W q 6 x c Z v 1 u X F e a w H n w u I K B N F 6 c G d f L G P R t f U A Q s k v 8 m c / b F i w + Q X 9 J j l p v a d F W w / o X c r k 2 M a m M K E y E d 5 f X F I m F z q c a Y X X j b n E w y B s C A H z I E y m b b p V p q t P y U i i S s 1 G R 7 a B y V i y v 8 O D 3 y E C I 9 M z F w b k i s d z D 3 3 A H K V t g 2 u d t l 4 Y a M 8 5 1 Z K Y k X j q v v r q a / n N r 3 9 r b b B n / c + l r e 1 h W n s q 1 / 0 I A y 0 6 O T l l M 6 4 u 5 / 2 5 w M S b m V M H 9 I 8 u 3 h Z c V 9 D A B X Y N m v y 1 a K Z K 0 1 1 b k C j n m 2 M i 9 m d / / b / y K j h 2 L l p n w u R u l k u 5 g N e J U b g l R Q X 2 m c L i M h t K j Q O i 7 8 W I 1 G x R z R U r s 0 k e C Z h V P W C a I B O s H M H 3 e A w M j V p U e v U i A a x 8 D y 5 0 I g 0 y z U 0 I x O Q n 9 I E R o c E c d n T E c o 4 s L n D 9 2 g 2 b s g w N i o e N C I i D B w 9 Y x c B Q e j y D k I p L p 3 v g z u 2 7 N h w l m 5 O D t h f e v s u X r 5 j J 1 / N 8 V B Y S D N J z q 6 + j v c L g / d 4 b C p h T / Z G 2 3 X g v J u f u X c y Q a 4 e S + C G o u F 4 X u G 5 7 9 m r b z 9 v C C c j D v H Q O 6 T P U G t e 2 N c 3 r / a y r L b E F E / I F k S + u 3 8 s t s a 8 Z s Z I a m Z i p T 4 Y c Z R I q F 7 n 2 V w 9 J W X F M r v e v f m X B 4 9 t n 5 F Z v k b X P C H G B j O e a F z e f M C u Z 6 j k z H h D N x P k T n Q F c i F N c 4 n p d P S q 0 k I e I i W z k 9 q C t x 8 Q 0 v A d n C u 5 1 Q p M g J f e H / X Q Y E x 9 I O + r g o Q M S U 6 J c 7 i y U w 3 W j M j U 5 b p 3 K E N S 7 + W l r X l e i V y v R M Z d r a q g w I t a H l w v f t R f b k I p X j + D Z a m Y k 0 u u E O H h v u X 6 S h R 4 l Z i y f I w R p N i 6 t e 6 r U k l j b U J j 1 R O T L P C J U p E g J N V t n t e h K C M W N 9 9 P 3 r h e Y o x v P 4 O G G 3 K 5 Z N B F R 7 y d O H l f T 7 b n 1 U 0 1 P 0 9 e l A n 5 w / 7 p O Y I l 5 + O 1 3 F 2 T 3 z h 2 2 V A 2 B v 3 Q u U 3 P T V 0 R / F J 3 F 3 z 8 p l v d 2 x a 3 d i E c T k / K F m p 0 4 n R s a t s q O H T t s P 2 0 1 p o T O 1 K 5 h 3 O o r l L 7 X a O 7 5 5 4 s W S p g G C s i k 9 5 m y R U p o I l q G a A n y 1 p 0 l U r t 1 d R P s v A o o o e 7 n D a G k s F o J 5 c J t V k K o V 4 F t W x L a E I / Z 4 m 2 L A e 1 z + d K P N u Q c A c U s Y 9 I X B j T S r l k v c D / + 8 R 9 / I z / / + e + a R g o D b U Y Y 1 Y c f f W D m 3 P 1 n h X I w N H y D + 4 Z W 8 1 E X 3 y k x C T X K 7 F M L o z v H D F G v E u 7 5 B i N 1 k x o K E g U a y o b B O + 3 k t F R c G u p K p H n 3 y u Y D e Z X I H + N T U V C 2 v j P p r A U s y T I / 0 W s m G g 4 P X O T 0 E 7 0 Y G L B o C B I T o i D c t W o y E Z c H m Y j 1 m 5 q c X l M 4 U D Y g b J i J O D k y w W + V l p V a e w j s q k 5 3 g k A i X P O Q z b d P F 5 s m r H 8 s + t r J l I T j l J 2 j S 2 6 X h x 2 2 H f Y m m Z 1 K n x l 3 o 5 F X H b v 6 r J M 3 M h 9 g U e t K E h w L 1 O Y 4 I C a 1 j F A j p P 1 q T u E M o G 3 i 1 5 R F E z R t b 1 x X 8 x P w f f V N u + W 5 a k 3 m y s D R w p A L y h y j H U T U O c i c I y I M 3 o t b P B s m Z v R 7 H 7 P c z O v p c 8 o G f f r 2 Z y W T A 0 e c F M H C S U 3 h M R W a k A x t d M o r D c U N y i d s K 5 s 2 F z c u e L x 0 a A L m r h g a G r Y h 6 H u a d 8 u H H 7 4 v n 3 3 2 M / O S A d p R v r x e o E 1 5 4 9 Y 9 i c 8 X y 5 E 9 N T Y i + c y u G W m s S J h H c 3 D Y L V O 6 m N Y J I x v Z m R 3 q g r a / Z k I D + z Y C E A V B C O c + s a 0 v l v w + 5 p 3 I J 2 h d l T 9 / e X V v t L E / q z Y 6 c 1 L Q H 4 U D A F A m / g 4 H A O 0 n h D P c p s F B s N b I i U z g 8 G h q r J d 3 D z Y E L m + n h V h a c 3 p 2 Q b 6 5 e M e G b 2 S 2 r X I h 8 z 4 T 1 f 3 V O i x 1 s 3 b o i f E f k M X + w n k o 6 Y s l y m E Z 2 u i / f 9 J Q A V 6 a i T Y S l S M t 2 4 w 4 m H v h P i C 8 Z K W l x U m S e R D x j k M l s + 9 n L a D N w w D G z D 4 x w n E u d x R J 3 8 C Y t O 6 s X N T B E A Y C y H e G c a m z G D n e Y H i y B N M e h J J t O 1 p Z 2 V J o O 5 + Q X 8 G x G 4 i 5 j K E J R Q W 5 H x T e M i a M D E d i g J m Z u G m n x V z R K w X z 0 h F b F 1 P t 4 4 X p 1 / e L z d S b U V 4 Q N N o + V i t t z 5 e n n V w b y l U O t L 8 I v 8 o H k Y Q X j i g + d 9 d K 4 q D P f b J j g S c 4 q y x t U M o r D Z U X T z b A Y l M U 0 0 Y 6 c u S Q L Q j m Q Z T C D z 9 c k v 3 7 W 7 O 2 U V Y L X M d E V B D F w H D 1 H 3 6 4 K F 2 3 f i t P b 3 4 u 3 X e + l M H H l 2 V n 6 a B s L 0 s n d y 6 g P Y u K C s x c v f B k 4 5 w P m U g R h o h 5 y B K Q J k S s l 5 I d 4 / 3 5 A y V U B s U 2 M p H l C W 7 1 v q x l c A 4 Q 8 Q A g D Q 8 d 0 G 9 C e B B t K 8 z A g Y z Y w L W A s V K Q C k F D I z J M p P H g e W k 8 / L E 0 H D g v e 4 5 / K t u 3 N 9 j o Z Y a a + K V N c 4 H z J l L j N 5 e f r n g e v l c F y K E v K a K E + i B T Z f L Q f s r c f y 0 n 5 S c P U l 4 N 3 8 g n T M x E 1 Q x 0 Z R 4 g 4 U R t b W 3 y x W + / l M 7 O T o v P Y + I U w L H G p s a k l 6 1 n O L Y u Q 7 T x M N L 3 x T y C W 7 Z U y P T U t K 2 Y U V R U r G Z l s c U b 7 t 0 a k Y a t t b b C P F 7 I S x c v 2 0 x Q t O V y 4 f r A N i m s O x B s b S y 4 t 5 A i R R R N + q c 7 t a y k s f d Y x H R w P C C W 1 2 C a s s n S R q W 8 M v k 4 o X z C d 0 9 c U C i N e K b u q q / f K h 9 / c l 7 K l D i E F t F Z C l w / V c p l 3 V S V s D n t 1 g r 6 t I a H h m y G W E K I z r x 3 W k o K I / L e 7 r h 8 u m / a F p x r r n W s x 2 l i 8 2 p 8 c M 7 I 9 N V X 3 1 i 4 E g L n Q Y k p w H C N + 0 G a G w t P H E 3 + L y B J W D P p S 7 A v y J P J H c s n 5 J V T o k q f M S b J e r Z B 1 g K i 2 S 9 2 F N n D c x N a E k N X L v V 1 d R a n 5 8 / T t U t S 7 Z F c q 7 C v F H j u q m v r b J F o 5 q 9 g E h X M S 5 b n 8 R N Q Z t 4 p z o N 4 P U Y P 3 7 h x y 0 j p w c j l w E r N C 8 A F I 4 Y n k i c M e b C P N 9 k c 5 0 a w z E T E h 1 Z q g f z k Q 8 o r D T U 6 t r w 1 c V 8 n G E f 1 + Y 0 x 6 + N B I 9 l D D o E 4 O q K 6 M c P W G x B 1 T O p U q E R u K j k + U L M u 2 x C O b M C R w e Q t D x 8 + t r Y f I A o i v x A Q i K S E 0 Y L + O 6 L 4 9 p E R K X n M v c 8 R z 5 G q o j J / I s 1 B X n X s l h T o a 5 5 o p z C i Z Q 0 y W b p f T a m E / H D h o j z X N h N O A D p c m Z j y t C 2 P s / 6 x b 6 a t Y 4 V y + 8 5 d O X z k s F R X r S z Y l h H H j O T 9 8 s t v p J c 5 A / I J S g 4 q C p I R x s i V T i q G c X j C u b L f 1 h x S 6 e c q K 0 p D E r T x f 3 m l o S q K u c P 5 B + L 5 u o c W 1 O S 6 b i N t m Y 2 W M V D M J 3 7 y 3 Z N S t s 6 h R m H M L J R K d d M B i y N c K S A k 8 / t 9 + O E 5 + b H r 9 Q 3 D W B p K h t C r l Q J z D / M u T B o t W N n l m p R E R i 4 0 l e b F x R s U x J s D e d W G G h w f d b V y k I D P N x q x g k J J V O 6 V o 0 c P G 5 k Y m s F U W y z 0 h k m 1 m F d t L X j v Y J U 8 6 E z N j b c a l J S V S + m W / B j i 4 M h i h a D s k y O I J 4 p P r u 2 U M v 2 M c E o 0 T 6 r S s p K X 5 G g j U 1 5 p K A f u d g 5 s M L k m F q r k 3 r 0 H c v H i Z b n w / U X r y M V N f f X q N b l w 4 Q d z c 6 8 3 0 H 6 T U 6 7 v a 7 W 4 1 F F s D o z 8 Q E A e y z 2 R f D l I A Y m S x L L t k G a a Z w i 8 2 1 e S Z x o q 8 s 3 t R 4 t I 8 O v H e G K 3 m l V u f m 9 q J c D N 9 Q i X N w I 7 q + f k 0 L a X t R F D 4 d F S f t g 7 o J O V s C E 6 Z p n Y f z X a F h P z f / / D L f n 0 v b 2 y Y + v q x l h h O b 2 O F T O W A y M G z 1 X P y S 2 g p t v 2 r I M B h Z Q 1 M a D Q 5 z b I k A G G N l K X K c 7 i w R z n c f n n / / x s 8 M 3 5 g b z q 2 C X p H e b V k C / m X h h P h w u y 6 l B c 3 H f v 3 k 8 z / e g / Y s G A u 3 f u m R Z j k G J m Y O p S K N D 2 2 x 9 8 c l B + / f U N m W H a n 1 W A h 7 x e r v w 1 g 5 u n y W k f t J H T S s 4 1 H m g o f 8 x y p 5 m c 6 R f k k N B I 6 b o N 8 i n l V 3 C s p q 1 b 9 C Z p n o 9 k 8 u j K s q Q L / T 9 M o s L U 0 B D p 7 t 2 7 M j A w J N u 3 b 5 d z 7 5 + 1 Y 3 2 9 / U q o l Q t 2 9 Z Y S 2 b O 3 V T r 7 R s 2 N T 4 c z W m c l 8 K t A b j T c a S t Z + D M C O a J 4 E 8 7 l H H P b n k C e R D b b k R 1 L S G F B 7 C X 5 2 e i U d 2 2 o 6 X i P 3 d B 8 R s d Q d o 9 Z b V 2 d E Y c l b h g S / 8 k n H 1 n / F f 1 J 9 G F V V G 6 x i P T l g u H 0 T L j J 4 g N z A / e 1 3 f a 9 J K Z H 5 O T 2 G b n 6 t G h F g w H 9 z L m v G 0 7 T h B N k g D C u n O q 0 Z R 9 5 Q J y X y B S Y h / Z 5 t + / D 8 y t b i u h 1 Q O 9 y B s X y I H G z 0 F D 5 q q U I + c k G z p Z I C u Z + I G W O 3 G U + d Q R n O e B 9 3 9 x 8 I f F Y j Q 0 e / N n P z s u / / v 3 z 0 t P T L d 1 P H s i B q g E p i C 5 f 7 W y k U 8 I R y R P G E S m Z / L 4 g f 4 l M v u y P a f J t L t Y r z p S d j U 5 5 6 O V T 6 E 3 U O 2 j F T G L l A 8 l e r D K a n E t a b h u K 4 S C D / Z 2 y f 2 e F a T c i J B g t f P j Q Q Q t 7 Y t D h r 3 7 1 D z Y h Z v u T z u B T u X G s K f d 0 a K 8 e n k S O O N Z W M n J k k C v 0 H s r h k C O n o b z z Q u V D U z 5 W u H n n l H D J 3 e h 8 x a M X r L w e b K w A z A y 7 3 K m S i R x v 2 V Z o U 2 i F g R A x L J 8 V 6 I 8 d e 8 d W + r g 7 t t M J 2 S I o L k B Q 6 S / b I G J B F E + Y t F y T E s u 5 x D n H Q C N Z C s y 8 Y J s c 7 b Q w P 6 f X X Z B F b j Y + 5 Z 1 T g l R S O K U 3 z 8 2 a m o / A r 3 C 1 e + W D 8 x j J G 5 + e s f 4 q 0 0 C D g 4 s S g f h A a v N s 4 N 4 w 9 o q R w 6 w d P D 2 T m y h o R S a W S T z 5 f z I 7 s / h 4 q f W G I 0 4 4 K T k 0 J T 1 3 I T L h R j d N l D x G H t Z M T j u x 3 b J 3 + 0 t y k w 8 p L 9 t Q Z U U T d v P D p A q T K x + I t p r p i T n v 2 r o a W 7 i t t 7 d P L l 3 8 0 W a e Z a J M g m x B Q g W G y A u i x H F K u H Z C d j D g k O U 8 G y t F H r Q 9 t n 4 v P s N o 3 C k t M w M T c 6 y z C A H v / f R 3 f y a l Z R X B p 1 8 N M o m j L 8 l 9 p m G M E L p N z j 4 j k y O J H Q v e 5 0 m V S g H Z g v f t b W X d K i c v + Z T y s w 0 F g k 4 / k A 8 E y s R q z 4 h l c Y 4 d P 2 b L m T I c 5 J g S Y m 9 r i / V T 3 b 5 1 W 6 5 e u W p L c t I h j H A Z O V S j U c 4 E 5 i B R 5 e 1 P n 0 n 3 s 3 E b 9 N j R 0 S U P 2 x 5 J 2 4 M 2 Y f 6 9 l p Y W G 8 q x Z 0 9 z 1 j W x m J J s K Z S s M B i B c + V 0 X e 5 I 4 g m W t k + f r 0 + e W I 4 0 A Y m y 7 V N z D 5 f 5 e k 6 E s 5 7 I W 0 L F V G J 9 r Z R v o O H J v H h r R U k p I 2 8 L L Y D 1 / P k P 1 Y x p k U O H D k p z S 7 O S 6 k c b x M i Y p q + / / j Z t X B N A u E b H x k w j j T / v k E 8 / P G H r S z H X B S Q 9 r q T l e 2 l v + Q o p m w y y K s l S O L s 7 r q R a m n g p B K R J m n O O D O Q p Y m g y Y g U 5 7 7 X j K U 2 W i q A I I m c s e m J e a m v W v i b X q 0 K U e 5 2 P q a 5 i z G o i V L x H v p h 9 T O B C I 3 + l Y D 4 K T L w v v / z a 1 o R 6 2 t W T v A 7 6 q 3 C 1 4 4 z Y 3 t R k I 2 9 p H 0 E q F t 7 O B E T C 6 8 c 0 Z 7 U 1 1 d I 9 m H J e 5 L o 3 w 1 M r r z + p P N B i + + t X H q X h S W V E U o 3 k C Z R M A X F c r s 9 a 9 7 n c P X d f o T p H h C v j k D j 3 w Q m T k X x M e a u h o l E 1 9 7 j R Q S 2 V T 9 i y y m E m C H p U y f H x x x 9 p O i 9 / / I t / a y Z b N r A f j c P E K 6 w f l T m J J a Y d w + 4 x f X Y 2 V k j H g x v J C W R y g R V F V o L t l Q k b a g / q y 3 M 8 A z P h s i Q j U T p 5 w t o n S S K f J 8 n E M y c F x 5 J a K i C W k o 0 5 E f M V S i i l V Z 6 m k i J / g / V h 6 k P K F x R E V 3 c u C H 8 4 L T X 6 1 p H q X T M D e S + C C m m Y h G V G c 6 L e 8 R Z W l 8 W k q O G 4 L e S 2 W D / X S m 4 h t e 2 + r X O u X 0 W R K 9 L C f S W v n k w Q y O U p 4 r C P 5 J 5 n i k Q Q z D 9 j 9 u u 2 J 5 D t o + z e S 3 s R 7 V R f 7 9 a 0 y t e U t x o K 1 F X G 9 S b q D e e G a v K P z 2 O j z L 7 V / i z n m 9 k W W g 4 Q P E j 0 9 V f f 2 L I 1 d P T i 2 P j k k / M 2 y H F 0 s F / O t k R k + 4 7 t N q t t L q z k v P f W z a U 5 L L J r t z C R Q m R K k i h l 5 j l y h Y 5 Z 7 k m l Z X t P Q C a 2 a S 9 Z 2 a 0 N Z W U l 2 P l P 3 n M / n a f I y 3 6 o t B T c a L O h V x F Y u t 6 o L F n 9 O U A o r 2 m W C 1 z o E 5 O T c v v W H T l 7 7 q y c e e + M V F T W S C R a a G 2 u P X t a k n P x M f v S Y r P W d g 0 v P W q X 5 t r P D 0 x L S 2 1 6 m + n 5 e J a 6 1 1 + G 5 o 5 Q G W Q i D z s Z A r K k C K Z 5 o I X c 8 3 X l F K l S w z k g l U h C Y s x O k 0 1 O 8 i T l a a R E K m 2 t S d V O 5 H r n d W 9 K I D d K S 6 0 G n G u 2 i V 5 y A X M O J w Z r V J U q e Z i / 4 u G j x / J 0 Y C Y 5 F z s r J r J 4 N s N G 6 G v C l M w G 6 i I W Y s u F o 4 0 z R q S f B W 2 m M J j 9 6 X r P y x 3 Z n A G X o j T K I F O I M P r M n O Z 6 e Z + R h m P J 5 + u O O Q J h l a i Z R x 5 o q P f O v p N V R v I q X b j f s b y n u 4 F o 7 1 Y h i R K 1 H d O s 0 P I w k Z Y r o O u B i b E h O V H X L 4 M D w 9 K 8 Z 7 d U V 1 e Z E C + X 2 K y J y x i p v X v 3 5 h R + r q f n + Z i 0 3 X 8 g J 4 / t M 2 + e E 9 Q F 8 + 4 x y x J a i f A j A n A x + 3 p 7 + 1 V b 7 c 6 6 a i J k + m K R 1 T U a K h K L x v p 9 H s x / n r r P L j c S k Y J z c 0 Q J i J U k i i v b M f Y n i c O q h A F x z B 3 u c j + g k B U K / b K f r F Q 4 P x u X / / C f / 5 X 9 b j 5 j U x C q + 1 l E p m f w k C m Z 1 G R i D d t I M O E 9 Q J h T D / v V Y m F u U j 7 a E 7 f I c S a S Z C X 4 e J x 2 k R c y J 2 j M g r R D 2 z S E B 2 G G e f J w b H h 4 W N r a H l n n r h / e Q U y e d 1 J 0 9 w 9 J V 3 e / n H p n r 4 2 z y g a 8 f x U V W 6 y v C T D 3 O Y u + Y Q Y C z q Z r K C Z t S 8 Q d 4 v 7 / e O / i 3 k E W F A B G F i W H h 7 W J I I 7 u f 5 l M k C Y g l Z V D u Z E q N 5 m M U E a q 1 F q 6 V R X F 8 i / + 1 c + C X 8 5 f b A p C g U d d + o K G U j J F V V s Z q d A K / E e i 9 j B f F 8 6 3 L N 3 R 6 Y l D w m S j I g D E 8 r F 8 Z 3 1 9 n Z l / g w O D p n F w p + M e 9 5 r u 0 O G D N l o 3 F y A Q b 2 U A Y y Z o 7 2 Q z 0 b K B X / t M T b 1 c a B 8 s k E c v n M v e E 8 r u t Z X d t t e e L v d k C j R S M r l t I 5 B t a z 7 n i J U i U 3 g d X Q g V D 0 g V l / / 0 X / 6 1 n U O + I 3 L h w e Y g V E / / v E x O q 2 m l Q p b U V E o s B D A S q v 1 f B 2 h 4 / k 7 r 9 I q m W 8 b d / e O P V 6 W 1 t c W 0 y O T k l K 3 d S w Q 6 Z t o t b R / t 3 L X T T D i I t p Q J 2 d n R a c P u W d 8 3 j J W Q y Y O 2 U y 5 4 7 Q Q c W c J a K S C Q l S F M i G B o I C N O i k z k l r x m 0 n L C S O X I 9 P L c E Y 5 M 2 7 Z W y W f / 7 K P g L P I b K h u b 4 2 9 H Q 8 x u v H s g q c a q q y V f b 5 2 g c i N f P c r d J s k G T D c m q m x s b D Q C M b U y f U x + 8 p Z D h w / Z 7 L C 8 b y k y c b 1 P O j q k W k 2 8 M L 5 r L 1 4 x m X K B 3 + g d d Z r f k p F E i Q N h d D t J p o A o x T F P m M X I p L k 9 t 2 C f 5 T z P M M F 8 r p o q 4 b T V Z 7 / 3 U U g S 8 v t v B X X s x i M W 0 Q f p b 3 x G z g P S J x y 8 8 9 U D U n W o O b Q S j I 7 m 7 i O i n X X i 5 H E L j M X x s B g g X G N D Q 1 q f 0 8 W O 4 l V F w M c W 6 a S + 2 R O z + 2 r C b 5 r H 3 W d H m B R p 2 D c Z d 3 m Y T J T t s 8 l 9 L o e I 9 C t S J k 9 / l o G 2 4 r h u l 5 c t r a 3 z C Z u K U P v 2 F L k H F j w A a r Z k T m 3 5 G g k F 2 r R t A b G W A 4 R i q d A g t N W p 0 + / a E j Y s k Z M L e P h e D A w k l 8 / p H Y 3 J W H x 1 Q v e R t g f D 4 B Z y H 5 + P 6 f d Z 2 R H A y K L 7 H U F S 5 a S J R x 6 U b Z v n Y t s h U i W f F 1 E P u o / n a E n 3 Y f q h q S C T a i a v o f 7 o F / 8 i O L P N g f z v 2 M 1 I l e V R u 9 H O N A g e S P C w / M N / n f h 6 B a b f c l a H x + t H q B E d u Q h m N v T 3 P 5 O j R 4 8 k 4 / u a K n O H G y 2 G V o u G C D Y U r k J y J t 6 1 H r y D r p w i i t 5 n 7 r E v W 5 5 K K e 0 U 5 E a g Q B s l y R T s 0 + c W d p v T 5 + T 2 a e L Z K q G O H N 2 X V Q b y O e V 9 x 2 5 m 2 t m E l u L h B T f e H l K Q a 3 K 1 5 u v T V H M q 8 9 d V + B Y D m u n G j Z s y p + e 5 n C m b v f l 3 5 c p V a W 9 v 1 8 9 Q W b h r o v P 2 x f M X 5 p A I Y y U O E s C D b 1 F C e X j y k P p V O 4 W d D + n O h l T u T T p n N T i i + G f g n k e Q p 5 E p M O 2 C Z 2 Z l c t N M P F M c E 4 w F S 8 i Z s 8 e z y k B e p 4 t t X a 9 P + t Y J 0 9 P z 0 v Z k Q i J 0 9 u J G t x Q T 6 / i 1 R E e r J l w u m r 8 O L O Y p o 5 + q o 6 N D D h z Y H + x Z G s z f 9 / B h m 8 z M s K p 8 R A b U x K O f i m H x p 9 U s z O w U 5 i H S A b t c E D 1 + c o c b x B h O 4 P M H z P s H U f z + g E C + r H m S V J 5 o a Y T L J J O W j T i B 2 x z i G H l c G R c 5 J L J O 3 M C z 9 2 / + 8 O d S W 5 f u d N k M 2 F R t K I + S k q i t 0 u 4 e D L Y 2 D 4 a H 5 2 o 7 S 1 4 I N L 0 O j C / S h o E I z B / h B X Y p M E L 3 6 t W r 0 t T U J M e O H T X z 7 p N P P p Z z 5 8 7 q 9 W Y f r b r Y 7 2 f D i w k X U 5 i Z u o Y i J v i e L E k t F B D G E 8 W I Y / u C s p 6 X M / k C A p F n k M k 9 p / R n l S Q Y p K L d p G l L e c m m J B P Y l I Q C B / d V 6 g N 0 D y f 5 M K w M y f w D 4 8 G 6 5 O r w V w c i E n K h o C C m J M m t w c I g G J b V 3 h k q n x l G R J u J 6 I h s E e s j K x w 8 G C a R u 0 c u v 9 t H 9 4 Q n R X r C D M t G m K T H z r a D / c m y I 4 6 R J i i b d t L j z r x z G s q 0 l C Z m Z v r j f 5 / / I U a 5 s O m c E u H U v L N c H 5 R 7 K D 4 l H R U 8 M N s O H q q a U A i P v u i H 1 x 8 D E 4 s L N O 2 i p b x 8 R F V c v 3 7 D Z p / N F T X O Y g Q j I 2 5 C F 4 / 4 X E T u L R L 4 6 s B 1 p w i E V p m I L + g 9 c m S J z 8 7 L t 4 8 L 3 f 3 S b Z e 0 H G g h 2 w 7 e 6 8 n i 2 0 5 p m s m O + f s e 7 A 8 9 C 2 / m 2 T Z 5 Q C Q 0 E / m n n 3 2 Y 9 V l v l h S 5 9 P D p q 6 2 6 X z F u 3 x 2 Q 6 V m t G S w k K Q h N C r W n i K J w Z d e e Y t v 1 a 5 D 0 1 T J X X i v O 7 I p L d W n 2 2 8 l 8 5 5 h y d O Z i A k I u Q p J K S l 0 Y E p o J x w V m 3 W L 9 L n 7 q s d q 6 e u k c i s n D L J r R K o 5 s 0 P 2 m l Q J i s S 0 C S Y L 9 l i B b k L O t v 0 V u J n S w b W T y Z X t / Q C Y S B I O E A Z l S 1 k J A J s s D z a T X P D f n o i I S s 3 E p L i q Q / / y n / 9 a d 6 y b F p i c U u H K t X x Y i A Z k C U r k A W k c m l z t H h e U k q 0 7 4 N E R z a a 3 g K z 7 b n 9 2 0 Y 0 o v S M 3 5 E K F O X 1 N 9 f b 2 U l Z V K X 2 + f F J U U S 2 0 Q S J s L x O + 1 t z + R X b t 2 S O f c A Y n n m G A F Y X f a y G 1 T t n + E n y 0 j g X + P T 2 5 f s h z O A 7 L 4 M v v d d k A i y k Y q T y y 0 l n d A B M T K J J O R C K 3 k H B G y M C e / / M v / a G e 7 m f F G E C q R W J C r N / q V K J D J D e / w W s r 2 W X J E 8 s T y p D I i 8 c + + d S D V 4 W 2 z s q P 6 5 X 6 h 4 e E R G 7 v U 0 9 M r M T 2 f 3 c 2 7 L B J 9 u a D d 9 K S 9 w z 7 3 4 E G b P J f d s l D S E B x N B 4 I f J o u + u L I d D I i R l r S N G Z S T x A m R y W 9 7 E i U J R u 6 3 I Q 7 v C Q h k y Q g V E E v N Q L o M v J l n w z M C z 9 6 8 k u p P f / k L K X w F 6 x S / b k Q u P d r 8 h A I T E z N y + 9 5 A Q K q Q + a e 5 1 1 R J 7 Y S m C p l / L m k b K F l e G 7 E Y D h E T b R e o o P n h F 9 P T c Z u P n C E b q w X j n r q 7 e 2 3 c 0 6 W + b e 4 8 V d h B 6 i E 6 Y r B D S 3 b c E S J U t v d 4 o v j 9 E M N t Q w z 2 J Q n E 8 R B 5 P L m S p A o 0 k i O S 5 p D G E y s o h 9 t M 3 g H h y f S H f / z 7 s n W r G 4 a y 2 a G E 6 t Y 7 + m b g 9 t 1 + G Z + Y y 0 o q R 6 Z M U i l 5 k q R K J 5 Q j l S O W F Y P y c o A A l g 3 9 I L V V r n 2 E d 4 4 2 E 9 M h s y 7 v c o F w A n c u K b D W 0 1 e P G P n L V k A K D 4 S f Z G R y 5 2 L H g 3 1 u O 6 W R / L a R i T 9 I 4 v d p 7 k n j S W T H I A r b O H q S 5 Y B M A Y k o e 5 P P k y l p 5 o U 0 U 9 P 2 b f I H f / h 7 w c l v f k Q u v 0 G E A h c v d 0 p C A o 2 U J B P l l K Y y M g W k y t R S q b I K M b k n U k A q d g c b L y H z G E M 8 I t o 2 m J 2 l l p 5 7 K b o h F x D a h 2 0 P Z V p J i L v 9 x I l j p u n Y P z Q Z l S t P 1 T Q y v n i i 2 I e C b Y r s 0 S 3 2 U Q 5 y + 8 v Z d g r I E t q X q Z H c f i 3 7 P K m R Q o 4 I C J Q k l W s 7 c e 2 W k m R C Q z F I s 1 B N v X / H 2 b 8 x e O M I B S 5 c f C L z R i o l l B H J j f I 1 M h m p 0 s m U 3 I Z A m u t L U H b J S G L / 6 X k K b i O 5 K y g w + + 2 n + + J 8 X R I I b A p 8 v y v Z 3 u A Y o 3 H d 6 N t y 6 e v r s 7 4 n A m c f v 4 j J 4 w G W J N X 3 B e 9 1 3 + e J Y H v c P r a T + 4 P t j K S s C G 0 H Z S N M s G 0 k 8 v s 8 i d h H n m n m O T I Z i Z J 5 2 M y j 7 D Q T j g h W H / y z v / j 3 w f 1 9 c x C 5 / P j N I x T 4 7 s J j F S e v n b z 5 5 8 g F g Z y m U o E O k c t P o / u S p j L B 5 5 i V 3 H v 4 E T t m u 5 O v P v O o K V 2 Q U 8 k F 2 p a + 1 Q g w b u y b Q e w f U y p j M m L m f W 1 m n v u O 9 N y R Q l / c L 5 B b O d i X k d y + g C z h s p H F b T v i + H 1 h I j k S J c k F c S C V k U j 3 G Y l S Z O I a z L O H p l I i k Q p i U f n l X 2 1 + j 1 4 2 K K F 6 7 B m 8 i f j m 2 z Y 6 q A I S O W 1 l x L J 9 K U 2 V 0 l g Q J 0 U m f X F l W O L 3 s W U 5 u w L 2 2 H s C + G P 2 6 r C v f k 6 a a 9 M 9 f 1 7 w w w j v c 5 k r T y g f G e / k h N 3 t p 2 w l c v b z X i u y 3 x 1 P H g u O p / Z 5 4 m g y o r g y W k g L S f L 4 Y 4 5 A H H e k c W R K a a i U A 8 L l z k U O g Q I y Q S w 1 8 + Y T c a u 0 f v l X / 8 n u + Z u I N 5 p Q c 3 P z 8 v 0 F J V U E A o U I F e R J M i U J 5 c i E B 9 B I k k x u v / H K X n h 1 2 7 b H c u D 2 u c 3 k T i k t X J A P 9 i w e J W E P Q Y X X A 0 E G N 3 s K 5 f l E a M 4 M z f 1 7 r c S / H X O k 8 P v d L n J I Q R E H h 3 t P L g e E E S R U J j f i + N w I l E 6 m T D N v H h J l k M l p K K e Z / k T b T G + C e z w X I j + + w Y Q C s 2 o r f f v 9 A 9 N U T j u 5 G Z O y k c o T y W k s m J E i k 2 0 H 5 E m V A 9 J w P M g 9 g j 0 U r O T n C M 8 F l V l e r Q w S K v 9 f P 1 a t p M I P I I A 7 D A F 8 T s F t p 8 q 2 E e x z X s I k Y d J S S h v x O R c t o e 8 z I p G j k d y 2 0 0 p K F t 1 O a i h M O j s W m H e U M 8 h k J h + 5 k o k F D / 7 i r / 9 L + B a 9 k X j j C e X x x V d 3 V G w g T p h U k C l E K s j j t V S w j Q R 4 Q h l J k t t 8 K y + h s v t 3 5 W R m n z I t 9 U 7 T r J Q X z d v E k c T f d Y 8 U y P B 0 R M o K 5 2 V H V c J G 3 g 5 P R m V O h T n h + G E v L n O P y Q j D P n + M g v 3 z 4 r b T y n Y 8 V X Y J 0 o R y T y Z P G N u n Z f Y Z a X y O t t K c N h J l I 1 N Y M z l z L 4 1 M i R k p K i y U P 1 c z 7 2 1 A 5 M f 2 t 4 N Q 4 P P f 3 l J R C 0 h k x A p p q k B D J c 0 / S B O Q y 6 U Q u a A I / 1 o 2 w g T E s V e 3 E c A f W x o q w 7 x a 2 Y B Q B 8 V U G c H 3 u R b s n x d e g z x I 9 i 5 P G L Z D x 2 y / k S g o B + 9 z Z O K Y 3 4 Y s b t v I F O T e A Y E 2 s o B Z 0 1 C Q C W + e I 5 M n F f M T / v l f v x 1 k A k q o X n f 3 3 x L 8 8 M N 9 G R u P B 4 R K x f t 5 U n l C e b M v S a 4 g 6 U s q N 8 I E j L F t l 1 v G V n A o V M i B 4 B E k s / B 2 s I X w B 7 n t 8 8 c o 2 L 8 v W 8 n K y e 1 k c k S x F J A m u c + 2 I Y z f d q Q x L Q V p c E i Q 2 3 5 P q s D c Q 2 M R 9 a / a K U k m J V t T 4 z b 5 o 3 / 3 B 5 z o W 4 O 3 j l D g + r V H 0 v 9 s N G h X B e a f J U c o I x c E C c j l y J Q i l r 6 k y l D H + J L K 3 b 9 t O L g D i 0 O F 2 M N K 4 e 1 k 2 Z G B N 2 j J 3 m N H y K 0 c 7 A u l 1 L Y n U G g 7 R C p n 3 m n Z k y g g V F I r k X v z L i C U a z u F z D x r P 8 3 q l S / I g Y O t 8 r v / 7 G M 7 6 7 c J k S t v I a H A 8 P C 4 X F B t p a x x p D L T z 5 P J E e s l T R W F G E E Z 0 r g X R x 7 L O W y v 7 l g S / p h t v A z k P i g m S 7 b P l 4 O S 5 i 4 j h w j B e 4 w U f l 9 Q D v L 0 l C J Q q t 2 k e Z J E b E M g V 0 4 S K c g z 2 0 y O T H j y n I Z i T B O D K f / o F / 9 S t m 2 r t 3 N 9 2 x C 5 8 u T t J B R A S H 7 9 6 6 s q D H o j I F J S U y 1 t / u n B V F n h 9 g X E 4 d W X U y + G V C m F 9 A c A G X z J l x H + 5 B 7 N 2 H Z v s p x t e 0 9 Q D i X b 5 g 9 C 2 L 5 U b i S h b H m I S L w H 4 r D P C M Q x z a 2 s W o g c 0 8 7 M O 8 w 8 R t o m p K y 8 T P 7 k l 7 + w 8 V 5 v J 0 T + P x T e p E x X d 3 H f A A A A A E l F T k S u Q m C C < / I m a g e > < / T o u r > < / T o u r s > < / V i s u a l i z a t i o n > 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5A33852A92BA4B8396F02578C771D2" ma:contentTypeVersion="4" ma:contentTypeDescription="Create a new document." ma:contentTypeScope="" ma:versionID="7e9b18f4b28ccf4cb58c0750f4f21fee">
  <xsd:schema xmlns:xsd="http://www.w3.org/2001/XMLSchema" xmlns:xs="http://www.w3.org/2001/XMLSchema" xmlns:p="http://schemas.microsoft.com/office/2006/metadata/properties" xmlns:ns2="ef00d4a1-3a51-4989-9998-4ff6008509d4" targetNamespace="http://schemas.microsoft.com/office/2006/metadata/properties" ma:root="true" ma:fieldsID="45f4fbc2d94c7b74912a4975d0001553" ns2:_="">
    <xsd:import namespace="ef00d4a1-3a51-4989-9998-4ff6008509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0d4a1-3a51-4989-9998-4ff6008509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4 9 6 e 8 0 e - d f 0 2 - 4 2 e 1 - 8 b 8 b - d e c 1 5 f 9 7 4 1 1 5 " > < 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B C E A A A Q h A V l M W R s A A D 9 / S U R B V H h e 7 Z 3 5 d 1 T J c u e j q r Q L 7 Q J J b E K I n W Z p o K E X u t 3 P / T y e G c + M j + f 4 z T 6 2 z 7 P H 9 i x / h P + d O c d n f p l j v 7 H f 6 9 d 7 0 0 B D s 2 8 C h C S 0 A d r X k l T S x C f y Z t W t o k o 7 q A T + S l m Z 9 9 5 a 7 h L f j M j I y M z I 3 3 3 3 4 4 L 8 E y R W W C q x i i M y O 5 u Q u b k 5 i c i C J O Y X Z G F B b 8 / C v H z Y E p c C m Z V 4 f E Z + 6 i m W 6 f m y 4 J M O Z 3 b P y O W O w m B L p L p 0 Q X b W J K S x I m H b f M 3 T k Q K 5 / 6 x A D j X M S n n i h e i P S E 1 N j X z / p F h a a u f k d p / 7 / O 7 q O d l T l 5 C I H t f T k M L Y 2 h 7 R 1 N S U T E x M 6 H U l J D 4 T l y 3 l 5 f L 8 + Y D M V x + W n t F C / R 3 9 o Y U 5 2 T l / W y o q t k h F Z Y X m F T I / P y / R a N S u e T 6 R k P I t 5 b b N + 0 k F B Q V S U F g o l + 4 + k Y G R s e D X 3 m 7 8 E 6 E U l d t P q 8 A t G J E S K j j R y I L U l C Z U s F X w i x a k I D r v 9 k d j J v R 9 o 9 H g k w o V r H d 3 z M j U r M j d / h S h w v h 0 3 7 R 8 + b A k 2 F L Z T c z K 2 d 1 T U l V e Z N s T M x G 5 o K T y q C m b l 9 M 7 Z 4 K t 7 B i P R 2 R L 8 f I f 3 f j 4 u N y + d U d i s Z g c P X Z U i o u K j B Q L y u q v H p V o 5 c G l R O T n B 6 a 1 U p m V + / c e y M D o j J x / / 4 S S 7 7 k 0 N j b Y 8 Y m J S e o B 2 a L E Y 3 t u o U D m p F B K i g r k y y v X 3 I + 9 x V B C X X m r C V V S f 0 p r 4 I Q R R i V d z r d M K 4 E C z a T w + d e P i m U m g S g 5 + P 1 R 3 f V J a 1 w J k y J E J n Z U J a R 7 J B Z s p X C u O S 7 D U 6 o B 5 t z 3 P h k s s B y 0 1 s 1 J i 6 b 1 w N B k V C p K 5 u X O r V v S 2 t o i D x 8 + k m 0 N 2 2 R S y R G t 2 i e P B h 2 x Q V H B g n y y N 2 5 k C S M e j 0 t / 3 z N p 3 r P b t h 8 8 a J N D h w 7 a + 9 B a E L W g q F h + c / m 2 z K o m f F s R + b v v 3 0 5 C F Z b W y k L R n q R W w r z Z X 9 K m Z I p K 0 / Y m e w + k C W s P N M f g R L q g Z a K q 1 G m X W S U f J H o 8 k C J J J s 6 p m b i l e F 4 + b 3 P a q 0 A V 3 5 x q C o + t W + b l 0 L Z Z K V Y h n 5 q N S P 9 4 T J r V H P S y D q f H 9 f w S 8 6 o 5 B r v M B C s q L F I z r M A E H T M v o d c 1 N T k l J S U l J v h F x X q 8 r F 6 q l G A A c / D b z u o 0 A l H 8 b P 9 0 U E 6 / X t 5 f X F x s B O r q H 5 V t 1 S U y N j Z m 9 w r z t a S 0 T G 6 0 P 1 X t N h l 8 4 u 1 C 5 O / f Q k J t a T g p W j k b k U g I w 6 e t U z I + N i K V l Z V J 7 Q M + f 1 B C M y Z t X x h F 2 r 7 Z v z X V / v E o V h 7 F 1 6 h g Y q o p I U s m 0 I r u n N z 2 7 G i P H K o b k Z a W F r c j h E u X f p S j R w 9 L u b a b A M J P 5 V F Z W W X E 8 Z h R L f n 1 4 5 S W b S y b k P L Z T h k d H b P 2 V G v r 3 u C I u x d 9 f X 2 y f f t 2 O 4 8 2 1 V a D A 4 N y + s w p K d Q 2 1 f D o h N Q 3 N K g J e N t 9 4 C 3 C W 0 e o 0 q 2 n t J Z 1 R E K w S B + o 6 d X 3 9 J H s 3 d u S J M 6 s W i 2 0 L Q D 7 E O K 6 8 o S U K m + a a + a k I D I n T 5 9 2 S 3 P z b r n Z W y j 9 Y y + b d C t B n W q / A i U n 5 h 9 m 4 G L g f F V B y L c B A e b n E / J x 8 6 i U l p b a d h h P 2 p + o m d a c p m n Q M r d v 3 5 F 3 3 z 1 p m i Y M f h + t F 9 O 3 l x d q 6 w i 1 q a B d 9 e z Z c y V R k 2 k 6 M D 3 t 2 l t F 2 h 7 r 6 O h U E 3 J C K r R C w h T k v p a V b 5 F / u H Q r Z 2 X 0 J k I J d f W t u N o I 5 k 7 N C R W C O X v Y X j M d 3 D Y j 8 y N P Z N e u n c E 7 V V D b i 2 V a T S y c E w f U 5 N p R + X K b o L + / X 7 Z u 3 W r C h T n 2 n X 5 m o 9 B Y M S t z / V f l 8 O F D Z o 4 B r m 1 4 e E Q e P 2 5 X 4 p y w 8 6 R p U 6 D 8 4 d i F 7 3 + Q c + + f f Y l Q S 4 H P 9 v T 0 S l N T Y / K z A w M D p t k L Y g U y v z A v 3 d 0 9 a v 5 V S 3 V 1 t W n G X 1 + 5 Z x 7 G t w G R v 7 / w 5 h M q E t U G c + V x m Z l J t Z c Q j K g a L D v L B q S 5 o c y 0 w r 1 n h V Z D 4 / s 6 G 7 R v s g G P G Y 3 0 u r o 6 u d R R J K P x x T X K q 8 T 0 1 I R U j l x Q s + 6 I n k + t a Y 3 7 a o J t K S 9 T 7 d l s 7 S q P e X 3 S a F r w 8 O F D 2 b 1 7 t 2 m X 1 e D F 8 x d S V 1 9 n G q q z s 0 t 2 7 t w h b W 0 P r R 3 F P W a b d h u / j x n 4 1 Y 0 2 m Y r P B p 9 + c / H G E y o a K 5 J Y x V E l w K w R y Z O J B M h x j e M 2 l r k J O b M n K s W F K f M o E w g L N f K 2 b d u C P S J / / 3 2 H l G w 9 E L R t c B I E B 7 I A B 8 P 7 z T P J v q V r 3 U V G 5 o R u z q v E Z z o B l g L f N / H g / 6 p 2 O q h E n z B B L i s r l 8 u X f 5 R T p 0 6 a x s r 1 n U + e P D E t Q l o N 2 t r a z I 1 + 4 s T x p B n o f 4 t 7 N D U 1 L T t 2 b L d z g F T f 3 X 4 s 4 1 N x O / 6 m I v K r N 5 x Q s a p 3 V T P N J k 2 8 c A K / u 3 8 6 W W v f v / 9 A D h z Y 7 z Y W w Y 8 / X k m 2 P 7 q 6 n q o A l 5 q 2 8 u C b c W Z k w 2 c H p q 0 f J x P t 7 e 1 S X b t N S s q 2 y J S 2 Y W 7 2 F Z q n E C C j p 3 b O S I U S X y 1 W e f C 8 U E a m o 6 q d J m X r 7 E 2 Z G B u R j z 7 6 U E 2 8 Y W v n Q C r v h K A P C a H f v X u X C X U m q G A e P X w k r f t a k 6 R Y L r h f B w 8 e y E n Y w c F B 1 Y D F a g 5 W 2 G 9 z v 7 6 6 8 f C N d q s r o X 5 6 I w k V L d C a u f y w k S l T M 2 U j E 8 d f v B j Q d l G 9 2 7 E I a N S T B g Y G Z f / + f c H e d P A L k 0 q M n p E C 6 R y O 6 W / i F l + Q T / d l r 6 F v 3 r y t j f k D W Y U + F 7 i O 7 7 + / Y N f 4 6 a e f m G B D I L o C m p q c 6 9 9 j d H T U y I b j J Z M 4 m G 1 D Q 0 N p W n c 5 4 H N U V J h 2 2 U g F k b d s K b d j n B N O E 3 7 7 4 r 3 O N 1 Z T R a 2 6 f A N T d E t u M t W W z V t E g C c T 7 a H 2 9 i f W k F 4 O I B M C g i b I B b 4 a U 3 L / 1 l n r 0 0 E z 5 S I T o F 2 2 X D J 5 9 z a C e u T I Y a v 5 u a 5 7 d + / J 8 N C w O U s y g d N g n 2 o h 2 j t U H G H w + V i s Q E b H x t I 6 r 5 c C 5 w s R A b + f i f H x M R k e G U n 2 h z 1 6 9 N i e x X s H d k p B T E k d P K s 3 K U V + 9 c O b p 6 E K q 0 8 q S e Z M 6 M N E I p 3 Y P m M d p o B t v G C 7 M I d C j f e l A P k I x c n m p l 4 t r l 2 7 L u + 8 c z T N i b A Y 8 E S e b 4 l b R / D c z L Q J 7 Z Y t W 5 J e v s W A Z r l z 5 6 5 5 N t E u T 5 5 0 G A l / f F o q B W W 1 q k U i y Y 7 d x a C 3 T 0 k t 0 v 2 0 2 y I v f I X g t d W 0 V l S 8 i f u E s 6 S s r E z N P X 0 m S q r i 4 h L 5 5 n a 7 a f I 3 C R v n n n p F K K 5 1 Z M r W Z m q t n 0 s j E 7 U r J t B K y A S o 0 b O Z O G s B Q s 7 3 L h f v 7 5 6 x z u R H L 7 R t U u j a c M s h E 0 D w c S T g k a M M s d C Q R 7 Y p i e x e a R s w i N 5 Y D N y C r x 4 V S 2 N T o 7 n K P b i 3 z 5 4 9 k 0 s X L 6 s 2 H L R t i E t n M P c a i w D S n j / S b B X 7 m w S 9 r D f n r 6 T 2 q N a E q U 5 b T y Q S 5 h c R 3 Y B j x K K t 1 r s F E R G Q 9 c T 0 9 M v x c 4 u B T u D S g g X p 0 v Y Z Q t 3 2 f G W V A u D 3 I B S R E C 0 t e 2 R H Q 5 V s K X R B u X r L 5 L f L I N X v t N L J H J P n 2 j 6 j n c a 9 B t y f T z 4 5 r 2 b x d t t m P 2 2 0 + / f v W 0 Q 7 Z j O / f 2 b f 9 t A T 3 P x / b 4 y G q t 1 9 Q k 2 M W F Y y g X d 3 z p g J C J H 6 + v r N m 7 c a L c O 3 Y b q s J 8 L n u R L s V Y 3 r L 6 F j q E C e j a 3 t c W J u v t 9 K M G 9 Q 8 e g p o a k G J p b + 3 j P v n b a K B k 8 j U R N j Y + M y O Z k e z 8 c 1 V l V V a e 7 K o L i w Q I 4 3 v 9 z m 2 6 x 4 I 5 w S x R V 1 M j j o h l + E y e T x 8 d 6 4 D D 7 r t j J e O X r 5 V 4 t x b b h v 2 7 a + A s C 5 + v b H S n F m V 2 q Y x 4 3 e o k X 7 w J Y D b u n h h j l 5 v 9 k 5 U L i N P 3 U X y R e h 4 S f Z Q O V E R z L R G Y R j E a J E 2 y n 8 H A A d y T w n c k K 3 + F x Z c a H U V u j 3 Z z z X z Z j e C A 0 1 F 9 2 Z J J M n F B 2 n 5 J g k c / E J a W x M h c q s F m i / a 9 d u m M d s P c F 5 4 l 5 e D Y g a L y 1 M C e 1 S g r 9 c M N a K 0 K u G Y I A k R P 3 N g x L T W O T / 7 0 4 s q 5 m J 6 U i H c T Z w n U S + z + u X U Y Z 0 h H B B q t a G 1 Z n f + Q b z H G / m V F J 3 Q h v 0 q U B X H h S C M K N W y 0 e 7 h q W / 9 6 l 0 d n b a Q 1 s r I G R p a Y n 9 z n q C 7 1 t L m 4 w w q f D V L R V c u 1 y 8 u 2 N W a k v T r 1 V v r 6 E 0 M i G P n r 1 8 H / D m d X Y + t T a S B 8 8 E 3 L h x S 2 7 c v C k R 3 1 + h o F 1 F R D t 7 T r d s S 3 u 2 m z H F / u t / + + 9 / k / 1 Q / q e y u r 0 y O V W Y 1 E 6 g L A g j o t O 2 U O 1 z O h L x K A 0 N D p n 9 v l Z g q h A h Q B 9 L b W 3 t u h A V D 9 / E x L h 5 3 Z a D u U R E v n t S L M 0 1 T n v Q p U N 7 x x O p Z z Q m 7 Y M F s r t m L t n X t h q g + U Y G + q S j b 0 y K y l L 3 r k z 3 H 9 s 6 K h 1 d 3 d I 5 3 W R j v o b 0 t y u K 5 6 U w u m B t z G x 9 e t w q + s 3 C X Q P c v 9 l Z 1 2 a L a r m 8 p F A G x z E 3 U 8 9 5 M 6 X Y f / 1 L J V T 2 Y 3 m f 5 m K 7 T R i p A X 1 i 2 A V k e v 7 8 h f W 1 8 B B 3 7 t x p j W T 6 a v B o r Q U I C 2 0 w T B U a 4 B A Z d z X m 4 I s X L + T G d Y Y r q M Z R T b b c P i V q 9 Z G R 0 b T w p W y g o i f m L 5 6 I S p F y p 1 K 1 B 7 e C 6 7 5 2 8 S v d 0 e r e G K B v L K a k W l u Y T 1 X l F m l t L N b 2 T p d 8 c q h M R q e j c r R x V t s K s 1 I W m 5 T h B d e e J D q / e 6 R A O o a L 5 f H z e X k 6 X m G k L l I r u 3 c 0 K v X l 8 x Y O h Z e v v r 7 e i O Q r I + 4 f r n R Q p L V D 3 6 h q t + A Z b 7 Y U + Y d L 1 w M l v r l Q X H t c C e I 6 b 7 2 p B z 7 b P y V d W n P u 2 N G U f G D 9 / c 9 U u G P 2 0 N i X G Z a z E j B A D y 8 W X k J M Q A J A G V K O K U h n L + 0 r f q e n p 0 d G R 8 Z k / 4 F 9 y b i 6 X B g Z G b E h E b i T S 0 p o y H v z V R + Q u w Q r 6 6 s K Z 4 E 0 V c 2 r V i I m P m o R B / z + r l 0 7 T D P f e F E n B U V l E o 0 5 M j N 6 m J H G a w U e u 9 5 e B h U 2 m X n K f e D e o 6 X x L t 7 u L 9 T f D 0 4 2 C + i 2 + G C P I 8 3 j x 4 + l t d W R 3 z 8 j w G 8 Q H l V V X S 3 3 n o 0 H e z c X N i W h i s r r Z X q + 0 b S T J x P p 9 M 6 4 N t I T Z r + H o x g Y T M f w B k A H Z E I F Y X e z m x t h u e C 3 H r Q 9 l J 0 7 t m c 1 H e n I x B w M 9 2 0 R + k T U 9 d O n T y 3 s h 8 9 l C 0 A l i J R + K M w k L 2 B h Q c s G r h f h I 8 f r 6 E 1 e I t a / 6 6 r S C s R 5 D Y 8 3 z c i 2 i r U T C k A g L / T W K d 6 6 V + q U U B 7 f t x f L p G q q X M C B s j B 0 X 2 p V W 2 H e 1 t c 7 j c y 1 k t D y m H 9 o / / G F Q h m J b 7 4 g 2 s g / X r q x 6 Q g V q T i m W s A F Z n p C E X j 6 O 6 3 T F r D K u C D 2 A Y 6 j M c I E Q 2 M R G R A e 1 r 0 Y j I T 6 W 0 Q U 5 B J 0 h A y y e C E J g 8 9 y X p g 7 t C E Q p j C x M B W j 0 Q K t 7 d f H 0 3 W x o 0 j G g j F a h Z r 9 z r 6 l w 4 h W g x s 3 b s r x 4 8 e C L Y c b P Y X y b D y 3 N 7 V A 4 n K + l W n a X L + X B / e V Z w Z p Z 2 Z m r B K c r 8 4 d K 5 m v e L m 6 z H M U V 7 d q L Z b e e Q s g E 2 2 k k p L i 5 D 5 A 7 Z 8 Z c 9 f Q s E 3 b B p V y 9 + 6 9 Z M 2 e D W g 6 Y u w g K M M f F t M a u L 3 v 3 r l n 5 M k E p i F a 5 M M P P 7 B t x i q h t R C c 3 t 5 e I + x y 2 1 v L Q V V p 6 v p n 9 f I Y y r + S o N f l g v s K A c I g 8 H g x z E m x 3 O w t l Z 6 x 9 D A p n p n X V N w v R h / v q F i / e / K 6 s O k 6 d u N z p W m a C f h O S J D Z X k F z Z E P 9 1 n o z s Q i X y Q b a N W i y k y d P L M u l z X v w K i 7 W 1 8 U x H A 9 n z 7 5 n 5 t + V K z 9 J n 7 Z L C I q t 1 M b / e q G + P J 3 U O G q Y B g 2 H x n o C M m V W M o x 6 X g q D U 1 H Z H k w r E K r 7 7 H m i u S M R N 5 n m s G r u b D K Q z 2 l T a a i S u m M v a S f a T O V F 8 + Y l w w P n S e a x W L w e E d Z E W l + / f t M 8 b Q C y s g 9 b f s + e Z t u 3 H K A d D x x c e n A i Q F j w N r 7 z z h G p q a 1 Z l I S r A R 6 1 b A h P t r l a c O 9 x S N x R b Y y X M 0 y o X I M q M 8 E j + u a x s y Q G J 6 O 2 n Y R + H 1 / J 9 + 7 a t V 3 q o 6 / G X H 1 V i P z j 5 Z v r X G + 9 G t D G S J Q c M j M J o f e E O l X f Y + Y T 5 G h o a A j e 7 c D E I I m E G h l L R G E z H I N R t 1 2 d X a a 5 G h v x Z C 0 v c t u D s T 6 M j 1 p u x D d A I G n f Z Z 7 3 e u G H 9 p g M T 9 F W S W m N v X V z l p Y C 9 5 Z K A u c D J K L C Y o g 9 / W 9 H j m p F o O 3 A M j X 5 w o Q i m J b + s O W C j + 6 v n z M v Z G W J + y C / y + / h B J r R R H j S R G G V u A 6 C / M e m i Z Q o q j l k J k Z Y O 8 0 M t 1 t N f + z Y M Q s t y s T Q 0 O C y B L x W t Q Q a 6 Z 1 j 7 6 h W 2 r N i M o G 4 a r i V k A l w D e v Z d g o D b 1 z Z 2 H V J x C e C P Q 5 0 w v o O Y G 8 6 + 3 s a B u F D v T 1 9 p u G Z f w 8 v 6 f v v n 5 X a m l r Z o d v l a g 2 E y c R Q k p X W z P z k g + c F c q k z c 6 I Y / V 7 9 b j p 6 b d x Z f P Q l e c j X t G n a U F N T r u Y K P / i t j b u T A p k p E I D h 4 M s B 7 R n C X 1 Z K i D B G 9 P M r B e e c z Y 2 + V j x 4 8 E A 1 Z r t N u / z x 4 Z c H Q f 7 Y V W R T n 1 2 5 c t W c L j / 9 d E 0 u X b o i F 3 6 4 a A M u 0 Z z j Y x P W h 0 a F R e A u Z i n n + s 6 x o 2 Y S h 4 H Z 1 j v q h v m v B u H P Q V J 4 6 n J N + t c 2 t i 1 N F v I 5 b Y o 2 V F H V Q T P f w t q J t N S E + g z r X i 4 S i V l 7 g K v B o J p F a L m V Y n x s / J U Q i o h v 5 q f A Q Y M p l e 2 y v r g 3 b / 1 k O E R O n z 4 l 5 8 6 d k f f P n T V v J p / f q 2 T M B p w v m G M k p l y D T F e f r m 4 q s j C u P k 1 3 Z p h 8 Q i i 1 o U q L l c x T 2 Z 1 H + Y Z N Q a i Z u c K s Z o k X l M z 9 g P d j L o T R M x L L u k I G g l V V t b o + I G z 8 M d V O y 5 k t y Y N z Y 5 a j p 9 0 9 6 0 4 o X P 1 o l P B w E O Z H z 0 R h U Y m c P v O e d U Z 7 I M B o f J w x i 0 V 3 R G s O y K + u T 5 l j Y T 3 I B F j Q I A y v o T D 7 m N a 6 a 3 x z j J n S q 7 C 6 I G 9 T t K h a a 8 P 0 4 e y A E a u L A a 9 d a a k b C N j 2 3 A n X 9 q q E H N j 6 c o O c D l f m j 1 s p M I 1 o e z H + Z y X a j Y Y + 2 v P s 2 T N r j i 3 M B I Q i P A j 4 + D h W / 9 g T j F b 2 4 H w X o q s j w 5 O h Y i m r X N k M S U v B B f e 6 e 5 i 8 l 5 Z H L M z K n B 3 W l 5 b f K f K b K 7 c W l 8 w N R m T L U R W S 9 K g I 0 p m d c S m Y H 8 t a k 3 L c d f K W y I R q t 6 r A g + Q x M B G R + E i P h Q s l 1 J R s 2 b v H Y t J W A o T 1 3 r 3 7 F i m w E j J x X o w a P n H y h N W + 6 w 3 M N e Z u o A u B C f w n J i e t / Y O j p W V v i 7 S P 1 c i L C V f B 1 J X P 2 9 p W y 8 F 4 P G o O B B w a K / H k r Q R M o / 6 z / a 4 S o K L C Q 0 v + w + O I j K o M s K 5 W c 9 P 6 h F G 9 K u Q 9 o e a K j 5 i r H D K R Q G J O b 2 z 0 t o y O j q v 9 / 6 7 Z 8 5 h O N 2 / e M s 0 E o U p L S u X d U y d t V i A e F O 8 h M o I p t N B c J 0 6 8 Y 4 R b r c n F d F x 0 0 p a X r 2 w 4 P K Y e 2 o m 2 y q s A s Y N z K o Q s W 0 M k A 4 4 W 7 g c V E k 6 a x 4 + f y L b 9 H 0 j n i H N W M J 1 a L k A c F k H I X F n k V e L T 1 m k p L H B x f X h 1 e W 6 f 3 4 t q e V b m 5 2 Z k z / b 8 J l T s T / 7 q f / x N U M 4 7 x M q b Z W Y 2 l t R M g L y u e E y O 7 W u Q 6 u o q M 3 G I O C h R w d m 3 f 5 8 N 1 U B Y G W J B o 5 n h A 5 h m v T 2 9 c v D Q Q T O 3 z p w 5 Z W 0 H r 1 l 4 a E R G c A w z g 9 X 9 w v A a j / O A g L i k G R M V L d o i N V X l 5 i 5 e j q 7 h e 3 z E 9 m q H v C 8 F 5 u V j d U E 8 l 7 S H u E Y S W g r z k n v W / e i 2 v N N a L 7 1 j a O 9 5 G 0 M W x o v x q F z r K b I Z a p 8 v E p f 3 K s A 8 8 U 2 V z s R 3 l e i C d A 1 F h X n 9 r E L V y q K 0 d H W V 4 O u A E u p / 5 u 0 A w / n C H a b y v W b y + C i Y r B U h w c 1 7 6 t S 7 U l l V m R Q e w B I z j Z V E L j 8 z 4 W X I B m Q o K i q 0 S V q 8 V 4 7 v Z t Z W t l n y E 5 c z L v S u r i 4 b U w V + u n p N N V 6 J t D 9 5 Y h q G 2 p M g 1 2 + + + V Y m 5 8 u l a a v + t r 1 z c U D a x 4 / a T b N l x h e u F J w 3 5 x H W s B 0 d H T Z 0 h T Z d r u g L N B b D R N o f 3 t O 8 X N p 6 Z 2 R 3 f Z F F i V / u L D Y S M Y 7 K T w P 9 u o E 7 v 7 l m 1 u 7 n P K R K z M u j F 1 G b y 4 9 r n o o v a C X G N T s Z y b c U E C r / E I k V y V z E r e Q Q i 6 j w B I Y 7 o 0 V 3 1 b i p w h A m a j I E J A w C Q Y k V + / r r b 7 W m r r R h 1 p 5 o C B R R D U w K C d F o R 6 E x G M d E t A R t K W p y V q Z g H 2 O T m N j F d X A 2 2 X 4 i y h H Y 4 S E 1 r 6 Z G b P 9 y T E d M T L 6 b 0 b n Z h o A s F 5 z z g w c P 5 d a t 2 x Y B j y Z C C 2 P O M u c 6 2 1 e e F i X j 5 T L B P a B t N T X U L b M l 2 6 V 9 u M w G B 8 4 t M p 4 p G x i h y 1 O Z X 1 j Z 5 5 b C 8 G S 6 l n r s C b W g + + Y T U l e p v x c 8 z 3 y D t Y v z M R V X 7 z P S c F M J 7 g S U 4 5 M j 8 s U X X 9 n 6 R k 5 z p c w V X 6 u y q i B m 2 Z k z p 0 3 g w o A I 9 L 1 c u H D R O j Y Z 2 B d 2 b K A 5 I B s E 9 A T L V t t z H C 1 F x A C / t V w w E L G 9 v W N F n 8 k E h C g v L 9 U K w S 0 V w 3 1 5 8 q Q z b d 7 y b K 5 y D 8 z X i f F x 2 b X / X R k Z x y m R b v L l A n e X x b w 9 G C L y K j T Z 8 H T q f t t z S F r g / F Z E H n X R Z 8 i x / E t 5 a 4 w S q w p h E J Y w a q P 9 c u z Y U V v i H 2 8 W N T P m W d f T p z Y m C t C u Y h X z X A 4 D x k K x I g S D / p i l Z z X o 7 u 6 W n u 5 e a 6 8 s t z 2 E B m E M E f 1 W V B Z h Z F 7 n Y m A 6 Y 5 a s Y T r j e H z G z F o c D u E + J U b I 5 k b E 2 o u P b l + U l s K H w b 6 X w V w V O H S q S + d t 2 P v P 9 k / b C o 6 v A 1 P a / v W w C U q R 1 g D e W s l H R D 6 / e i c v z 2 6 2 y A X C Q i q n i Z z Q l Y 5 c k c P 7 d 8 v M 9 K S R g t G d m H T 3 2 j r k 1 I n D 9 j 6 E l r g 8 1 C / t F j x / B H b i m K D G O 3 b 8 H T O 9 0 B I I 5 E q j H P A + / X T 1 J 3 l X 2 2 6 M Z e K 7 l v o O C H T p 8 h U 5 o b / N 9 d B u e + + 9 0 3 a M a H c i u I k + Z 7 4 F D 4 j C a i C P t d 2 m r U N z u B C c 2 t n R p d d w z E x H H D I s V H 3 q 9 E l z l S 8 X X A N B w X x / e U W N h S P h o D i w b U 5 Y G 5 g J W r J N 8 I I s L 2 d G 2 b U i K v P y c c u E n e f g u N 6 7 J x G Z m 3 W e v o S m g 3 t f / T m s B n m p o Q r K G p P a y d f c P p + q O i 3 9 P U 9 t w B 7 m G c G s 5 P H J U f s M N S 9 u c c g E Y U a G R + w 4 p C P q u r q m y g g A s U Z H R s 1 s W i n w 8 L G e 0 l U l F Z o K D Z m p c c J A K K 4 r y Q k H Q u g x K Z u b d 9 l Y L N z c T F f 8 / v v n j F i 4 / q 9 f v y F f f / O t m p p R + d u / / T 9 S G C u w y u O n a 9 d s P o u j S j z m y K A d R t D q 7 O y M X e N K Q D s L 7 f z T T 9 e V J T M 2 3 8 M R 1 U J o e b R b N j K B z q F X E 8 y b C e b H I K w J M D z H A y k g P X u x v P 6 z 1 4 3 I b 3 / K P w 0 V r T i s N f G s C a I n l S f U n A r P 7 x 9 x w s s + i A E + / / w L E y r a E B A L s 5 C Z j h h E 6 I U N r V K q A k 1 b A / P o h g r w 8 R P p Q 7 i X A u 0 P N y n K T h v W 7 t s t / j w 8 0 H z D w 0 N K t q d 2 H q x z G x 6 b B W m Y a f W G 5 h 9 8 + L 6 Z j X Q W c + 6 Q k z L t N + 6 B d 3 / 7 e x D + L S o N + t e I x 1 s N I P X t 2 3 f l 5 M n j 5 j T J v I 5 M t A 8 U y C N N r x K c A v e A R b N P b Z 9 0 f V H 3 Y 3 o v Z i W h z x 8 N F V m Y l U P 7 1 j f K Z D 2 Q l x p K 7 1 9 S e D J R o O Y N E + R j D q E h P B i m z v C C c + f e M z L h + m a u B k Z / e k R j M R N q H h C k a M k R A J o L C D u x e 8 x F w X g g N N 3 N W 7 e D o y l w 7 r T v V D R M g 3 z 8 8 U d p Z A K Q h Z U Q G Z T o 2 2 A 4 G y A / G g z X O s L N M S / k 5 G G B x 9 v n Z k t a v W D h y T y u Z i i k 5 H y 4 Z 9 y f X H j V Z A L + 0 Y 9 N M 7 N T O v z V o 8 H y E S p t n G J + p U Q i 3 d Q L k 4 t y 1 y C 1 t X N n I + Q g o X f Y a w o E j N g 8 B v x h N v m b z z T A z m O n 5 p 7 W z B U q u C s B / V K Y m t 4 L S P A t X j 6 + i 8 S 5 Y M K x q u D I 8 L C 5 1 y E I G i Y T a D h i + f D O E c K 0 m M m Y D f w W W o 6 2 G 8 6 V t Q A v J 3 1 5 u N y 5 N z 9 q W w 8 P K J X C 4 K B b U A 1 s R N + U v y 1 b A r M P S b B k c v G y 7 G x 0 y k s N 5 U k S J l I Y o 5 O z N q A Q c 4 h G O e Y R U 4 N l A m c E g o 8 n + e G L A t N u g E o + 3 P h f D j g X 1 q K F T G G g e a 6 p Y N O 3 h S s e D 9 z p 0 6 f V l D y e 1 d 0 e B t o B U t H R T N t v J a T i u i B A d 0 + P a Z X 1 A M S n E n j / g 3 M 2 S Q r a H Y + o B 8 v m v A 6 E n z u D D + l 0 p o 8 M k T U E h y e n 8 m 9 V + b w b Y M j I X F f 7 Z C c T K C p 2 b S L a D z T u E U b i 9 s L g 8 2 P j E y Y k s 3 M R 8 1 o R b I k 3 D U 1 W X L x 0 p D X f w W A 6 o i f 4 j T 0 t z W k u c o j c 9 u C h f P D + O R P u j z 7 6 Q B o b G i w Q d b n g X D 5 Q A c b M I u p j s e s O A 0 J R K R w + d E j 6 + 5 6 Z c 8 R X R G s F 3 8 1 5 4 G X 1 M Y e v z V O d c f 3 T + u y e W e S G y O 7 q V I X D 2 z q 6 x t J k J x 9 S 3 g 2 B V x m 1 h 7 m Y Y P F w n + u 9 h C y 8 j 3 Z E Z l 8 Q f V F M S g k i k Q V b N R 1 g m q E J C p Y Y f M j 3 M p U z 0 4 O h S Q i G D c / 9 w H H a Y e 9 o + y P c / 7 M a 0 H Z i T g x c 8 G i E x a 4 9 E 9 w D v H 4 E C o e 1 y V r A + D B C v s K d 4 j d 6 1 n a N y w V X b t d v / 0 4 O 2 g d i J h u 7 a 9 I 1 E i M F M u V n o 1 P e m X x U s l 6 g F h O s S + 3 z K u C N J u S Y V p n v Z V I R v F a g U C 0 v D h M i N B Y v k D t 9 B X K x t 8 6 W Z f k p Y 6 S o B y Y c 7 0 c L Y F 4 y n V j Y h K P 2 Z p X z y o y w p 9 W A c 0 c r n F I t C 4 n 7 + v u D I 8 s D W q 6 x c Z v 1 u X F e a w H n w u I K B N F 6 c G d f L G P R t f U A Q s k v 8 m c / b F i w + Q X 9 J j l p v a d F W w / o X c r k 2 M a m M K E y E d 5 f X F I m F z q c a Y X X j b n E w y B s C A H z I E y m b b p V p q t P y U i i S s 1 G R 7 a B y V i y v 8 O D 3 y E C I 9 M z F w b k i s d z D 3 3 A H K V t g 2 u d t l 4 Y a M 8 5 1 Z K Y k X j q v v r q a / n N r 3 9 r b b B n / c + l r e 1 h W n s q 1 / 0 I A y 0 6 O T l l M 6 4 u 5 / 2 5 w M S b m V M H 9 I 8 u 3 h Z c V 9 D A B X Y N m v y 1 a K Z K 0 1 1 b k C j n m 2 M i 9 m d / / b / y K j h 2 L l p n w u R u l k u 5 g N e J U b g l R Q X 2 m c L i M h t K j Q O i 7 8 W I 1 G x R z R U r s 0 k e C Z h V P W C a I B O s H M H 3 e A w M j V p U e v U i A a x 8 D y 5 0 I g 0 y z U 0 I x O Q n 9 I E R o c E c d n T E c o 4 s L n D 9 2 g 2 b s g w N i o e N C I i D B w 9 Y x c B Q e j y D k I p L p 3 v g z u 2 7 N h w l m 5 O D t h f e v s u X r 5 j J 1 / N 8 V B Y S D N J z q 6 + j v c L g / d 4 b C p h T / Z G 2 3 X g v J u f u X c y Q a 4 e S + C G o u F 4 X u G 5 7 9 m r b z 9 v C C c j D v H Q O 6 T P U G t e 2 N c 3 r / a y r L b E F E / I F k S + u 3 8 s t s a 8 Z s Z I a m Z i p T 4 Y c Z R I q F 7 n 2 V w 9 J W X F M r v e v f m X B 4 9 t n 5 F Z v k b X P C H G B j O e a F z e f M C u Z 6 j k z H h D N x P k T n Q F c i F N c 4 n p d P S q 0 k I e I i W z k 9 q C t x 8 Q 0 v A d n C u 5 1 Q p M g J f e H / X Q Y E x 9 I O + r g o Q M S U 6 J c 7 i y U w 3 W j M j U 5 b p 3 K E N S 7 + W l r X l e i V y v R M Z d r a q g w I t a H l w v f t R f b k I p X j + D Z a m Y k 0 u u E O H h v u X 6 S h R 4 l Z i y f I w R p N i 6 t e 6 r U k l j b U J j 1 R O T L P C J U p E g J N V t n t e h K C M W N 9 9 P 3 r h e Y o x v P 4 O G G 3 K 5 Z N B F R 7 y d O H l f T 7 b n 1 U 0 1 P 0 9 e l A n 5 w / 7 p O Y I l 5 + O 1 3 F 2 T 3 z h 2 2 V A 2 B v 3 Q u U 3 P T V 0 R / F J 3 F 3 z 8 p l v d 2 x a 3 d i E c T k / K F m p 0 4 n R s a t s q O H T t s P 2 0 1 p o T O 1 K 5 h 3 O o r l L 7 X a O 7 5 5 4 s W S p g G C s i k 9 5 m y R U p o I l q G a A n y 1 p 0 l U r t 1 d R P s v A o o o e 7 n D a G k s F o J 5 c J t V k K o V 4 F t W x L a E I / Z 4 m 2 L A e 1 z + d K P N u Q c A c U s Y 9 I X B j T S r l k v c D / + 8 R 9 / I z / / + e + a R g o D b U Y Y 1 Y c f f W D m 3 P 1 n h X I w N H y D + 4 Z W 8 1 E X 3 y k x C T X K 7 F M L o z v H D F G v E u 7 5 B i N 1 k x o K E g U a y o b B O + 3 k t F R c G u p K p H n 3 y u Y D e Z X I H + N T U V C 2 v j P p r A U s y T I / 0 W s m G g 4 P X O T 0 E 7 0 Y G L B o C B I T o i D c t W o y E Z c H m Y j 1 m 5 q c X l M 4 U D Y g b J i J O D k y w W + V l p V a e w j s q k 5 3 g k A i X P O Q z b d P F 5 s m r H 8 s + t r J l I T j l J 2 j S 2 6 X h x 2 2 H f Y m m Z 1 K n x l 3 o 5 F X H b v 6 r J M 3 M h 9 g U e t K E h w L 1 O Y 4 I C a 1 j F A j p P 1 q T u E M o G 3 i 1 5 R F E z R t b 1 x X 8 x P w f f V N u + W 5 a k 3 m y s D R w p A L y h y j H U T U O c i c I y I M 3 o t b P B s m Z v R 7 H 7 P c z O v p c 8 o G f f r 2 Z y W T A 0 e c F M H C S U 3 h M R W a k A x t d M o r D c U N y i d s K 5 s 2 F z c u e L x 0 a A L m r h g a G r Y h 6 H u a d 8 u H H 7 4 v n 3 3 2 M / O S A d p R v r x e o E 1 5 4 9 Y 9 i c 8 X y 5 E 9 N T Y i + c y u G W m s S J h H c 3 D Y L V O 6 m N Y J I x v Z m R 3 q g r a / Z k I D + z Y C E A V B C O c + s a 0 v l v w + 5 p 3 I J 2 h d l T 9 / e X V v t L E / q z Y 6 c 1 L Q H 4 U D A F A m / g 4 H A O 0 n h D P c p s F B s N b I i U z g 8 G h q r J d 3 D z Y E L m + n h V h a c 3 p 2 Q b 6 5 e M e G b 2 S 2 r X I h 8 z 4 T 1 f 3 V O i x 1 s 3 b o i f E f k M X + w n k o 6 Y s l y m E Z 2 u i / f 9 J Q A V 6 a i T Y S l S M t 2 4 w 4 m H v h P i C 8 Z K W l x U m S e R D x j k M l s + 9 n L a D N w w D G z D 4 x w n E u d x R J 3 8 C Y t O 6 s X N T B E A Y C y H e G c a m z G D n e Y H i y B N M e h J J t O 1 p Z 2 V J o O 5 + Q X 8 G x G 4 i 5 j K E J R Q W 5 H x T e M i a M D E d i g J m Z u G m n x V z R K w X z 0 h F b F 1 P t 4 4 X p 1 / e L z d S b U V 4 Q N N o + V i t t z 5 e n n V w b y l U O t L 8 I v 8 o H k Y Q X j i g + d 9 d K 4 q D P f b J j g S c 4 q y x t U M o r D Z U X T z b A Y l M U 0 0 Y 6 c u S Q L Q j m Q Z T C D z 9 c k v 3 7 W 7 O 2 U V Y L X M d E V B D F w H D 1 H 3 6 4 K F 2 3 f i t P b 3 4 u 3 X e + l M H H l 2 V n 6 a B s L 0 s n d y 6 g P Y u K C s x c v f B k 4 5 w P m U g R h o h 5 y B K Q J k S s l 5 I d 4 / 3 5 A y V U B s U 2 M p H l C W 7 1 v q x l c A 4 Q 8 Q A g D Q 8 d 0 G 9 C e B B t K 8 z A g Y z Y w L W A s V K Q C k F D I z J M p P H g e W k 8 / L E 0 H D g v e 4 5 / K t u 3 N 9 j o Z Y a a + K V N c 4 H z J l L j N 5 e f r n g e v l c F y K E v K a K E + i B T Z f L Q f s r c f y 0 n 5 S c P U l 4 N 3 8 g n T M x E 1 Q x 0 Z R 4 g 4 U R t b W 3 y x W + / l M 7 O T o v P Y + I U w L H G p s a k l 6 1 n O L Y u Q 7 T x M N L 3 x T y C W 7 Z U y P T U t K 2 Y U V R U r G Z l s c U b 7 t 0 a k Y a t t b b C P F 7 I S x c v 2 0 x Q t O V y 4 f r A N i m s O x B s b S y 4 t 5 A i R R R N + q c 7 t a y k s f d Y x H R w P C C W 1 2 C a s s n S R q W 8 M v k 4 o X z C d 0 9 c U C i N e K b u q q / f K h 9 / c l 7 K l D i E F t F Z C l w / V c p l 3 V S V s D n t 1 g r 6 t I a H h m y G W E K I z r x 3 W k o K I / L e 7 r h 8 u m / a F p x r r n W s x 2 l i 8 2 p 8 c M 7 I 9 N V X 3 1 i 4 E g L n Q Y k p w H C N + 0 G a G w t P H E 3 + L y B J W D P p S 7 A v y J P J H c s n 5 J V T o k q f M S b J e r Z B 1 g K i 2 S 9 2 F N n D c x N a E k N X L v V 1 d R a n 5 8 / T t U t S 7 Z F c q 7 C v F H j u q m v r b J F o 5 q 9 g E h X M S 5 b n 8 R N Q Z t 4 p z o N 4 P U Y P 3 7 h x y 0 j p w c j l w E r N C 8 A F I 4 Y n k i c M e b C P N 9 k c 5 0 a w z E T E h 1 Z q g f z k Q 8 o r D T U 6 t r w 1 c V 8 n G E f 1 + Y 0 x 6 + N B I 9 l D D o E 4 O q K 6 M c P W G x B 1 T O p U q E R u K j k + U L M u 2 x C O b M C R w e Q t D x 8 + t r Y f I A o i v x A Q i K S E 0 Y L + O 6 L 4 9 p E R K X n M v c 8 R z 5 G q o j J / I s 1 B X n X s l h T o a 5 5 o p z C i Z Q 0 y W b p f T a m E / H D h o j z X N h N O A D p c m Z j y t C 2 P s / 6 x b 6 a t Y 4 V y + 8 5 d O X z k s F R X r S z Y l h H H j O T 9 8 s t v p J c 5 A / I J S g 4 q C p I R x s i V T i q G c X j C u b L f 1 h x S 6 e c q K 0 p D E r T x f 3 m l o S q K u c P 5 B + L 5 u o c W 1 O S 6 b i N t m Y 2 W M V D M J 3 7 y 3 Z N S t s 6 h R m H M L J R K d d M B i y N c K S A k 8 / t 9 + O E 5 + b H r 9 Q 3 D W B p K h t C r l Q J z D / M u T B o t W N n l m p R E R i 4 0 l e b F x R s U x J s D e d W G G h w f d b V y k I D P N x q x g k J J V O 6 V o 0 c P G 5 k Y m s F U W y z 0 h k m 1 m F d t L X j v Y J U 8 6 E z N j b c a l J S V S + m W / B j i 4 M h i h a D s k y O I J 4 p P r u 2 U M v 2 M c E o 0 T 6 r S s p K X 5 G g j U 1 5 p K A f u d g 5 s M L k m F q r k 3 r 0 H c v H i Z b n w / U X r y M V N f f X q N b l w 4 Q d z c 6 8 3 0 H 6 T U 6 7 v a 7 W 4 1 F F s D o z 8 Q E A e y z 2 R f D l I A Y m S x L L t k G a a Z w i 8 2 1 e S Z x o q 8 s 3 t R 4 t I 8 O v H e G K 3 m l V u f m 9 q J c D N 9 Q i X N w I 7 q + f k 0 L a X t R F D 4 d F S f t g 7 o J O V s C E 6 Z p n Y f z X a F h P z f / / D L f n 0 v b 2 y Y + v q x l h h O b 2 O F T O W A y M G z 1 X P y S 2 g p t v 2 r I M B h Z Q 1 M a D Q 5 z b I k A G G N l K X K c 7 i w R z n c f n n / / x s 8 M 3 5 g b z q 2 C X p H e b V k C / m X h h P h w u y 6 l B c 3 H f v 3 k 8 z / e g / Y s G A u 3 f u m R Z j k G J m Y O p S K N D 2 2 x 9 8 c l B + / f U N m W H a n 1 W A h 7 x e r v w 1 g 5 u n y W k f t J H T S s 4 1 H m g o f 8 x y p 5 m c 6 R f k k N B I 6 b o N 8 i n l V 3 C s p q 1 b 9 C Z p n o 9 k 8 u j K s q Q L / T 9 M o s L U 0 B D p 7 t 2 7 M j A w J N u 3 b 5 d z 7 5 + 1 Y 3 2 9 / U q o l Q t 2 9 Z Y S 2 b O 3 V T r 7 R s 2 N T 4 c z W m c l 8 K t A b j T c a S t Z + D M C O a J 4 E 8 7 l H H P b n k C e R D b b k R 1 L S G F B 7 C X 5 2 e i U d 2 2 o 6 X i P 3 d B 8 R s d Q d o 9 Z b V 2 d E Y c l b h g S / 8 k n H 1 n / F f 1 J 9 G F V V G 6 x i P T l g u H 0 T L j J 4 g N z A / e 1 3 f a 9 J K Z H 5 O T 2 G b n 6 t G h F g w H 9 z L m v G 0 7 T h B N k g D C u n O q 0 Z R 9 5 Q J y X y B S Y h / Z 5 t + / D 8 y t b i u h 1 Q O 9 y B s X y I H G z 0 F D 5 q q U I + c k G z p Z I C u Z + I G W O 3 G U + d Q R n O e B 9 3 9 x 8 I f F Y j Q 0 e / N n P z s u / / v 3 z 0 t P T L d 1 P H s i B q g E p i C 5 f 7 W y k U 8 I R y R P G E S m Z / L 4 g f 4 l M v u y P a f J t L t Y r z p S d j U 5 5 6 O V T 6 E 3 U O 2 j F T G L l A 8 l e r D K a n E t a b h u K 4 S C D / Z 2 y f 2 e F a T c i J B g t f P j Q Q Q t 7 Y t D h r 3 7 1 D z Y h Z v u T z u B T u X G s K f d 0 a K 8 e n k S O O N Z W M n J k k C v 0 H s r h k C O n o b z z Q u V D U z 5 W u H n n l H D J 3 e h 8 x a M X r L w e b K w A z A y 7 3 K m S i R x v 2 V Z o U 2 i F g R A x L J 8 V 6 I 8 d e 8 d W + r g 7 t t M J 2 S I o L k B Q 6 S / b I G J B F E + Y t F y T E s u 5 x D n H Q C N Z C s y 8 Y J s c 7 b Q w P 6 f X X Z B F b j Y + 5 Z 1 T g l R S O K U 3 z 8 2 a m o / A r 3 C 1 e + W D 8 x j J G 5 + e s f 4 q 0 0 C D g 4 s S g f h A a v N s 4 N 4 w 9 o q R w 6 w d P D 2 T m y h o R S a W S T z 5 f z I 7 s / h 4 q f W G I 0 4 4 K T k 0 J T 1 3 I T L h R j d N l D x G H t Z M T j u x 3 b J 3 + 0 t y k w 8 p L 9 t Q Z U U T d v P D p A q T K x + I t p r p i T n v 2 r o a W 7 i t t 7 d P L l 3 8 0 W a e Z a J M g m x B Q g W G y A u i x H F K u H Z C d j D g k O U 8 G y t F H r Q 9 t n 4 v P s N o 3 C k t M w M T c 6 y z C A H v / f R 3 f y a l Z R X B p 1 8 N M o m j L 8 l 9 p m G M E L p N z j 4 j k y O J H Q v e 5 0 m V S g H Z g v f t b W X d K i c v + Z T y s w 0 F g k 4 / k A 8 E y s R q z 4 h l c Y 4 d P 2 b L m T I c 5 J g S Y m 9 r i / V T 3 b 5 1 W 6 5 e u W p L c t I h j H A Z O V S j U c 4 E 5 i B R 5 e 1 P n 0 n 3 s 3 E b 9 N j R 0 S U P 2 x 5 J 2 4 M 2 Y f 6 9 l p Y W G 8 q x Z 0 9 z 1 j W x m J J s K Z S s M B i B c + V 0 X e 5 I 4 g m W t k + f r 0 + e W I 4 0 A Y m y 7 V N z D 5 f 5 e k 6 E s 5 7 I W 0 L F V G J 9 r Z R v o O H J v H h r R U k p I 2 8 L L Y D 1 / P k P 1 Y x p k U O H D k p z S 7 O S 6 k c b x M i Y p q + / / j Z t X B N A u E b H x k w j j T / v k E 8 / P G H r S z H X B S Q 9 r q T l e 2 l v + Q o p m w y y K s l S O L s 7 r q R a m n g p B K R J m n O O D O Q p Y m g y Y g U 5 7 7 X j K U 2 W i q A I I m c s e m J e a m v W v i b X q 0 K U e 5 2 P q a 5 i z G o i V L x H v p h 9 T O B C I 3 + l Y D 4 K T L w v v / z a 1 o R 6 2 t W T v A 7 6 q 3 C 1 4 4 z Y 3 t R k I 2 9 p H 0 E q F t 7 O B E T C 6 8 c 0 Z 7 U 1 1 d I 9 m H J e 5 L o 3 w 1 M r r z + p P N B i + + t X H q X h S W V E U o 3 k C Z R M A X F c r s 9 a 9 7 n c P X d f o T p H h C v j k D j 3 w Q m T k X x M e a u h o l E 1 9 7 j R Q S 2 V T 9 i y y m E m C H p U y f H x x x 9 p O i 9 / / I t / a y Z b N r A f j c P E K 6 w f l T m J J a Y d w + 4 x f X Y 2 V k j H g x v J C W R y g R V F V o L t l Q k b a g / q y 3 M 8 A z P h s i Q j U T p 5 w t o n S S K f J 8 n E M y c F x 5 J a K i C W k o 0 5 E f M V S i i l V Z 6 m k i J / g / V h 6 k P K F x R E V 3 c u C H 8 4 L T X 6 1 p H q X T M D e S + C C m m Y h G V G c 6 L e 8 R Z W l 8 W k q O G 4 L e S 2 W D / X S m 4 h t e 2 + r X O u X 0 W R K 9 L C f S W v n k w Q y O U p 4 r C P 5 J 5 n i k Q Q z D 9 j 9 u u 2 J 5 D t o + z e S 3 s R 7 V R f 7 9 a 0 y t e U t x o K 1 F X G 9 S b q D e e G a v K P z 2 O j z L 7 V / i z n m 9 k W W g 4 Q P E j 0 9 V f f 2 L I 1 d P T i 2 P j k k / M 2 y H F 0 s F / O t k R k + 4 7 t N q t t L q z k v P f W z a U 5 L L J r t z C R Q m R K k i h l 5 j l y h Y 5 Z 7 k m l Z X t P Q C a 2 a S 9 Z 2 a 0 N Z W U l 2 P l P 3 n M / n a f I y 3 6 o t B T c a L O h V x F Y u t 6 o L F n 9 O U A o r 2 m W C 1 z o E 5 O T c v v W H T l 7 7 q y c e e + M V F T W S C R a a G 2 u P X t a k n P x M f v S Y r P W d g 0 v P W q X 5 t r P D 0 x L S 2 1 6 m + n 5 e J a 6 1 1 + G 5 o 5 Q G W Q i D z s Z A r K k C K Z 5 o I X c 8 3 X l F K l S w z k g l U h C Y s x O k 0 1 O 8 i T l a a R E K m 2 t S d V O 5 H r n d W 9 K I D d K S 6 0 G n G u 2 i V 5 y A X M O J w Z r V J U q e Z i / 4 u G j x / J 0 Y C Y 5 F z s r J r J 4 N s N G 6 G v C l M w G 6 i I W Y s u F o 4 0 z R q S f B W 2 m M J j 9 6 X r P y x 3 Z n A G X o j T K I F O I M P r M n O Z 6 e Z + R h m P J 5 + u O O Q J h l a i Z R x 5 o q P f O v p N V R v I q X b j f s b y n u 4 F o 7 1 Y h i R K 1 H d O s 0 P I w k Z Y r o O u B i b E h O V H X L 4 M D w 9 K 8 Z 7 d U V 1 e Z E C + X 2 K y J y x i p v X v 3 5 h R + r q f n + Z i 0 3 X 8 g J 4 / t M 2 + e E 9 Q F 8 + 4 x y x J a i f A j A n A x + 3 p 7 + 1 V b 7 c 6 6 a i J k + m K R 1 T U a K h K L x v p 9 H s x / n r r P L j c S k Y J z c 0 Q J i J U k i i v b M f Y n i c O q h A F x z B 3 u c j + g k B U K / b K f r F Q 4 P x u X / / C f / 5 X 9 b j 5 j U x C q + 1 l E p m f w k C m Z 1 G R i D d t I M O E 9 Q J h T D / v V Y m F u U j 7 a E 7 f I c S a S Z C X 4 e J x 2 k R c y J 2 j M g r R D 2 z S E B 2 G G e f J w b H h 4 W N r a H l n n r h / e Q U y e d 1 J 0 9 w 9 J V 3 e / n H p n r 4 2 z y g a 8 f x U V W 6 y v C T D 3 O Y u + Y Q Y C z q Z r K C Z t S 8 Q d 4 v 7 / e O / i 3 k E W F A B G F i W H h 7 W J I I 7 u f 5 l M k C Y g l Z V D u Z E q N 5 m M U E a q 1 F q 6 V R X F 8 i / + 1 c + C X 8 5 f b A p C g U d d + o K G U j J F V V s Z q d A K / E e i 9 j B f F 8 6 3 L N 3 R 6 Y l D w m S j I g D E 8 r F 8 Z 3 1 9 n Z l / g w O D p n F w p + M e 9 5 r u 0 O G D N l o 3 F y A Q b 2 U A Y y Z o 7 2 Q z 0 b K B X / t M T b 1 c a B 8 s k E c v n M v e E 8 r u t Z X d t t e e L v d k C j R S M r l t I 5 B t a z 7 n i J U i U 3 g d X Q g V D 0 g V l / / 0 X / 6 1 n U O + I 3 L h w e Y g V E / / v E x O q 2 m l Q p b U V E o s B D A S q v 1 f B 2 h 4 / k 7 r 9 I q m W 8 b d / e O P V 6 W 1 t c W 0 y O T k l K 3 d S w Q 6 Z t o t b R / t 3 L X T T D i I t p Q J 2 d n R a c P u W d 8 3 j J W Q y Y O 2 U y 5 4 7 Q Q c W c J a K S C Q l S F M i G B o I C N O i k z k l r x m 0 n L C S O X I 9 P L c E Y 5 M 2 7 Z W y W f / 7 K P g L P I b K h u b 4 2 9 H Q 8 x u v H s g q c a q q y V f b 5 2 g c i N f P c r d J s k G T D c m q m x s b D Q C M b U y f U x + 8 p Z D h w / Z 7 L C 8 b y k y c b 1 P O j q k W k 2 8 M L 5 r L 1 4 x m X K B 3 + g d d Z r f k p F E i Q N h d D t J p o A o x T F P m M X I p L k 9 t 2 C f 5 T z P M M F 8 r p o q 4 b T V Z 7 / 3 U U g S 8 v t v B X X s x i M W 0 Q f p b 3 x G z g P S J x y 8 8 9 U D U n W o O b Q S j I 7 m 7 i O i n X X i 5 H E L j M X x s B g g X G N D Q 1 q f 0 8 W O 4 l V F w M c W 6 a S + 2 R O z + 2 r C b 5 r H 3 W d H m B R p 2 D c Z d 3 m Y T J T t s 8 l 9 L o e I 9 C t S J k 9 / l o G 2 4 r h u l 5 c t r a 3 z C Z u K U P v 2 F L k H F j w A a r Z k T m 3 5 G g k F 2 r R t A b G W A 4 R i q d A g t N W p 0 + / a E j Y s k Z M L e P h e D A w k l 8 / p H Y 3 J W H x 1 Q v e R t g f D 4 B Z y H 5 + P 6 f d Z 2 R H A y K L 7 H U F S 5 a S J R x 6 U b Z v n Y t s h U i W f F 1 E P u o / n a E n 3 Y f q h q S C T a i a v o f 7 o F / 8 i O L P N g f z v 2 M 1 I l e V R u 9 H O N A g e S P C w / M N / n f h 6 B a b f c l a H x + t H q B E d u Q h m N v T 3 P 5 O j R 4 8 k 4 / u a K n O H G y 2 G V o u G C D Y U r k J y J t 6 1 H r y D r p w i i t 5 n 7 r E v W 5 5 K K e 0 U 5 E a g Q B s l y R T s 0 + c W d p v T 5 + T 2 a e L Z K q G O H N 2 X V Q b y O e V 9 x 2 5 m 2 t m E l u L h B T f e H l K Q a 3 K 1 5 u v T V H M q 8 9 d V + B Y D m u n G j Z s y p + e 5 n C m b v f l 3 5 c p V a W 9 v 1 8 9 Q W b h r o v P 2 x f M X 5 p A I Y y U O E s C D b 1 F C e X j y k P p V O 4 W d D + n O h l T u T T p n N T i i + G f g n k e Q p 5 E p M O 2 C Z 2 Z l c t N M P F M c E 4 w F S 8 i Z s 8 e z y k B e p 4 t t X a 9 P + t Y J 0 9 P z 0 v Z k Q i J 0 9 u J G t x Q T 6 / i 1 R E e r J l w u m r 8 O L O Y p o 5 + q o 6 N D D h z Y H + x Z G s z f 9 / B h m 8 z M s K p 8 R A b U x K O f i m H x p 9 U s z O w U 5 i H S A b t c E D 1 + c o c b x B h O 4 P M H z P s H U f z + g E C + r H m S V J 5 o a Y T L J J O W j T i B 2 x z i G H l c G R c 5 J L J O 3 M C z 9 2 / + 8 O d S W 5 f u d N k M 2 F R t K I + S k q i t 0 u 4 e D L Y 2 D 4 a H 5 2 o 7 S 1 4 I N L 0 O j C / S h o E I z B / h B X Y p M E L 3 6 t W r 0 t T U J M e O H T X z 7 p N P P p Z z 5 8 7 q 9 W Y f r b r Y 7 2 f D i w k X U 5 i Z u o Y i J v i e L E k t F B D G E 8 W I Y / u C s p 6 X M / k C A p F n k M k 9 p / R n l S Q Y p K L d p G l L e c m m J B P Y l I Q C B / d V 6 g N 0 D y f 5 M K w M y f w D 4 8 G 6 5 O r w V w c i E n K h o C C m J M m t w c I g G J b V 3 h k q n x l G R J u J 6 I h s E e s j K x w 8 G C a R u 0 c u v 9 t H 9 4 Q n R X r C D M t G m K T H z r a D / c m y I 4 6 R J i i b d t L j z r x z G s q 0 l C Z m Z v r j f 5 / / I U a 5 s O m c E u H U v L N c H 5 R 7 K D 4 l H R U 8 M N s O H q q a U A i P v u i H 1 x 8 D E 4 s L N O 2 i p b x 8 R F V c v 3 7 D Z p / N F T X O Y g Q j I 2 5 C F 4 / 4 X E T u L R L 4 6 s B 1 p w i E V p m I L + g 9 c m S J z 8 7 L t 4 8 L 3 f 3 S b Z e 0 H G g h 2 w 7 e 6 8 n i 2 0 5 p m s m O + f s e 7 A 8 9 C 2 / m 2 T Z 5 Q C Q 0 E / m n n 3 2 Y 9 V l v l h S 5 9 P D p q 6 2 6 X z F u 3 x 2 Q 6 V m t G S w k K Q h N C r W n i K J w Z d e e Y t v 1 a 5 D 0 1 T J X X i v O 7 I p L d W n 2 2 8 l 8 5 5 h y d O Z i A k I u Q p J K S l 0 Y E p o J x w V m 3 W L 9 L n 7 q s d q 6 e u k c i s n D L J r R K o 5 s 0 P 2 m l Q J i s S 0 C S Y L 9 l i B b k L O t v 0 V u J n S w b W T y Z X t / Q C Y S B I O E A Z l S 1 k J A J s s D z a T X P D f n o i I S s 3 E p L i q Q / / y n / 9 a d 6 y b F p i c U u H K t X x Y i A Z k C U r k A W k c m l z t H h e U k q 0 7 4 N E R z a a 3 g K z 7 b n 9 2 0 Y 0 o v S M 3 5 E K F O X 1 N 9 f b 2 U l Z V K X 2 + f F J U U S 2 0 Q S J s L x O + 1 t z + R X b t 2 S O f c A Y n n m G A F Y X f a y G 1 T t n + E n y 0 j g X + P T 2 5 f s h z O A 7 L 4 M v v d d k A i y k Y q T y y 0 l n d A B M T K J J O R C K 3 k H B G y M C e / / M v / a G e 7 m f F G E C q R W J C r N / q V K J D J D e / w W s r 2 W X J E 8 s T y p D I i 8 c + + d S D V 4 W 2 z s q P 6 5 X 6 h 4 e E R G 7 v U 0 9 M r M T 2 f 3 c 2 7 L B J 9 u a D d 9 K S 9 w z 7 3 4 E G b P J f d s l D S E B x N B 4 I f J o u + u L I d D I i R l r S N G Z S T x A m R y W 9 7 E i U J R u 6 3 I Q 7 v C Q h k y Q g V E E v N Q L o M v J l n w z M C z 9 6 8 k u p P f / k L K X w F 6 x S / b k Q u P d r 8 h A I T E z N y + 9 5 A Q K q Q + a e 5 1 1 R J 7 Y S m C p l / L m k b K F l e G 7 E Y D h E T b R e o o P n h F 9 P T c Z u P n C E b q w X j n r q 7 e 2 3 c 0 6 W + b e 4 8 V d h B 6 i E 6 Y r B D S 3 b c E S J U t v d 4 o v j 9 E M N t Q w z 2 J Q n E 8 R B 5 P L m S p A o 0 k i O S 5 p D G E y s o h 9 t M 3 g H h y f S H f / z 7 s n W r G 4 a y 2 a G E 6 t Y 7 + m b g 9 t 1 + G Z + Y y 0 o q R 6 Z M U i l 5 k q R K J 5 Q j l S O W F Y P y c o A A l g 3 9 I L V V r n 2 E d 4 4 2 E 9 M h s y 7 v c o F w A n c u K b D W 0 1 e P G P n L V k A K D 4 S f Z G R y 5 2 L H g 3 1 u O 6 W R / L a R i T 9 I 4 v d p 7 k n j S W T H I A r b O H q S 5 Y B M A Y k o e 5 P P k y l p 5 o U 0 U 9 P 2 b f I H f / h 7 w c l v f k Q u v 0 G E A h c v d 0 p C A o 2 U J B P l l K Y y M g W k y t R S q b I K M b k n U k A q d g c b L y H z G E M 8 I t o 2 m J 2 l l p 5 7 K b o h F x D a h 2 0 P Z V p J i L v 9 x I l j p u n Y P z Q Z l S t P 1 T Q y v n i i 2 I e C b Y r s 0 S 3 2 U Q 5 y + 8 v Z d g r I E t q X q Z H c f i 3 7 P K m R Q o 4 I C J Q k l W s 7 c e 2 W k m R C Q z F I s 1 B N v X / H 2 b 8 x e O M I B S 5 c f C L z R i o l l B H J j f I 1 M h m p 0 s m U 3 I Z A m u t L U H b J S G L / 6 X k K b i O 5 K y g w + + 2 n + + J 8 X R I I b A p 8 v y v Z 3 u A Y o 3 H d 6 N t y 6 e v r s 7 4 n A m c f v 4 j J 4 w G W J N X 3 B e 9 1 3 + e J Y H v c P r a T + 4 P t j K S s C G 0 H Z S N M s G 0 k 8 v s 8 i d h H n m n m O T I Z i Z J 5 2 M y j 7 D Q T j g h W H / y z v / j 3 w f 1 9 c x C 5 / P j N I x T 4 7 s J j F S e v n b z 5 5 8 g F g Z y m U o E O k c t P o / u S p j L B 5 5 i V 3 H v 4 E T t m u 5 O v P v O o K V 2 Q U 8 k F 2 p a + 1 Q g w b u y b Q e w f U y p j M m L m f W 1 m n v u O 9 N y R Q l / c L 5 B b O d i X k d y + g C z h s p H F b T v i + H 1 h I j k S J c k F c S C V k U j 3 G Y l S Z O I a z L O H p l I i k Q p i U f n l X 2 1 + j 1 4 2 K K F 6 7 B m 8 i f j m 2 z Y 6 q A I S O W 1 l x L J 9 K U 2 V 0 l g Q J 0 U m f X F l W O L 3 s W U 5 u w L 2 2 H s C + G P 2 6 r C v f k 6 a a 9 M 9 f 1 7 w w w j v c 5 k r T y g f G e / k h N 3 t p 2 w l c v b z X i u y 3 x 1 P H g u O p / Z 5 4 m g y o r g y W k g L S f L 4 Y 4 5 A H H e k c W R K a a i U A 8 L l z k U O g Q I y Q S w 1 8 + Y T c a u 0 f v l X / 8 n u + Z u I N 5 p Q c 3 P z 8 v 0 F J V U E A o U I F e R J M i U J 5 c i E B 9 B I k k x u v / H K X n h 1 2 7 b H c u D 2 u c 3 k T i k t X J A P 9 i w e J W E P Q Y X X A 0 E G N 3 s K 5 f l E a M 4 M z f 1 7 r c S / H X O k 8 P v d L n J I Q R E H h 3 t P L g e E E S R U J j f i + N w I l E 6 m T D N v H h J l k M l p K K e Z / k T b T G + C e z w X I j + + w Y Q C s 2 o r f f v 9 A 9 N U T j u 5 G Z O y k c o T y W k s m J E i k 2 0 H 5 E m V A 9 J w P M g 9 g j 0 U r O T n C M 8 F l V l e r Q w S K v 9 f P 1 a t p M I P I I A 7 D A F 8 T s F t p 8 q 2 E e x z X s I k Y d J S S h v x O R c t o e 8 z I p G j k d y 2 0 0 p K F t 1 O a i h M O j s W m H e U M 8 h k J h + 5 k o k F D / 7 i r / 9 L + B a 9 k X j j C e X x x V d 3 V G w g T p h U k C l E K s j j t V S w j Q R 4 Q h l J k t t 8 K y + h s v t 3 5 W R m n z I t 9 U 7 T r J Q X z d v E k c T f d Y 8 U y P B 0 R M o K 5 2 V H V c J G 3 g 5 P R m V O h T n h + G E v L n O P y Q j D P n + M g v 3 z 4 r b T y n Y 8 V X Y J 0 o R y T y Z P G N u n Z f Y Z a X y O t t K c N h J l I 1 N Y M z l z L 4 1 M i R k p K i y U P 1 c z 7 2 1 A 5 M f 2 t 4 N Q 4 P P f 3 l J R C 0 h k x A p p q k B D J c 0 / S B O Q y 6 U Q u a A I / 1 o 2 w g T E s V e 3 E c A f W x o q w 7 x a 2 Y B Q B 8 V U G c H 3 u R b s n x d e g z x I 9 i 5 P G L Z D x 2 y / k S g o B + 9 z Z O K Y 3 4 Y s b t v I F O T e A Y E 2 s o B Z 0 1 C Q C W + e I 5 M n F f M T / v l f v x 1 k A k q o X n f 3 3 x L 8 8 M N 9 G R u P B 4 R K x f t 5 U n l C e b M v S a 4 g 6 U s q N 8 I E j L F t l 1 v G V n A o V M i B 4 B E k s / B 2 s I X w B 7 n t 8 8 c o 2 L 8 v W 8 n K y e 1 k c k S x F J A m u c + 2 I Y z f d q Q x L Q V p c E i Q 2 3 5 P q s D c Q 2 M R 9 a / a K U k m J V t T 4 z b 5 o 3 / 3 B 5 z o W 4 O 3 j l D g + r V H 0 v 9 s N G h X B e a f J U c o I x c E C c j l y J Q i l r 6 k y l D H + J L K 3 b 9 t O L g D i 0 O F 2 M N K 4 e 1 k 2 Z G B N 2 j J 3 m N H y K 0 c 7 A u l 1 L Y n U G g 7 R C p n 3 m n Z k y g g V F I r k X v z L i C U a z u F z D x r P 8 3 q l S / I g Y O t 8 r v / 7 G M 7 6 7 c J k S t v I a H A 8 P C 4 X F B t p a x x p D L T z 5 P J E e s l T R W F G E E Z 0 r g X R x 7 L O W y v 7 l g S / p h t v A z k P i g m S 7 b P l 4 O S 5 i 4 j h w j B e 4 w U f l 9 Q D v L 0 l C J Q q t 2 k e Z J E b E M g V 0 4 S K c g z 2 0 y O T H j y n I Z i T B O D K f / o F / 9 S t m 2 r t 3 N 9 2 x C 5 8 u T t J B R A S H 7 9 6 6 s q D H o j I F J S U y 1 t / u n B V F n h 9 g X E 4 d W X U y + G V C m F 9 A c A G X z J l x H + 5 B 7 N 2 H Z v s p x t e 0 9 Q D i X b 5 g 9 C 2 L 5 U b i S h b H m I S L w H 4 r D P C M Q x z a 2 s W o g c 0 8 7 M O 8 w 8 R t o m p K y 8 T P 7 k l 7 + w 8 V 5 v J 0 T + P x T e p E x X d 3 H f 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 G u i d = " 7 4 e 0 f c 2 5 - c f d 1 - 4 8 7 2 - a 2 2 5 - 4 1 0 9 7 5 c 9 5 2 2 f "   R e v = " 1 "   R e v G u i d = " c c a e d b 5 0 - 2 5 6 d - 4 0 b 5 - 9 4 f 0 - c 9 8 f 0 0 2 9 8 5 7 b " 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4003E08C-63D4-4E8B-9EB1-9A879703E0E2}">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31E6BE6F-AFE0-4735-B406-7969C1E3A8DB}">
  <ds:schemaRefs>
    <ds:schemaRef ds:uri="http://schemas.microsoft.com/office/2006/documentManagement/types"/>
    <ds:schemaRef ds:uri="http://purl.org/dc/elements/1.1/"/>
    <ds:schemaRef ds:uri="http://purl.org/dc/dcmitype/"/>
    <ds:schemaRef ds:uri="ae9ca46b-ae87-4e7e-a199-c10fdf34a1e9"/>
    <ds:schemaRef ds:uri="http://purl.org/dc/terms/"/>
    <ds:schemaRef ds:uri="http://schemas.openxmlformats.org/package/2006/metadata/core-properties"/>
    <ds:schemaRef ds:uri="http://schemas.microsoft.com/office/2006/metadata/properties"/>
    <ds:schemaRef ds:uri="http://schemas.microsoft.com/office/infopath/2007/PartnerControls"/>
    <ds:schemaRef ds:uri="24fe8da7-b5a2-40cc-ab47-02e18368b8c7"/>
    <ds:schemaRef ds:uri="http://www.w3.org/XML/1998/namespace"/>
  </ds:schemaRefs>
</ds:datastoreItem>
</file>

<file path=customXml/itemProps3.xml><?xml version="1.0" encoding="utf-8"?>
<ds:datastoreItem xmlns:ds="http://schemas.openxmlformats.org/officeDocument/2006/customXml" ds:itemID="{389257C2-8C50-44DD-A8A0-1B854A756456}"/>
</file>

<file path=customXml/itemProps4.xml><?xml version="1.0" encoding="utf-8"?>
<ds:datastoreItem xmlns:ds="http://schemas.openxmlformats.org/officeDocument/2006/customXml" ds:itemID="{98CB03FD-DD66-47BF-B7E5-3006A6EC846C}">
  <ds:schemaRefs>
    <ds:schemaRef ds:uri="http://schemas.microsoft.com/sharepoint/v3/contenttype/forms"/>
  </ds:schemaRefs>
</ds:datastoreItem>
</file>

<file path=customXml/itemProps5.xml><?xml version="1.0" encoding="utf-8"?>
<ds:datastoreItem xmlns:ds="http://schemas.openxmlformats.org/officeDocument/2006/customXml" ds:itemID="{2FA917DF-DD8C-4F99-97F1-C92DF198F8A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Academic advising (2)</vt:lpstr>
      <vt:lpstr>Cyber-English</vt:lpstr>
      <vt:lpstr>Cyber-Adv-E</vt:lpstr>
      <vt:lpstr>Crses</vt:lpstr>
      <vt:lpstr>Academic advising</vt:lpstr>
      <vt:lpstr>Cyber-Arabic</vt:lpstr>
      <vt:lpstr>CS-Adv-A</vt:lpstr>
      <vt:lpstr>Sheet1</vt:lpstr>
      <vt:lpstr>CS-course List</vt:lpstr>
      <vt:lpstr>'CS-Adv-A'!Print_Area</vt:lpstr>
      <vt:lpstr>'Cyber-Adv-E'!Print_Area</vt:lpstr>
      <vt:lpstr>'Cyber-Arabic'!Print_Area</vt:lpstr>
      <vt:lpstr>'Cyber-English'!Print_Area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Bassam Al-kasasbeh</cp:lastModifiedBy>
  <cp:lastPrinted>2021-10-12T10:10:51Z</cp:lastPrinted>
  <dcterms:created xsi:type="dcterms:W3CDTF">1996-10-14T23:33:28Z</dcterms:created>
  <dcterms:modified xsi:type="dcterms:W3CDTF">2022-01-04T16:27:21Z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0x010100FE5A33852A92BA4B8396F02578C771D2</vt:lpwstr>
  </property>
</Properties>
</file>