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89048D00-C808-4FCF-8DC9-13DCA72B297A}" xr6:coauthVersionLast="47" xr6:coauthVersionMax="47" xr10:uidLastSave="{00000000-0000-0000-0000-000000000000}"/>
  <bookViews>
    <workbookView xWindow="-120" yWindow="-120" windowWidth="20730" windowHeight="11160" tabRatio="889" firstSheet="1" activeTab="1" xr2:uid="{00000000-000D-0000-FFFF-FFFF00000000}"/>
  </bookViews>
  <sheets>
    <sheet name="CS-A" sheetId="20" r:id="rId1"/>
    <sheet name="CS-Adv-E" sheetId="29" r:id="rId2"/>
    <sheet name="CS-Adv" sheetId="25" r:id="rId3"/>
    <sheet name="CS-Master-A" sheetId="27" r:id="rId4"/>
    <sheet name="CS-MasterA-AdvThesis" sheetId="31" r:id="rId5"/>
    <sheet name="CS-MasterA-AdvCompreh" sheetId="30" r:id="rId6"/>
    <sheet name="CS-E" sheetId="15" r:id="rId7"/>
    <sheet name="CS-Master-E" sheetId="26" r:id="rId8"/>
    <sheet name="CS-MasterE-AdvComprehensive" sheetId="32" r:id="rId9"/>
    <sheet name="CS-MasterE-AdvThesis" sheetId="33" r:id="rId10"/>
    <sheet name="CS-course List" sheetId="28" r:id="rId11"/>
    <sheet name="Crses" sheetId="16" r:id="rId12"/>
    <sheet name="Academic advising" sheetId="35" r:id="rId13"/>
  </sheets>
  <definedNames>
    <definedName name="_xlnm._FilterDatabase" localSheetId="11" hidden="1">Crses!$A$1:$K$258</definedName>
    <definedName name="_xlnm.Print_Area" localSheetId="0">'CS-A'!$A$1:$L$63</definedName>
    <definedName name="_xlnm.Print_Area" localSheetId="2">'CS-Adv'!$A$1:$N$50</definedName>
    <definedName name="_xlnm.Print_Area" localSheetId="1">'CS-Adv-E'!$A$1:$R$52</definedName>
    <definedName name="_xlnm.Print_Area" localSheetId="6">'CS-E'!$B$6:$M$60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4" i="33" l="1"/>
  <c r="L24" i="33"/>
  <c r="K24" i="33"/>
  <c r="F24" i="33"/>
  <c r="E24" i="33"/>
  <c r="D24" i="33"/>
  <c r="M14" i="33"/>
  <c r="L14" i="33"/>
  <c r="K14" i="33"/>
  <c r="F14" i="33"/>
  <c r="E14" i="33"/>
  <c r="D14" i="33"/>
  <c r="L23" i="32"/>
  <c r="K23" i="32"/>
  <c r="F23" i="32"/>
  <c r="M22" i="31"/>
  <c r="L22" i="31"/>
  <c r="K22" i="31"/>
  <c r="F22" i="31"/>
  <c r="E22" i="31"/>
  <c r="D22" i="31"/>
  <c r="M13" i="31"/>
  <c r="L13" i="31"/>
  <c r="K13" i="31"/>
  <c r="F13" i="31"/>
  <c r="E13" i="31"/>
  <c r="D13" i="31"/>
  <c r="M13" i="30"/>
  <c r="K23" i="31" l="1"/>
  <c r="K25" i="33"/>
  <c r="K14" i="32"/>
  <c r="M23" i="32"/>
  <c r="E14" i="32"/>
  <c r="F14" i="32"/>
  <c r="L14" i="32"/>
  <c r="M14" i="32"/>
  <c r="D23" i="32"/>
  <c r="D14" i="32"/>
  <c r="E23" i="32"/>
  <c r="K22" i="30"/>
  <c r="F22" i="30"/>
  <c r="L22" i="30"/>
  <c r="E13" i="30"/>
  <c r="E22" i="30"/>
  <c r="F13" i="30"/>
  <c r="L13" i="30"/>
  <c r="D13" i="30"/>
  <c r="M22" i="30"/>
  <c r="K13" i="30"/>
  <c r="D22" i="30"/>
  <c r="F54" i="20"/>
  <c r="K24" i="32" l="1"/>
  <c r="K23" i="30"/>
  <c r="C9" i="29"/>
  <c r="D9" i="29"/>
  <c r="E9" i="29"/>
  <c r="F9" i="29"/>
  <c r="G9" i="29"/>
  <c r="C10" i="29"/>
  <c r="D10" i="29"/>
  <c r="E10" i="29"/>
  <c r="F10" i="29"/>
  <c r="G10" i="29"/>
  <c r="C11" i="29"/>
  <c r="D11" i="29"/>
  <c r="E11" i="29"/>
  <c r="F11" i="29"/>
  <c r="G11" i="29"/>
  <c r="C12" i="29"/>
  <c r="D12" i="29"/>
  <c r="E12" i="29"/>
  <c r="F12" i="29"/>
  <c r="G12" i="29"/>
  <c r="P43" i="29"/>
  <c r="O43" i="29"/>
  <c r="N43" i="29"/>
  <c r="M43" i="29"/>
  <c r="L43" i="29"/>
  <c r="G43" i="29"/>
  <c r="F43" i="29"/>
  <c r="E43" i="29"/>
  <c r="D43" i="29"/>
  <c r="C43" i="29"/>
  <c r="F30" i="29"/>
  <c r="E30" i="29"/>
  <c r="D30" i="29"/>
  <c r="C30" i="29"/>
  <c r="G30" i="29"/>
  <c r="N30" i="29"/>
  <c r="O30" i="29"/>
  <c r="M30" i="29"/>
  <c r="L30" i="29"/>
  <c r="P30" i="29"/>
  <c r="P19" i="29"/>
  <c r="O19" i="29"/>
  <c r="N19" i="29"/>
  <c r="M19" i="29"/>
  <c r="L19" i="29"/>
  <c r="G19" i="29"/>
  <c r="F19" i="29"/>
  <c r="E19" i="29"/>
  <c r="D19" i="29"/>
  <c r="C19" i="29"/>
  <c r="P8" i="29"/>
  <c r="O8" i="29"/>
  <c r="N8" i="29"/>
  <c r="M8" i="29"/>
  <c r="L8" i="29"/>
  <c r="E8" i="29"/>
  <c r="G8" i="29"/>
  <c r="F8" i="29"/>
  <c r="D8" i="29"/>
  <c r="C8" i="29"/>
  <c r="D14" i="29" l="1"/>
  <c r="J8" i="25"/>
  <c r="K8" i="25"/>
  <c r="L8" i="25"/>
  <c r="M8" i="25"/>
  <c r="N8" i="25"/>
  <c r="C19" i="25"/>
  <c r="D19" i="25"/>
  <c r="E19" i="25"/>
  <c r="F19" i="25"/>
  <c r="G19" i="25"/>
  <c r="J9" i="25"/>
  <c r="K9" i="25"/>
  <c r="L9" i="25"/>
  <c r="M9" i="25"/>
  <c r="N9" i="25"/>
  <c r="J10" i="25"/>
  <c r="K10" i="25"/>
  <c r="L10" i="25"/>
  <c r="M10" i="25"/>
  <c r="N10" i="25"/>
  <c r="J11" i="25"/>
  <c r="K11" i="25"/>
  <c r="L11" i="25"/>
  <c r="M11" i="25"/>
  <c r="N11" i="25"/>
  <c r="J12" i="25"/>
  <c r="K12" i="25"/>
  <c r="L12" i="25"/>
  <c r="M12" i="25"/>
  <c r="N12" i="25"/>
  <c r="C9" i="25"/>
  <c r="C10" i="25"/>
  <c r="C11" i="25"/>
  <c r="C12" i="25"/>
  <c r="D9" i="25"/>
  <c r="E9" i="25"/>
  <c r="F9" i="25"/>
  <c r="G9" i="25"/>
  <c r="D10" i="25"/>
  <c r="E10" i="25"/>
  <c r="F10" i="25"/>
  <c r="G10" i="25"/>
  <c r="D11" i="25"/>
  <c r="E11" i="25"/>
  <c r="F11" i="25"/>
  <c r="G11" i="25"/>
  <c r="D12" i="25"/>
  <c r="E12" i="25"/>
  <c r="F12" i="25"/>
  <c r="G12" i="25"/>
  <c r="G8" i="25"/>
  <c r="F8" i="25"/>
  <c r="E8" i="25"/>
  <c r="D8" i="25"/>
  <c r="C8" i="25"/>
  <c r="K14" i="25" l="1"/>
  <c r="H28" i="20"/>
  <c r="I28" i="20"/>
  <c r="J28" i="20"/>
  <c r="K28" i="20"/>
  <c r="L28" i="20"/>
  <c r="H29" i="20"/>
  <c r="I29" i="20"/>
  <c r="J29" i="20"/>
  <c r="K29" i="20"/>
  <c r="L29" i="20"/>
  <c r="I14" i="15" l="1"/>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M13" i="15"/>
  <c r="L13" i="15"/>
  <c r="K13" i="15"/>
  <c r="J13" i="15"/>
  <c r="I13" i="15"/>
  <c r="G49" i="15"/>
  <c r="F49" i="15"/>
  <c r="E49" i="15"/>
  <c r="D49" i="15"/>
  <c r="C49" i="15"/>
  <c r="G27" i="15"/>
  <c r="G28" i="15"/>
  <c r="C40" i="15"/>
  <c r="D40" i="15"/>
  <c r="E40" i="15"/>
  <c r="F40" i="15"/>
  <c r="G40" i="15"/>
  <c r="C41" i="15"/>
  <c r="D41" i="15"/>
  <c r="E41" i="15"/>
  <c r="F41" i="15"/>
  <c r="G41" i="15"/>
  <c r="C42" i="15"/>
  <c r="D42" i="15"/>
  <c r="E42" i="15"/>
  <c r="F42" i="15"/>
  <c r="G42"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C28" i="15"/>
  <c r="D28" i="15"/>
  <c r="E28" i="15"/>
  <c r="F28" i="15"/>
  <c r="C29" i="15"/>
  <c r="D29" i="15"/>
  <c r="E29" i="15"/>
  <c r="F29" i="15"/>
  <c r="G29" i="15"/>
  <c r="C30" i="15"/>
  <c r="D30" i="15"/>
  <c r="E30" i="15"/>
  <c r="F30" i="15"/>
  <c r="G30" i="15"/>
  <c r="C31" i="15"/>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C39" i="15"/>
  <c r="D39" i="15"/>
  <c r="E39" i="15"/>
  <c r="F39" i="15"/>
  <c r="G39" i="15"/>
  <c r="G20" i="15"/>
  <c r="F20" i="15"/>
  <c r="E20" i="15"/>
  <c r="D20" i="15"/>
  <c r="C20" i="15"/>
  <c r="C14" i="15"/>
  <c r="D14" i="15"/>
  <c r="E14" i="15"/>
  <c r="F14" i="15"/>
  <c r="G14" i="15"/>
  <c r="C15" i="15"/>
  <c r="D15" i="15"/>
  <c r="E15" i="15"/>
  <c r="F15" i="15"/>
  <c r="G15" i="15"/>
  <c r="C16" i="15"/>
  <c r="D16" i="15"/>
  <c r="E16" i="15"/>
  <c r="F16" i="15"/>
  <c r="G16" i="15"/>
  <c r="G13" i="15"/>
  <c r="F13" i="15"/>
  <c r="E13" i="15"/>
  <c r="D13" i="15"/>
  <c r="C13" i="15"/>
  <c r="D17" i="15" l="1"/>
  <c r="F17" i="15"/>
  <c r="E17" i="15"/>
  <c r="B51" i="20"/>
  <c r="C51" i="20"/>
  <c r="D51" i="20"/>
  <c r="E51" i="20"/>
  <c r="F51" i="20"/>
  <c r="B53" i="20"/>
  <c r="C53" i="20"/>
  <c r="D53" i="20"/>
  <c r="E53" i="20"/>
  <c r="F53" i="20"/>
  <c r="B54" i="20"/>
  <c r="C54" i="20"/>
  <c r="D54" i="20"/>
  <c r="E54" i="20"/>
  <c r="B55" i="20"/>
  <c r="C55" i="20"/>
  <c r="D55" i="20"/>
  <c r="E55" i="20"/>
  <c r="F55" i="20"/>
  <c r="B56" i="20"/>
  <c r="C56" i="20"/>
  <c r="D56" i="20"/>
  <c r="E56" i="20"/>
  <c r="F56" i="20"/>
  <c r="B57" i="20"/>
  <c r="C57" i="20"/>
  <c r="D57" i="20"/>
  <c r="E57" i="20"/>
  <c r="F57" i="20"/>
  <c r="B58" i="20"/>
  <c r="C58" i="20"/>
  <c r="D58" i="20"/>
  <c r="E58" i="20"/>
  <c r="F58" i="20"/>
  <c r="F52" i="20"/>
  <c r="E52" i="20"/>
  <c r="D52" i="20"/>
  <c r="C52" i="20"/>
  <c r="B52" i="20"/>
  <c r="B44" i="20"/>
  <c r="C44" i="20"/>
  <c r="D44" i="20"/>
  <c r="E44" i="20"/>
  <c r="F44" i="20"/>
  <c r="F43" i="20"/>
  <c r="E43" i="20"/>
  <c r="D43" i="20"/>
  <c r="C43" i="20"/>
  <c r="B43"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B39" i="20"/>
  <c r="C39" i="20"/>
  <c r="D39" i="20"/>
  <c r="E39" i="20"/>
  <c r="F39" i="20"/>
  <c r="B40" i="20"/>
  <c r="C40" i="20"/>
  <c r="D40" i="20"/>
  <c r="E40" i="20"/>
  <c r="F40" i="20"/>
  <c r="B41" i="20"/>
  <c r="C41" i="20"/>
  <c r="D41" i="20"/>
  <c r="E41" i="20"/>
  <c r="F41" i="20"/>
  <c r="F21" i="20"/>
  <c r="E21" i="20"/>
  <c r="D21" i="20"/>
  <c r="C21" i="20"/>
  <c r="B21" i="20"/>
  <c r="C59" i="20" l="1"/>
  <c r="E59" i="20"/>
  <c r="D59" i="20"/>
  <c r="F17" i="20"/>
  <c r="E17" i="20"/>
  <c r="D17" i="20"/>
  <c r="C17" i="20"/>
  <c r="B17" i="20"/>
  <c r="B16" i="20"/>
  <c r="G38" i="29" l="1"/>
  <c r="F38" i="29"/>
  <c r="E38" i="29"/>
  <c r="D38" i="29"/>
  <c r="G38" i="25"/>
  <c r="F38" i="25"/>
  <c r="E38" i="25"/>
  <c r="D38" i="25"/>
  <c r="C38" i="25"/>
  <c r="C38" i="29"/>
  <c r="L44" i="29"/>
  <c r="C44" i="29"/>
  <c r="C45" i="29"/>
  <c r="C46" i="29"/>
  <c r="L31" i="29"/>
  <c r="L32" i="29"/>
  <c r="L33" i="29"/>
  <c r="L20" i="29"/>
  <c r="L21" i="29"/>
  <c r="L22" i="29"/>
  <c r="L23" i="29"/>
  <c r="L9" i="29"/>
  <c r="L10" i="29"/>
  <c r="L11" i="29"/>
  <c r="L12" i="29"/>
  <c r="C31" i="29"/>
  <c r="C32" i="29"/>
  <c r="C33" i="29"/>
  <c r="C34" i="29"/>
  <c r="C20" i="29"/>
  <c r="C21" i="29"/>
  <c r="C22" i="29"/>
  <c r="C23" i="29"/>
  <c r="G46" i="29"/>
  <c r="F46" i="29"/>
  <c r="E46" i="29"/>
  <c r="D46" i="29"/>
  <c r="G45" i="29"/>
  <c r="F45" i="29"/>
  <c r="E45" i="29"/>
  <c r="D45" i="29"/>
  <c r="P44" i="29"/>
  <c r="O44" i="29"/>
  <c r="O49" i="29" s="1"/>
  <c r="N44" i="29"/>
  <c r="N49" i="29" s="1"/>
  <c r="M44" i="29"/>
  <c r="M49" i="29" s="1"/>
  <c r="G44" i="29"/>
  <c r="F44" i="29"/>
  <c r="F49" i="29" s="1"/>
  <c r="E44" i="29"/>
  <c r="D44" i="29"/>
  <c r="G34" i="29"/>
  <c r="F34" i="29"/>
  <c r="E34" i="29"/>
  <c r="D34" i="29"/>
  <c r="P33" i="29"/>
  <c r="O33" i="29"/>
  <c r="N33" i="29"/>
  <c r="M33" i="29"/>
  <c r="G33" i="29"/>
  <c r="F33" i="29"/>
  <c r="E33" i="29"/>
  <c r="D33" i="29"/>
  <c r="P32" i="29"/>
  <c r="O32" i="29"/>
  <c r="N32" i="29"/>
  <c r="M32" i="29"/>
  <c r="G32" i="29"/>
  <c r="F32" i="29"/>
  <c r="E32" i="29"/>
  <c r="D32" i="29"/>
  <c r="P31" i="29"/>
  <c r="O31" i="29"/>
  <c r="N31" i="29"/>
  <c r="M31" i="29"/>
  <c r="G31" i="29"/>
  <c r="F31" i="29"/>
  <c r="F36" i="29" s="1"/>
  <c r="E31" i="29"/>
  <c r="D31" i="29"/>
  <c r="D36" i="29" s="1"/>
  <c r="P23" i="29"/>
  <c r="O23" i="29"/>
  <c r="N23" i="29"/>
  <c r="M23" i="29"/>
  <c r="G23" i="29"/>
  <c r="F23" i="29"/>
  <c r="E23" i="29"/>
  <c r="D23" i="29"/>
  <c r="P22" i="29"/>
  <c r="O22" i="29"/>
  <c r="N22" i="29"/>
  <c r="M22" i="29"/>
  <c r="G22" i="29"/>
  <c r="F22" i="29"/>
  <c r="E22" i="29"/>
  <c r="D22" i="29"/>
  <c r="P21" i="29"/>
  <c r="O21" i="29"/>
  <c r="N21" i="29"/>
  <c r="M21" i="29"/>
  <c r="G21" i="29"/>
  <c r="F21" i="29"/>
  <c r="E21" i="29"/>
  <c r="D21" i="29"/>
  <c r="P20" i="29"/>
  <c r="O20" i="29"/>
  <c r="N20" i="29"/>
  <c r="M20" i="29"/>
  <c r="G20" i="29"/>
  <c r="F20" i="29"/>
  <c r="F25" i="29" s="1"/>
  <c r="E20" i="29"/>
  <c r="E25" i="29" s="1"/>
  <c r="D20" i="29"/>
  <c r="P12" i="29"/>
  <c r="O12" i="29"/>
  <c r="N12" i="29"/>
  <c r="M12" i="29"/>
  <c r="P11" i="29"/>
  <c r="O11" i="29"/>
  <c r="N11" i="29"/>
  <c r="M11" i="29"/>
  <c r="P10" i="29"/>
  <c r="O10" i="29"/>
  <c r="N10" i="29"/>
  <c r="M10" i="29"/>
  <c r="P9" i="29"/>
  <c r="O9" i="29"/>
  <c r="O14" i="29" s="1"/>
  <c r="N9" i="29"/>
  <c r="M9" i="29"/>
  <c r="F14" i="29"/>
  <c r="E14" i="29"/>
  <c r="N36" i="29" l="1"/>
  <c r="M36" i="29"/>
  <c r="E36" i="29"/>
  <c r="O36" i="29"/>
  <c r="E49" i="29"/>
  <c r="D49" i="29"/>
  <c r="M14" i="29"/>
  <c r="N14" i="29"/>
  <c r="O25" i="29"/>
  <c r="N25" i="29"/>
  <c r="D25" i="29"/>
  <c r="M25" i="29"/>
  <c r="D3" i="28"/>
  <c r="D6" i="28"/>
  <c r="M50" i="29" l="1"/>
  <c r="B13" i="28"/>
  <c r="B25" i="28" l="1"/>
  <c r="B14" i="28"/>
  <c r="B15" i="28"/>
  <c r="B4" i="28" l="1"/>
  <c r="B5" i="28"/>
  <c r="B6" i="28"/>
  <c r="B7" i="28"/>
  <c r="B9" i="28"/>
  <c r="B10" i="28"/>
  <c r="B11" i="28"/>
  <c r="B12" i="28"/>
  <c r="B16" i="28"/>
  <c r="B17" i="28"/>
  <c r="B18" i="28"/>
  <c r="B19" i="28"/>
  <c r="B20" i="28"/>
  <c r="B22" i="28"/>
  <c r="B23" i="28"/>
  <c r="B24" i="28"/>
  <c r="B26" i="28"/>
  <c r="B27" i="28"/>
  <c r="B28" i="28"/>
  <c r="B3" i="28"/>
  <c r="E4" i="28" l="1"/>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1" i="15" l="1"/>
  <c r="J41" i="15"/>
  <c r="K41" i="15"/>
  <c r="L41" i="15"/>
  <c r="M41" i="15"/>
  <c r="I42" i="15"/>
  <c r="J42" i="15"/>
  <c r="K42" i="15"/>
  <c r="L42" i="15"/>
  <c r="M42" i="15"/>
  <c r="I43" i="15"/>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I55" i="15"/>
  <c r="J55" i="15"/>
  <c r="K55" i="15"/>
  <c r="L55" i="15"/>
  <c r="M55" i="15"/>
  <c r="C51" i="15"/>
  <c r="D51" i="15"/>
  <c r="E51" i="15"/>
  <c r="F51" i="15"/>
  <c r="G51" i="15"/>
  <c r="C52" i="15"/>
  <c r="D52" i="15"/>
  <c r="E52" i="15"/>
  <c r="F52" i="15"/>
  <c r="G52" i="15"/>
  <c r="C53" i="15"/>
  <c r="D53" i="15"/>
  <c r="E53" i="15"/>
  <c r="F53" i="15"/>
  <c r="G53" i="15"/>
  <c r="C54" i="15"/>
  <c r="D54" i="15"/>
  <c r="E54" i="15"/>
  <c r="F54" i="15"/>
  <c r="G54" i="15"/>
  <c r="C55" i="15"/>
  <c r="D55" i="15"/>
  <c r="E55" i="15"/>
  <c r="F55" i="15"/>
  <c r="G55" i="15"/>
  <c r="C56" i="15"/>
  <c r="D56" i="15"/>
  <c r="E56" i="15"/>
  <c r="F56" i="15"/>
  <c r="G56" i="15"/>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6" i="20"/>
  <c r="I56" i="20"/>
  <c r="J56" i="20"/>
  <c r="K56" i="20"/>
  <c r="L56" i="20"/>
  <c r="H57" i="20"/>
  <c r="I57" i="20"/>
  <c r="J57" i="20"/>
  <c r="K57" i="20"/>
  <c r="L57" i="20"/>
  <c r="H58" i="20"/>
  <c r="I58" i="20"/>
  <c r="J58" i="20"/>
  <c r="K58" i="20"/>
  <c r="L58" i="20"/>
  <c r="H36" i="20"/>
  <c r="I36" i="20"/>
  <c r="J36" i="20"/>
  <c r="K36" i="20"/>
  <c r="L36" i="20"/>
  <c r="H35" i="20"/>
  <c r="I35" i="20"/>
  <c r="J35" i="20"/>
  <c r="K35" i="20"/>
  <c r="L35" i="20"/>
  <c r="H30" i="20"/>
  <c r="I30" i="20"/>
  <c r="J30" i="20"/>
  <c r="K30" i="20"/>
  <c r="L30" i="20"/>
  <c r="H38" i="20"/>
  <c r="I38" i="20"/>
  <c r="J38" i="20"/>
  <c r="K38" i="20"/>
  <c r="L38" i="20"/>
  <c r="H34" i="20"/>
  <c r="I34" i="20"/>
  <c r="J34" i="20"/>
  <c r="K34" i="20"/>
  <c r="L34" i="20"/>
  <c r="H33" i="20"/>
  <c r="I33" i="20"/>
  <c r="J33" i="20"/>
  <c r="K33" i="20"/>
  <c r="L33" i="20"/>
  <c r="H15" i="20"/>
  <c r="I15" i="20"/>
  <c r="J15" i="20"/>
  <c r="K15" i="20"/>
  <c r="L15" i="20"/>
  <c r="H16" i="20"/>
  <c r="I16" i="20"/>
  <c r="J16" i="20"/>
  <c r="K16" i="20"/>
  <c r="L16" i="20"/>
  <c r="H17" i="20"/>
  <c r="I17" i="20"/>
  <c r="J17" i="20"/>
  <c r="K17" i="20"/>
  <c r="L17" i="20"/>
  <c r="H18" i="20"/>
  <c r="I18" i="20"/>
  <c r="J18" i="20"/>
  <c r="K18" i="20"/>
  <c r="L18" i="20"/>
  <c r="H19" i="20"/>
  <c r="I19" i="20"/>
  <c r="J19" i="20"/>
  <c r="K19" i="20"/>
  <c r="L19" i="20"/>
  <c r="H20" i="20"/>
  <c r="I20" i="20"/>
  <c r="J20" i="20"/>
  <c r="K20" i="20"/>
  <c r="L20" i="20"/>
  <c r="H21" i="20"/>
  <c r="I21" i="20"/>
  <c r="J21" i="20"/>
  <c r="K21" i="20"/>
  <c r="L21" i="20"/>
  <c r="H22" i="20"/>
  <c r="I22" i="20"/>
  <c r="J22" i="20"/>
  <c r="K22" i="20"/>
  <c r="L22" i="20"/>
  <c r="H23" i="20"/>
  <c r="I23" i="20"/>
  <c r="J23" i="20"/>
  <c r="K23" i="20"/>
  <c r="L23" i="20"/>
  <c r="H24" i="20"/>
  <c r="I24" i="20"/>
  <c r="J24" i="20"/>
  <c r="K24" i="20"/>
  <c r="L24" i="20"/>
  <c r="H25" i="20"/>
  <c r="I25" i="20"/>
  <c r="J25" i="20"/>
  <c r="K25" i="20"/>
  <c r="L25" i="20"/>
  <c r="H26" i="20"/>
  <c r="I26" i="20"/>
  <c r="J26" i="20"/>
  <c r="K26" i="20"/>
  <c r="L26" i="20"/>
  <c r="H27" i="20"/>
  <c r="I27" i="20"/>
  <c r="J27" i="20"/>
  <c r="K27" i="20"/>
  <c r="L27" i="20"/>
  <c r="H31" i="20"/>
  <c r="I31" i="20"/>
  <c r="J31" i="20"/>
  <c r="K31" i="20"/>
  <c r="L31" i="20"/>
  <c r="H32" i="20"/>
  <c r="I32" i="20"/>
  <c r="J32" i="20"/>
  <c r="K32" i="20"/>
  <c r="L32" i="20"/>
  <c r="B15" i="20"/>
  <c r="C15" i="20"/>
  <c r="D15" i="20"/>
  <c r="E15" i="20"/>
  <c r="F15" i="20"/>
  <c r="C16" i="20"/>
  <c r="D16" i="20"/>
  <c r="E16" i="20"/>
  <c r="F16" i="20"/>
  <c r="J43" i="25" l="1"/>
  <c r="K43" i="25"/>
  <c r="L43" i="25"/>
  <c r="M43" i="25"/>
  <c r="N43" i="25"/>
  <c r="J31" i="25"/>
  <c r="K31" i="25"/>
  <c r="L31" i="25"/>
  <c r="M31" i="25"/>
  <c r="N31" i="25"/>
  <c r="J32" i="25"/>
  <c r="K32" i="25"/>
  <c r="L32" i="25"/>
  <c r="M32" i="25"/>
  <c r="N32" i="25"/>
  <c r="J33" i="25"/>
  <c r="K33" i="25"/>
  <c r="L33" i="25"/>
  <c r="M33" i="25"/>
  <c r="N33" i="25"/>
  <c r="J20" i="25"/>
  <c r="K20" i="25"/>
  <c r="L20" i="25"/>
  <c r="M20" i="25"/>
  <c r="N20" i="25"/>
  <c r="J21" i="25"/>
  <c r="K21" i="25"/>
  <c r="L21" i="25"/>
  <c r="M21" i="25"/>
  <c r="N21" i="25"/>
  <c r="J22" i="25"/>
  <c r="K22" i="25"/>
  <c r="L22" i="25"/>
  <c r="M22" i="25"/>
  <c r="N22" i="25"/>
  <c r="J23" i="25"/>
  <c r="K23" i="25"/>
  <c r="L23" i="25"/>
  <c r="M23" i="25"/>
  <c r="N23" i="25"/>
  <c r="G44" i="25"/>
  <c r="G45" i="25"/>
  <c r="G43" i="25"/>
  <c r="D43" i="25"/>
  <c r="E43" i="25"/>
  <c r="F43" i="25"/>
  <c r="D44" i="25"/>
  <c r="E44" i="25"/>
  <c r="F44" i="25"/>
  <c r="D45" i="25"/>
  <c r="E45" i="25"/>
  <c r="F45" i="25"/>
  <c r="C45" i="25"/>
  <c r="C44" i="25"/>
  <c r="C43" i="25"/>
  <c r="C20" i="25"/>
  <c r="D20" i="25"/>
  <c r="E20" i="25"/>
  <c r="F20" i="25"/>
  <c r="G20" i="25"/>
  <c r="C21" i="25"/>
  <c r="D21" i="25"/>
  <c r="E21" i="25"/>
  <c r="F21" i="25"/>
  <c r="G21" i="25"/>
  <c r="C22" i="25"/>
  <c r="D22" i="25"/>
  <c r="E22" i="25"/>
  <c r="F22" i="25"/>
  <c r="G22" i="25"/>
  <c r="C23" i="25"/>
  <c r="D23" i="25"/>
  <c r="E23" i="25"/>
  <c r="F23" i="25"/>
  <c r="G23" i="25"/>
  <c r="G42" i="25"/>
  <c r="F42" i="25"/>
  <c r="E42" i="25"/>
  <c r="D42" i="25"/>
  <c r="F25" i="25" l="1"/>
  <c r="E25" i="25"/>
  <c r="D25" i="25"/>
  <c r="D14" i="25"/>
  <c r="F48" i="25"/>
  <c r="D48" i="25"/>
  <c r="E48" i="25"/>
  <c r="E14" i="25"/>
  <c r="F14" i="25"/>
  <c r="N42" i="25" l="1"/>
  <c r="M42" i="25"/>
  <c r="M48" i="25" s="1"/>
  <c r="L42" i="25"/>
  <c r="L48" i="25" s="1"/>
  <c r="K42" i="25"/>
  <c r="K48" i="25" s="1"/>
  <c r="J42" i="25"/>
  <c r="C42" i="25"/>
  <c r="G34" i="25"/>
  <c r="F34" i="25"/>
  <c r="E34" i="25"/>
  <c r="D34" i="25"/>
  <c r="C34" i="25"/>
  <c r="G33" i="25"/>
  <c r="F33" i="25"/>
  <c r="E33" i="25"/>
  <c r="D33" i="25"/>
  <c r="C33" i="25"/>
  <c r="G32" i="25"/>
  <c r="F32" i="25"/>
  <c r="E32" i="25"/>
  <c r="D32" i="25"/>
  <c r="C32" i="25"/>
  <c r="N30" i="25"/>
  <c r="M30" i="25"/>
  <c r="M36" i="25" s="1"/>
  <c r="L30" i="25"/>
  <c r="L36" i="25" s="1"/>
  <c r="K30" i="25"/>
  <c r="K36" i="25" s="1"/>
  <c r="J30" i="25"/>
  <c r="G31" i="25"/>
  <c r="F31" i="25"/>
  <c r="E31" i="25"/>
  <c r="D31" i="25"/>
  <c r="C31" i="25"/>
  <c r="G30" i="25"/>
  <c r="F30" i="25"/>
  <c r="E30" i="25"/>
  <c r="D30" i="25"/>
  <c r="C30" i="25"/>
  <c r="N19" i="25"/>
  <c r="M19" i="25"/>
  <c r="L19" i="25"/>
  <c r="K19" i="25"/>
  <c r="J19" i="25"/>
  <c r="M14" i="25"/>
  <c r="L14" i="25"/>
  <c r="L43" i="20"/>
  <c r="K43" i="20"/>
  <c r="J43" i="20"/>
  <c r="I43" i="20"/>
  <c r="H43" i="20"/>
  <c r="H14" i="20"/>
  <c r="L14" i="20"/>
  <c r="K14" i="20"/>
  <c r="J14" i="20"/>
  <c r="I14" i="20"/>
  <c r="I39" i="20" s="1"/>
  <c r="B14" i="20"/>
  <c r="F14" i="20"/>
  <c r="E14" i="20"/>
  <c r="E18" i="20" s="1"/>
  <c r="D14" i="20"/>
  <c r="D18" i="20" s="1"/>
  <c r="C14" i="20"/>
  <c r="C18" i="20" s="1"/>
  <c r="G50" i="15"/>
  <c r="F50" i="15"/>
  <c r="F57" i="15" s="1"/>
  <c r="E50" i="15"/>
  <c r="E57" i="15" s="1"/>
  <c r="D50" i="15"/>
  <c r="D57" i="15" s="1"/>
  <c r="C50" i="15"/>
  <c r="M40" i="15"/>
  <c r="L40" i="15"/>
  <c r="K40" i="15"/>
  <c r="J40" i="15"/>
  <c r="I40" i="15"/>
  <c r="L37" i="15"/>
  <c r="J37" i="15"/>
  <c r="D36" i="25" l="1"/>
  <c r="E36" i="25"/>
  <c r="L25" i="25"/>
  <c r="M25" i="25"/>
  <c r="K25" i="25"/>
  <c r="F36" i="25"/>
  <c r="K37" i="15"/>
  <c r="K39" i="20"/>
  <c r="J39" i="20"/>
  <c r="K49"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8" authorId="0" shapeId="0" xr:uid="{83E94017-20C3-41BD-AA53-84AFAF6BDBCB}">
      <text>
        <r>
          <rPr>
            <b/>
            <sz val="9"/>
            <color indexed="81"/>
            <rFont val="Tahoma"/>
            <family val="2"/>
          </rPr>
          <t>Dr. Mahmood Al-Bashayreh:</t>
        </r>
        <r>
          <rPr>
            <sz val="9"/>
            <color indexed="81"/>
            <rFont val="Tahoma"/>
            <family val="2"/>
          </rPr>
          <t xml:space="preserve">
You can write your Notes here.</t>
        </r>
      </text>
    </comment>
    <comment ref="Q8" authorId="0" shapeId="0" xr:uid="{3EC143F6-FBE6-4740-9737-ADAE745C701A}">
      <text>
        <r>
          <rPr>
            <b/>
            <sz val="9"/>
            <color indexed="81"/>
            <rFont val="Tahoma"/>
            <family val="2"/>
          </rPr>
          <t>Dr. Mahmood Al-Bashayreh:</t>
        </r>
        <r>
          <rPr>
            <sz val="9"/>
            <color indexed="81"/>
            <rFont val="Tahoma"/>
            <family val="2"/>
          </rPr>
          <t xml:space="preserve">
You can write your Notes here.</t>
        </r>
      </text>
    </comment>
    <comment ref="H19" authorId="0" shapeId="0" xr:uid="{063EA460-185B-4FC6-8949-88AD6DFFCCBF}">
      <text>
        <r>
          <rPr>
            <b/>
            <sz val="9"/>
            <color indexed="81"/>
            <rFont val="Tahoma"/>
            <family val="2"/>
          </rPr>
          <t>Dr. Mahmood Al-Bashayreh:</t>
        </r>
        <r>
          <rPr>
            <sz val="9"/>
            <color indexed="81"/>
            <rFont val="Tahoma"/>
            <family val="2"/>
          </rPr>
          <t xml:space="preserve">
You can write your Notes here.</t>
        </r>
      </text>
    </comment>
    <comment ref="Q19" authorId="0" shapeId="0" xr:uid="{6AB36199-0DCA-473E-9BB7-FB04B75935E2}">
      <text>
        <r>
          <rPr>
            <b/>
            <sz val="9"/>
            <color indexed="81"/>
            <rFont val="Tahoma"/>
            <family val="2"/>
          </rPr>
          <t>Dr. Mahmood Al-Bashayreh:</t>
        </r>
        <r>
          <rPr>
            <sz val="9"/>
            <color indexed="81"/>
            <rFont val="Tahoma"/>
            <family val="2"/>
          </rPr>
          <t xml:space="preserve">
You can write your Notes here.</t>
        </r>
      </text>
    </comment>
    <comment ref="H30" authorId="0" shapeId="0" xr:uid="{AE2DB597-CF59-49B1-AFA1-EC9565FA9CD6}">
      <text>
        <r>
          <rPr>
            <b/>
            <sz val="9"/>
            <color indexed="81"/>
            <rFont val="Tahoma"/>
            <family val="2"/>
          </rPr>
          <t>Dr. Mahmood Al-Bashayreh:</t>
        </r>
        <r>
          <rPr>
            <sz val="9"/>
            <color indexed="81"/>
            <rFont val="Tahoma"/>
            <family val="2"/>
          </rPr>
          <t xml:space="preserve">
You can write your Notes here.</t>
        </r>
      </text>
    </comment>
    <comment ref="Q30" authorId="0" shapeId="0" xr:uid="{C8F5D672-E738-4EBE-A88A-CD29759F2ADC}">
      <text>
        <r>
          <rPr>
            <b/>
            <sz val="9"/>
            <color indexed="81"/>
            <rFont val="Tahoma"/>
            <family val="2"/>
          </rPr>
          <t>Dr. Mahmood Al-Bashayreh:</t>
        </r>
        <r>
          <rPr>
            <sz val="9"/>
            <color indexed="81"/>
            <rFont val="Tahoma"/>
            <family val="2"/>
          </rPr>
          <t xml:space="preserve">
You can write your Notes here.</t>
        </r>
      </text>
    </comment>
    <comment ref="H43" authorId="0" shapeId="0" xr:uid="{50EB0F78-F2C3-4D0C-940A-5E309CDC715F}">
      <text>
        <r>
          <rPr>
            <b/>
            <sz val="9"/>
            <color indexed="81"/>
            <rFont val="Tahoma"/>
            <family val="2"/>
          </rPr>
          <t>Dr. Mahmood Al-Bashayreh:</t>
        </r>
        <r>
          <rPr>
            <sz val="9"/>
            <color indexed="81"/>
            <rFont val="Tahoma"/>
            <family val="2"/>
          </rPr>
          <t xml:space="preserve">
You can write your Notes here.</t>
        </r>
      </text>
    </comment>
    <comment ref="Q43" authorId="0" shapeId="0" xr:uid="{21348313-2EDA-4C86-B28E-3775D6309BA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<sst xmlns="http://schemas.openxmlformats.org/spreadsheetml/2006/main" count="1662" uniqueCount="708">
  <si>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</si>
  <si>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</si>
  <si>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</si>
  <si>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</si>
  <si>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</si>
  <si>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</si>
  <si>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</si>
  <si>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</si>
  <si>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</si>
  <si>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</si>
  <si>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</si>
  <si>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</si>
  <si>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</si>
  <si>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</si>
  <si>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</si>
  <si>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</si>
  <si>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</si>
  <si>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</si>
  <si>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</si>
  <si>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</si>
  <si>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</si>
  <si>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</si>
  <si>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</si>
  <si>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</si>
  <si>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</si>
  <si>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</si>
  <si>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</si>
  <si>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</si>
  <si>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</si>
  <si>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</si>
  <si>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</si>
  <si>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</si>
  <si>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</si>
  <si>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</si>
  <si>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</si>
  <si>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Study Plan for the Bachelor Program in Computer Science</t>
  </si>
  <si>
    <t>(Graduation Requirements: 132 Credit Hours)</t>
  </si>
  <si>
    <t>(a) Compulsory:   (12 Credit Hours)</t>
  </si>
  <si>
    <t>(a) Compulsory:   (69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</si>
  <si>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</si>
  <si>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</si>
  <si>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</si>
  <si>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</si>
  <si>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</si>
  <si>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</si>
  <si>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</si>
  <si>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</si>
  <si>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</si>
  <si>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</si>
  <si>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</si>
  <si>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</si>
  <si>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(b) Elective: (12 Credit Hours)</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</si>
  <si>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</si>
  <si>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</si>
  <si>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</si>
  <si>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</si>
  <si>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</si>
  <si>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</si>
  <si>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</si>
  <si>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</si>
  <si>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</si>
  <si>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</si>
  <si>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</si>
  <si>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</si>
  <si>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</si>
  <si>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</si>
  <si>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</si>
  <si>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</si>
  <si>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</si>
  <si>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</si>
  <si>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</si>
  <si>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</si>
  <si>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</si>
  <si>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Human and the Environment</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</si>
  <si>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</si>
  <si>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</si>
  <si>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</si>
  <si>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</si>
  <si>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</si>
  <si>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</si>
  <si>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</si>
  <si>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</si>
  <si>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</si>
  <si>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</si>
  <si>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</si>
  <si>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</si>
  <si>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</si>
  <si>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</si>
  <si>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</si>
  <si>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</si>
  <si>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</si>
  <si>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</si>
  <si>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</si>
  <si>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</si>
  <si>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</si>
  <si>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</si>
  <si>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</si>
  <si>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</si>
  <si>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</si>
  <si>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</si>
  <si>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</si>
  <si>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</si>
  <si>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</si>
  <si>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</si>
  <si>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</si>
  <si>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</si>
  <si>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</si>
  <si>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</si>
  <si>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البرمجة الكينونية (1)</t>
  </si>
  <si>
    <t>Object-Oriented Programming (1)</t>
  </si>
  <si>
    <t>تراكيب متقطعه</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</si>
  <si>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</si>
  <si>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</si>
  <si>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</si>
  <si>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</si>
  <si>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</si>
  <si>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</si>
  <si>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</si>
  <si>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</si>
  <si>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</si>
  <si>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</si>
  <si>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</si>
  <si>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</si>
  <si>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</si>
  <si>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</si>
  <si>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</si>
  <si>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</si>
  <si>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</si>
  <si>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</si>
  <si>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</si>
  <si>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</si>
  <si>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</si>
  <si>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</si>
  <si>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</si>
  <si>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</si>
  <si>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</si>
  <si>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</si>
  <si>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</si>
  <si>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</si>
  <si>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</si>
  <si>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</si>
  <si>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</si>
  <si>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</si>
  <si>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</si>
  <si>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</si>
  <si>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</si>
  <si>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</si>
  <si>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</si>
  <si>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</si>
  <si>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</si>
  <si>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</si>
  <si>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</si>
  <si>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</si>
  <si>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</si>
  <si>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تحليل عددى</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</si>
  <si>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</si>
  <si>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</si>
  <si>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</si>
  <si>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</si>
  <si>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</si>
  <si>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</si>
  <si>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</si>
  <si>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</si>
  <si>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</si>
  <si>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</si>
  <si>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</si>
  <si>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</si>
  <si>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</si>
  <si>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</si>
  <si>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</si>
  <si>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</si>
  <si>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</si>
  <si>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</si>
  <si>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</si>
  <si>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</si>
  <si>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</si>
  <si>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</si>
  <si>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</si>
  <si>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</si>
  <si>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</si>
  <si>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</si>
  <si>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</si>
  <si>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</si>
  <si>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</si>
  <si>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</si>
  <si>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</si>
  <si>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</si>
  <si>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</si>
  <si>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</si>
  <si>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</si>
  <si>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</si>
  <si>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</si>
  <si>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</si>
  <si>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</si>
  <si>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</si>
  <si>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</si>
  <si>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</si>
  <si>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</si>
  <si>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</si>
  <si>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</si>
  <si>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</si>
  <si>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</si>
  <si>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</si>
  <si>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</si>
  <si>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</si>
  <si>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</si>
  <si>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</si>
  <si>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</si>
  <si>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</si>
  <si>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</si>
  <si>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</si>
  <si>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</si>
  <si>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</si>
  <si>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</si>
  <si>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</si>
  <si>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</si>
  <si>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</si>
  <si>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</si>
  <si>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</si>
  <si>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</si>
  <si>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</si>
  <si>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</si>
  <si>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</si>
  <si>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</si>
  <si>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</si>
  <si>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</si>
  <si>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</si>
  <si>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</si>
  <si>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</si>
  <si>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</si>
  <si>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</si>
  <si>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</si>
  <si>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</si>
  <si>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</si>
  <si>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</si>
  <si>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</si>
  <si>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</si>
  <si>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</si>
  <si>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</si>
  <si>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</si>
  <si>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</si>
  <si>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</si>
  <si>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</si>
  <si>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</si>
  <si>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</si>
  <si>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</si>
  <si>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</si>
  <si>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</si>
  <si>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</si>
  <si>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</si>
  <si>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</si>
  <si>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</si>
  <si>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</si>
  <si>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</si>
  <si>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</si>
  <si>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</si>
  <si>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</si>
  <si>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</si>
  <si>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</si>
  <si>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</si>
  <si>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</si>
  <si>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</si>
  <si>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</si>
  <si>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</si>
  <si>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</si>
  <si>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</si>
  <si>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</si>
  <si>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</si>
  <si>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</si>
  <si>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</si>
  <si>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</si>
  <si>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</si>
  <si>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</si>
  <si>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</si>
  <si>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</si>
  <si>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</si>
  <si>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</si>
  <si>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</si>
  <si>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</si>
  <si>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</si>
  <si>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</si>
  <si>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</si>
  <si>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</si>
  <si>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</si>
  <si>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</si>
  <si>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</si>
  <si>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</si>
  <si>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</si>
  <si>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</si>
  <si>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</si>
  <si>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</si>
  <si>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</si>
  <si>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</si>
  <si>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</si>
  <si>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</si>
  <si>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</si>
  <si>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</si>
  <si>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</si>
  <si>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</si>
  <si>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</si>
  <si>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</si>
  <si>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</si>
  <si>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</si>
  <si>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</si>
  <si>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</si>
  <si>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</si>
  <si>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</si>
  <si>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</si>
  <si>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</si>
  <si>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</si>
  <si>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</si>
  <si>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</si>
  <si>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</si>
  <si>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</si>
  <si>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</si>
  <si>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</si>
  <si>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</si>
  <si>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</si>
  <si>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</si>
  <si>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</si>
  <si>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</si>
  <si>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</si>
  <si>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</si>
  <si>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</si>
  <si>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</si>
  <si>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</si>
  <si>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</si>
  <si>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</si>
  <si>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</si>
  <si>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</si>
  <si>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</si>
  <si>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</si>
  <si>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</si>
  <si>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</si>
  <si>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</si>
  <si>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</si>
  <si>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</si>
  <si>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</si>
  <si>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</si>
  <si>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</si>
  <si>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</si>
  <si>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</si>
  <si>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</si>
  <si>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</si>
  <si>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</si>
  <si>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</si>
  <si>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</si>
  <si>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</si>
  <si>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</si>
  <si>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</si>
  <si>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</si>
  <si>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</si>
  <si>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</si>
  <si>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</si>
  <si>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</si>
  <si>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</si>
  <si>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</si>
  <si>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</si>
  <si>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</si>
  <si>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</si>
  <si>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</si>
  <si>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</si>
  <si>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</si>
  <si>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</si>
  <si>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</si>
  <si>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</si>
  <si>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</si>
  <si>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</si>
  <si>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</si>
  <si>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</si>
  <si>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</si>
  <si>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</si>
  <si>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</si>
  <si>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</si>
  <si>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</si>
  <si>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</si>
  <si>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</si>
  <si>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</si>
  <si>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</si>
  <si>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</si>
  <si>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</si>
  <si>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</si>
  <si>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</si>
  <si>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</si>
  <si>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</si>
  <si>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</si>
  <si>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</si>
  <si>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</si>
  <si>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</si>
  <si>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</si>
  <si>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</si>
  <si>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</si>
  <si>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</si>
  <si>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</si>
  <si>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</si>
  <si>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</si>
  <si>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</si>
  <si>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</si>
  <si>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</si>
  <si>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</si>
  <si>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</si>
  <si>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</si>
  <si>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</si>
  <si>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</si>
  <si>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</si>
  <si>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</si>
  <si>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</si>
  <si>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</si>
  <si>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</si>
  <si>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</si>
  <si>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</si>
  <si>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</si>
  <si>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</si>
  <si>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</si>
  <si>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</si>
  <si>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</si>
  <si>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</si>
  <si>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</si>
  <si>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</si>
  <si>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</si>
  <si>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</si>
  <si>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</si>
  <si>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</si>
  <si>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</si>
  <si>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</si>
  <si>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</si>
  <si>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</si>
  <si>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</si>
  <si>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</si>
  <si>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</si>
  <si>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</si>
  <si>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</si>
  <si>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</si>
  <si>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</si>
  <si>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</si>
  <si>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</si>
  <si>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</si>
  <si>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</si>
  <si>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</si>
  <si>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</si>
  <si>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رابعاً: متطلبات التخصص (81) ساعة معتمدة:</t>
  </si>
  <si>
    <t>أ.إجبارية: (12) ساعة معتمدة يختارها الطالب من المواد الآتية:</t>
  </si>
  <si>
    <t>أ. إجبارية: (69)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</si>
  <si>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</si>
  <si>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</si>
  <si>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</si>
  <si>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</si>
  <si>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</si>
  <si>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</si>
  <si>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</si>
  <si>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</si>
  <si>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ب.اختيارية: (12) ساعة معتمدة يختارها الطالب من المواد الآتيه:</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</si>
  <si>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</si>
  <si>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</si>
  <si>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ثالثاً مواد حرة: (3) ساعات معتمدة</t>
  </si>
  <si>
    <t>يختارها الطالب حسب رغبته من المواد التي تطرحها كليات الجامعة</t>
  </si>
  <si>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</si>
  <si>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</si>
  <si>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</si>
  <si>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</si>
  <si>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</si>
  <si>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</si>
  <si>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</si>
  <si>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</si>
  <si>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</si>
  <si>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</si>
  <si>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</si>
  <si>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</si>
  <si>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</si>
  <si>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</si>
  <si>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</si>
  <si>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</si>
  <si>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</si>
  <si>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</si>
  <si>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</si>
  <si>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</si>
  <si>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</si>
  <si>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</si>
  <si>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</si>
  <si>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</si>
  <si>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</si>
  <si>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</si>
  <si>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</si>
  <si>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</si>
  <si>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</si>
  <si>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</si>
  <si>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</si>
  <si>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</si>
  <si>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</si>
  <si>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</si>
  <si>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</si>
  <si>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</si>
  <si>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</si>
  <si>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First Aids</t>
  </si>
  <si>
    <t>Green Energy in Our Life</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</si>
  <si>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</si>
  <si>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</si>
  <si>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</si>
  <si>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</si>
  <si>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</si>
  <si>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</si>
  <si>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</si>
  <si>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</si>
  <si>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</si>
  <si>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</si>
  <si>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</si>
  <si>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</si>
  <si>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</si>
  <si>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</si>
  <si>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</si>
  <si>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</si>
  <si>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</si>
  <si>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</si>
  <si>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</si>
  <si>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</si>
  <si>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</si>
  <si>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</si>
  <si>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</si>
  <si>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</si>
  <si>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</si>
  <si>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</si>
  <si>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</si>
  <si>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</si>
  <si>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</si>
  <si>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</si>
  <si>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</si>
  <si>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</si>
  <si>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</si>
  <si>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</si>
  <si>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</si>
  <si>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</si>
  <si>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</si>
  <si>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</si>
  <si>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</si>
  <si>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</si>
  <si>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</si>
  <si>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</si>
  <si>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</si>
  <si>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</si>
  <si>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</si>
  <si>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</si>
  <si>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</si>
  <si>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</si>
  <si>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</si>
  <si>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</si>
  <si>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</si>
  <si>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</si>
  <si>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</si>
  <si>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</si>
  <si>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</si>
  <si>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</si>
  <si>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</si>
  <si>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</si>
  <si>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</si>
  <si>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</si>
  <si>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</si>
  <si>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</si>
  <si>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</si>
  <si>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</si>
  <si>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</si>
  <si>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</si>
  <si>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</si>
  <si>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</si>
  <si>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</si>
  <si>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</si>
  <si>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</si>
  <si>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</si>
  <si>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</si>
  <si>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</si>
  <si>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</si>
  <si>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</si>
  <si>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</si>
  <si>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</si>
  <si>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</si>
  <si>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</si>
  <si>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</si>
  <si>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</si>
  <si>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</si>
  <si>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</si>
  <si>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</si>
  <si>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</si>
  <si>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</si>
  <si>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</si>
  <si>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</si>
  <si>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</si>
  <si>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</si>
  <si>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</si>
  <si>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90 Cr. Hrs. + 1303386</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</si>
  <si>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</si>
  <si>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</si>
  <si>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</si>
  <si>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</si>
  <si>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</si>
  <si>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</si>
  <si>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</si>
  <si>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</si>
  <si>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</si>
  <si>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</si>
  <si>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</si>
  <si>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</si>
  <si>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</si>
  <si>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</si>
  <si>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</si>
  <si>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</si>
  <si>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</si>
  <si>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</si>
  <si>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</si>
  <si>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</si>
  <si>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</si>
  <si>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</si>
  <si>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</si>
  <si>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</si>
  <si>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 xml:space="preserve">Academic Year 2015-2016  </t>
  </si>
  <si>
    <t>أخلاقيات الحياة الجامعية</t>
  </si>
  <si>
    <t>مدخل إلى التربية الحديثة</t>
  </si>
  <si>
    <t>Introduction to Modern Education</t>
  </si>
  <si>
    <t>Ethics University</t>
  </si>
  <si>
    <t>Computer Science Department Advising Plan 2015/2016</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</si>
  <si>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</si>
  <si>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</si>
  <si>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</si>
  <si>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</si>
  <si>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ب. اختيارية: (12) ساعات معتمدة يختارها الطالب من المواد الآتيه:</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</si>
  <si>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</si>
  <si>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</si>
  <si>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</si>
  <si>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</si>
  <si>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</si>
  <si>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</si>
  <si>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</si>
  <si>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</si>
  <si>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</si>
  <si>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(b) University Elective: (12) Credit hours are selected from:</t>
  </si>
  <si>
    <t xml:space="preserve"> University Elective</t>
  </si>
  <si>
    <t>University Elective</t>
  </si>
  <si>
    <t>Updated: 14/09/2015</t>
  </si>
  <si>
    <t>Updated: 1409/2015</t>
  </si>
  <si>
    <t xml:space="preserve"> ↂ متزامن</t>
  </si>
  <si>
    <t xml:space="preserve">ↂ Concurrence / Simultaneous  </t>
  </si>
  <si>
    <t>ↂ 1301109</t>
  </si>
  <si>
    <t xml:space="preserve">◈  يعمل بهذه الخطة الدراسية إعتباراً من بداية الفصل الدراسي الأول 2016/2015                                            </t>
  </si>
  <si>
    <t>(ج.ع.ت)</t>
  </si>
  <si>
    <t>عمان-الأردن</t>
  </si>
  <si>
    <t>APPLIED SCIENCE PRIVATE</t>
  </si>
  <si>
    <t>UNIVERSITY</t>
  </si>
  <si>
    <t>(A.S.U)</t>
  </si>
  <si>
    <t>AMMAN-JORDAN</t>
  </si>
  <si>
    <t xml:space="preserve">الخطة الدراسية لبرنامج البكالوريوس في تخصص علم الحاسوب </t>
  </si>
  <si>
    <t>ساعة معتمدة</t>
  </si>
  <si>
    <t>العام الجامعي 2015-2016</t>
  </si>
  <si>
    <t>(132)</t>
  </si>
  <si>
    <t xml:space="preserve">     الخطــــة الاسترشاديـــــة لتخصـــص علم الحاسوب 2016-2015</t>
  </si>
  <si>
    <t xml:space="preserve">     الخطــــة الاسترشاديـــــة لتخصـــص  ماجيستيرعلم الحاسوب (شامل) 2016-2015</t>
  </si>
  <si>
    <t xml:space="preserve">    </t>
  </si>
  <si>
    <t>Computer Science Department Masters Comprehensive Examination Advising Plan 2015/2016</t>
  </si>
  <si>
    <t>Computer Science Department Masters Thesis Track Advising Plan 2015/2016</t>
  </si>
  <si>
    <t xml:space="preserve">Basics of Scientific Research </t>
  </si>
  <si>
    <t>Elective Course</t>
  </si>
  <si>
    <t xml:space="preserve">     الخطــــة الاسترشاديـــــة لتخصـــص  ماجيستيرعلم الحاسوب (رسالة) 2016-2015</t>
  </si>
  <si>
    <t>مادة إختيارية</t>
  </si>
  <si>
    <t>Updated: 11/10/2016</t>
  </si>
  <si>
    <t xml:space="preserve">      </t>
  </si>
  <si>
    <t xml:space="preserve">  </t>
  </si>
  <si>
    <t>مجموع ساعات الخطة :</t>
  </si>
  <si>
    <t>This Study Plan is to be followed as of the beginning of the first semester 2015/2016                                                                Updated: 14/09/2016</t>
  </si>
  <si>
    <t>2016 - 2017</t>
  </si>
  <si>
    <t>Second</t>
  </si>
  <si>
    <t>2017 - 2018</t>
  </si>
  <si>
    <t>First</t>
  </si>
  <si>
    <t>Academic Advising</t>
  </si>
  <si>
    <t>Registered At</t>
  </si>
  <si>
    <t>Status</t>
  </si>
  <si>
    <t>2018 - 2019</t>
  </si>
  <si>
    <t>2019 - 2020</t>
  </si>
  <si>
    <t>2020 - 2021</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</si>
  <si>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</si>
  <si>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</si>
  <si>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</si>
  <si>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</si>
  <si>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</si>
  <si>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</si>
  <si>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</si>
  <si>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</si>
  <si>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</si>
  <si>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</si>
  <si>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</si>
  <si>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</si>
  <si>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</si>
  <si>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</si>
  <si>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</si>
  <si>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</si>
  <si>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</si>
  <si>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</si>
  <si>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</si>
  <si>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</si>
  <si>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Summer</t>
  </si>
  <si>
    <t>Academic Year</t>
  </si>
  <si>
    <t>2014 - 2015</t>
  </si>
  <si>
    <t>2015 - 2016</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</si>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</sst>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4"/>
      <name val="Times New Roman"/>
      <family val="1"/>
    </font>
    <font>
      <b/>
      <sz val="18"/>
      <name val="Times New Roman"/>
      <family val="1"/>
    </font>
    <font>
      <sz val="18"/>
      <name val="Arial"/>
      <family val="2"/>
    </font>
    <font>
      <sz val="18"/>
      <name val="Times New Roman"/>
      <family val="1"/>
    </font>
    <font>
      <sz val="18"/>
      <color indexed="8"/>
      <name val="Times New Roman"/>
      <family val="1"/>
    </font>
    <font>
      <b/>
      <sz val="22"/>
      <name val="Times New Roman"/>
      <family val="1"/>
    </font>
    <font>
      <b/>
      <sz val="10"/>
      <color rgb="FFC00000"/>
      <name val="Times New Roman"/>
      <family val="1"/>
    </font>
    <font>
      <b/>
      <sz val="9"/>
      <color indexed="81"/>
      <name val="Tahoma"/>
      <family val="2"/>
    </font>
    <font>
      <sz val="9"/>
      <color indexed="81"/>
      <name val="Tahoma"/>
      <family val="2"/>
    </font>
    <font>
      <sz val="12"/>
      <name val="Times New Roman"/>
      <family val="1"/>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02">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hair">
        <color indexed="64"/>
      </left>
      <right style="hair">
        <color indexed="64"/>
      </right>
      <top style="thick">
        <color indexed="64"/>
      </top>
      <bottom style="hair">
        <color indexed="64"/>
      </bottom>
      <diagonal/>
    </border>
    <border>
      <left style="hair">
        <color indexed="64"/>
      </left>
      <right style="hair">
        <color indexed="64"/>
      </right>
      <top style="hair">
        <color indexed="64"/>
      </top>
      <bottom style="thick">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hair">
        <color indexed="64"/>
      </left>
      <right style="medium">
        <color indexed="64"/>
      </right>
      <top style="thick">
        <color indexed="64"/>
      </top>
      <bottom style="hair">
        <color indexed="64"/>
      </bottom>
      <diagonal/>
    </border>
    <border>
      <left style="hair">
        <color indexed="64"/>
      </left>
      <right style="medium">
        <color indexed="64"/>
      </right>
      <top style="hair">
        <color indexed="64"/>
      </top>
      <bottom style="thick">
        <color indexed="64"/>
      </bottom>
      <diagonal/>
    </border>
    <border>
      <left/>
      <right/>
      <top style="thin">
        <color indexed="64"/>
      </top>
      <bottom/>
      <diagonal/>
    </border>
    <border>
      <left/>
      <right style="medium">
        <color indexed="64"/>
      </right>
      <top style="thin">
        <color indexed="64"/>
      </top>
      <bottom/>
      <diagonal/>
    </border>
    <border>
      <left style="hair">
        <color indexed="64"/>
      </left>
      <right style="medium">
        <color indexed="64"/>
      </right>
      <top style="hair">
        <color indexed="64"/>
      </top>
      <bottom style="thin">
        <color indexed="64"/>
      </bottom>
      <diagonal/>
    </border>
  </borders>
  <cellStyleXfs count="6">
    <xf numFmtId="0" fontId="0" fillId="0" borderId="0"/>
    <xf numFmtId="0" fontId="15" fillId="0" borderId="0"/>
    <xf numFmtId="0" fontId="10" fillId="0" borderId="0"/>
    <xf numFmtId="0" fontId="10" fillId="0" borderId="0"/>
    <xf numFmtId="0" fontId="2" fillId="0" borderId="0"/>
    <xf numFmtId="0" fontId="19" fillId="0" borderId="0"/>
  </cellStyleXfs>
  <cellXfs count="613">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3"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20"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4" xfId="0" applyFont="1" applyFill="1" applyBorder="1" applyAlignment="1">
      <alignment horizontal="center"/>
    </xf>
    <xf numFmtId="0" fontId="5" fillId="2" borderId="19"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14" fillId="2" borderId="16" xfId="3" applyFont="1" applyFill="1" applyBorder="1" applyAlignment="1">
      <alignment horizontal="center" vertical="center"/>
    </xf>
    <xf numFmtId="0" fontId="3" fillId="0" borderId="16" xfId="3" applyFont="1" applyBorder="1" applyAlignment="1">
      <alignment horizontal="center" vertical="center" wrapText="1"/>
    </xf>
    <xf numFmtId="0" fontId="3" fillId="0" borderId="16" xfId="0" applyFont="1" applyBorder="1" applyAlignment="1">
      <alignment horizontal="right" vertical="center" wrapText="1" readingOrder="2"/>
    </xf>
    <xf numFmtId="0" fontId="3" fillId="0" borderId="16" xfId="0" applyFont="1" applyBorder="1" applyAlignment="1">
      <alignment horizontal="center" vertical="center" wrapText="1"/>
    </xf>
    <xf numFmtId="0" fontId="5" fillId="2" borderId="16" xfId="3" applyFont="1" applyFill="1" applyBorder="1" applyAlignment="1">
      <alignment horizontal="right" vertical="center" wrapText="1"/>
    </xf>
    <xf numFmtId="0" fontId="5" fillId="2" borderId="16" xfId="3" applyFont="1" applyFill="1" applyBorder="1" applyAlignment="1">
      <alignment horizontal="center" vertical="center" wrapText="1"/>
    </xf>
    <xf numFmtId="0" fontId="3" fillId="0" borderId="16" xfId="3" applyFont="1" applyFill="1" applyBorder="1" applyAlignment="1">
      <alignment horizontal="center" vertical="center" wrapText="1"/>
    </xf>
    <xf numFmtId="0" fontId="3" fillId="0" borderId="16" xfId="0" applyFont="1" applyFill="1" applyBorder="1" applyAlignment="1">
      <alignment horizontal="right" vertical="center" wrapText="1" readingOrder="2"/>
    </xf>
    <xf numFmtId="0" fontId="3" fillId="0" borderId="16" xfId="0" applyFont="1" applyFill="1" applyBorder="1" applyAlignment="1">
      <alignment horizontal="center" vertical="center" wrapText="1"/>
    </xf>
    <xf numFmtId="0" fontId="5" fillId="2" borderId="16" xfId="3" applyFont="1" applyFill="1" applyBorder="1" applyAlignment="1">
      <alignment horizontal="center" vertical="center"/>
    </xf>
    <xf numFmtId="0" fontId="5" fillId="2" borderId="16" xfId="3" applyFont="1" applyFill="1" applyBorder="1" applyAlignment="1">
      <alignment horizontal="justify" vertical="center" wrapText="1" readingOrder="2"/>
    </xf>
    <xf numFmtId="0" fontId="11" fillId="2" borderId="14" xfId="0" applyFont="1" applyFill="1" applyBorder="1" applyAlignment="1">
      <alignment horizontal="center" vertical="center"/>
    </xf>
    <xf numFmtId="0" fontId="19" fillId="0" borderId="0" xfId="5"/>
    <xf numFmtId="0" fontId="23" fillId="0" borderId="42" xfId="5" applyFont="1" applyFill="1" applyBorder="1" applyAlignment="1">
      <alignment horizontal="center" vertical="center"/>
    </xf>
    <xf numFmtId="0" fontId="19" fillId="0" borderId="42" xfId="5" applyFill="1" applyBorder="1" applyAlignment="1">
      <alignment horizontal="center" vertical="center"/>
    </xf>
    <xf numFmtId="0" fontId="24" fillId="5" borderId="24" xfId="5" applyFont="1" applyFill="1" applyBorder="1" applyAlignment="1">
      <alignment horizontal="center" vertical="center" wrapText="1"/>
    </xf>
    <xf numFmtId="0" fontId="24" fillId="5" borderId="2" xfId="5" applyFont="1" applyFill="1" applyBorder="1" applyAlignment="1">
      <alignment horizontal="center" vertical="center" wrapText="1"/>
    </xf>
    <xf numFmtId="0" fontId="18" fillId="0" borderId="42" xfId="5" applyFont="1" applyFill="1" applyBorder="1" applyAlignment="1">
      <alignment horizontal="center" vertical="center" wrapText="1"/>
    </xf>
    <xf numFmtId="0" fontId="26" fillId="0" borderId="43" xfId="5" applyFont="1" applyBorder="1" applyAlignment="1">
      <alignment horizontal="center" vertical="center"/>
    </xf>
    <xf numFmtId="0" fontId="26" fillId="0" borderId="44" xfId="5" applyFont="1" applyBorder="1" applyAlignment="1">
      <alignment horizontal="right" vertical="center"/>
    </xf>
    <xf numFmtId="0" fontId="26" fillId="0" borderId="44" xfId="5" applyFont="1" applyBorder="1" applyAlignment="1">
      <alignment horizontal="center" vertical="center"/>
    </xf>
    <xf numFmtId="0" fontId="26" fillId="0" borderId="45" xfId="5" applyNumberFormat="1" applyFont="1" applyBorder="1" applyAlignment="1">
      <alignment horizontal="center" vertical="center"/>
    </xf>
    <xf numFmtId="0" fontId="19" fillId="0" borderId="42" xfId="5" applyNumberFormat="1" applyBorder="1" applyAlignment="1">
      <alignment horizontal="center" vertical="center"/>
    </xf>
    <xf numFmtId="0" fontId="26" fillId="0" borderId="45" xfId="5" applyFont="1" applyBorder="1" applyAlignment="1">
      <alignment horizontal="center" vertical="center"/>
    </xf>
    <xf numFmtId="0" fontId="19" fillId="0" borderId="0" xfId="5" applyAlignment="1"/>
    <xf numFmtId="0" fontId="19" fillId="0" borderId="0" xfId="5" applyBorder="1" applyAlignment="1"/>
    <xf numFmtId="0" fontId="26" fillId="0" borderId="46" xfId="5" applyFont="1" applyBorder="1" applyAlignment="1">
      <alignment horizontal="center" vertical="center"/>
    </xf>
    <xf numFmtId="0" fontId="26" fillId="0" borderId="47" xfId="5" applyFont="1" applyBorder="1" applyAlignment="1">
      <alignment horizontal="right" vertical="center" wrapText="1"/>
    </xf>
    <xf numFmtId="0" fontId="26" fillId="0" borderId="47" xfId="5" applyFont="1" applyBorder="1" applyAlignment="1">
      <alignment horizontal="center" vertical="center"/>
    </xf>
    <xf numFmtId="0" fontId="26" fillId="0" borderId="48" xfId="5" applyNumberFormat="1" applyFont="1" applyBorder="1" applyAlignment="1">
      <alignment horizontal="center" vertical="center"/>
    </xf>
    <xf numFmtId="0" fontId="26" fillId="0" borderId="48" xfId="5" applyFont="1" applyBorder="1" applyAlignment="1">
      <alignment horizontal="center" vertical="center"/>
    </xf>
    <xf numFmtId="0" fontId="19" fillId="0" borderId="0" xfId="5" applyBorder="1"/>
    <xf numFmtId="0" fontId="26" fillId="0" borderId="0" xfId="5" applyFont="1" applyBorder="1" applyAlignment="1">
      <alignment horizontal="center" vertical="center"/>
    </xf>
    <xf numFmtId="0" fontId="26" fillId="0" borderId="0" xfId="5" applyFont="1" applyBorder="1" applyAlignment="1">
      <alignment horizontal="right" vertical="center" wrapText="1"/>
    </xf>
    <xf numFmtId="0" fontId="26" fillId="0" borderId="49" xfId="5" applyFont="1" applyBorder="1" applyAlignment="1">
      <alignment horizontal="center" vertical="center"/>
    </xf>
    <xf numFmtId="0" fontId="26" fillId="0" borderId="50" xfId="5" applyFont="1" applyBorder="1" applyAlignment="1">
      <alignment horizontal="right" vertical="center" wrapText="1"/>
    </xf>
    <xf numFmtId="0" fontId="26" fillId="0" borderId="50" xfId="5" applyFont="1" applyBorder="1" applyAlignment="1">
      <alignment horizontal="center" vertical="center"/>
    </xf>
    <xf numFmtId="0" fontId="26" fillId="0" borderId="51" xfId="5" applyFont="1" applyBorder="1" applyAlignment="1">
      <alignment horizontal="center" vertical="center"/>
    </xf>
    <xf numFmtId="0" fontId="19" fillId="0" borderId="8" xfId="5" applyNumberFormat="1" applyBorder="1" applyAlignment="1">
      <alignment horizontal="center" vertical="center"/>
    </xf>
    <xf numFmtId="0" fontId="26" fillId="0" borderId="51" xfId="5" applyNumberFormat="1" applyFont="1" applyBorder="1" applyAlignment="1">
      <alignment horizontal="center" vertical="center" wrapText="1"/>
    </xf>
    <xf numFmtId="0" fontId="24" fillId="5" borderId="24" xfId="5" applyFont="1" applyFill="1" applyBorder="1" applyAlignment="1">
      <alignment horizontal="center" vertical="center"/>
    </xf>
    <xf numFmtId="0" fontId="19" fillId="0" borderId="42" xfId="5" applyNumberFormat="1" applyBorder="1" applyAlignment="1">
      <alignment horizontal="center" vertical="center" wrapText="1"/>
    </xf>
    <xf numFmtId="0" fontId="26" fillId="0" borderId="47" xfId="5" applyFont="1" applyBorder="1" applyAlignment="1">
      <alignment horizontal="right" vertical="center"/>
    </xf>
    <xf numFmtId="0" fontId="25" fillId="0" borderId="42" xfId="5" applyFont="1" applyFill="1" applyBorder="1" applyAlignment="1">
      <alignment horizontal="center" vertical="center"/>
    </xf>
    <xf numFmtId="0" fontId="18" fillId="0" borderId="42" xfId="5" applyFont="1" applyFill="1" applyBorder="1" applyAlignment="1">
      <alignment horizontal="center" vertical="center"/>
    </xf>
    <xf numFmtId="0" fontId="19" fillId="0" borderId="42" xfId="5" applyBorder="1" applyAlignment="1">
      <alignment horizontal="center" vertical="center"/>
    </xf>
    <xf numFmtId="0" fontId="26" fillId="0" borderId="51" xfId="5" applyFont="1" applyBorder="1" applyAlignment="1">
      <alignment horizontal="center" vertical="center" wrapText="1"/>
    </xf>
    <xf numFmtId="0" fontId="19" fillId="0" borderId="42" xfId="5" applyBorder="1" applyAlignment="1">
      <alignment horizontal="center" vertical="center" wrapText="1"/>
    </xf>
    <xf numFmtId="0" fontId="25" fillId="0" borderId="28" xfId="5" applyFont="1" applyBorder="1" applyAlignment="1">
      <alignment horizontal="center" vertical="center"/>
    </xf>
    <xf numFmtId="0" fontId="25" fillId="0" borderId="7" xfId="5" applyFont="1" applyBorder="1" applyAlignment="1">
      <alignment horizontal="center" vertical="center"/>
    </xf>
    <xf numFmtId="0" fontId="25" fillId="0" borderId="5" xfId="5" applyFont="1" applyBorder="1" applyAlignment="1">
      <alignment horizontal="center" vertical="center" wrapText="1"/>
    </xf>
    <xf numFmtId="0" fontId="26" fillId="0" borderId="52" xfId="5" applyFont="1" applyBorder="1" applyAlignment="1">
      <alignment horizontal="center" vertical="center"/>
    </xf>
    <xf numFmtId="0" fontId="26" fillId="0" borderId="53" xfId="5" applyFont="1" applyBorder="1" applyAlignment="1">
      <alignment horizontal="center" vertical="center"/>
    </xf>
    <xf numFmtId="0" fontId="26" fillId="0" borderId="54" xfId="5" applyFont="1" applyBorder="1" applyAlignment="1">
      <alignment horizontal="center" vertical="center" wrapText="1"/>
    </xf>
    <xf numFmtId="0" fontId="19" fillId="0" borderId="27" xfId="5" applyBorder="1"/>
    <xf numFmtId="0" fontId="19" fillId="0" borderId="26" xfId="5" applyBorder="1"/>
    <xf numFmtId="0" fontId="19"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19" fillId="0" borderId="17" xfId="5" applyBorder="1"/>
    <xf numFmtId="0" fontId="19" fillId="0" borderId="6" xfId="5" applyBorder="1"/>
    <xf numFmtId="0" fontId="19" fillId="0" borderId="20" xfId="5" applyBorder="1"/>
    <xf numFmtId="0" fontId="19" fillId="0" borderId="9" xfId="5" applyBorder="1"/>
    <xf numFmtId="0" fontId="13" fillId="0" borderId="0" xfId="3" applyFont="1" applyBorder="1" applyAlignment="1">
      <alignment vertical="center" wrapText="1" readingOrder="2"/>
    </xf>
    <xf numFmtId="0" fontId="19" fillId="0" borderId="0" xfId="5" applyBorder="1" applyAlignment="1">
      <alignment horizontal="center" vertical="center"/>
    </xf>
    <xf numFmtId="0" fontId="19" fillId="0" borderId="17" xfId="5" applyNumberFormat="1" applyBorder="1" applyAlignment="1">
      <alignment horizontal="center" vertical="center"/>
    </xf>
    <xf numFmtId="0" fontId="19" fillId="0" borderId="0" xfId="5" applyNumberFormat="1" applyBorder="1" applyAlignment="1">
      <alignment horizontal="center" vertical="center"/>
    </xf>
    <xf numFmtId="0" fontId="24" fillId="5" borderId="34" xfId="5" applyFont="1" applyFill="1" applyBorder="1" applyAlignment="1">
      <alignment horizontal="center" vertical="center" wrapText="1"/>
    </xf>
    <xf numFmtId="0" fontId="24" fillId="5" borderId="27" xfId="5" applyFont="1" applyFill="1" applyBorder="1" applyAlignment="1">
      <alignment horizontal="center" vertical="center" wrapText="1"/>
    </xf>
    <xf numFmtId="0" fontId="19" fillId="0" borderId="8" xfId="5" applyNumberFormat="1" applyBorder="1" applyAlignment="1">
      <alignment horizontal="center" vertical="center" wrapText="1"/>
    </xf>
    <xf numFmtId="0" fontId="19" fillId="0" borderId="8" xfId="5" applyFill="1" applyBorder="1" applyAlignment="1">
      <alignment horizontal="center" vertical="center"/>
    </xf>
    <xf numFmtId="0" fontId="25" fillId="0" borderId="0" xfId="5" applyFont="1" applyFill="1" applyBorder="1" applyAlignment="1">
      <alignment horizontal="center" vertical="center"/>
    </xf>
    <xf numFmtId="0" fontId="18" fillId="0" borderId="0" xfId="5" applyFont="1" applyFill="1" applyBorder="1" applyAlignment="1">
      <alignment horizontal="center" vertical="center"/>
    </xf>
    <xf numFmtId="0" fontId="19" fillId="0" borderId="0" xfId="5" applyFill="1" applyBorder="1" applyAlignment="1">
      <alignment horizontal="center" vertical="center"/>
    </xf>
    <xf numFmtId="0" fontId="19" fillId="0" borderId="17" xfId="5" applyBorder="1" applyAlignment="1">
      <alignment horizontal="center" vertical="center"/>
    </xf>
    <xf numFmtId="0" fontId="11" fillId="0" borderId="44" xfId="0" applyFont="1" applyBorder="1"/>
    <xf numFmtId="0" fontId="11" fillId="0" borderId="47" xfId="0" applyFont="1" applyBorder="1"/>
    <xf numFmtId="0" fontId="11" fillId="0" borderId="47" xfId="0" applyFont="1" applyBorder="1" applyAlignment="1">
      <alignment wrapText="1"/>
    </xf>
    <xf numFmtId="0" fontId="11" fillId="0" borderId="50" xfId="0" applyFont="1" applyBorder="1" applyAlignment="1">
      <alignment horizontal="left" vertical="center"/>
    </xf>
    <xf numFmtId="0" fontId="11" fillId="0" borderId="50" xfId="0" applyFont="1" applyBorder="1"/>
    <xf numFmtId="0" fontId="25" fillId="0" borderId="53" xfId="5" applyFont="1" applyBorder="1" applyAlignment="1">
      <alignment horizontal="center" vertical="center"/>
    </xf>
    <xf numFmtId="0" fontId="29" fillId="0" borderId="44" xfId="0" applyFont="1" applyBorder="1"/>
    <xf numFmtId="0" fontId="29" fillId="0" borderId="47" xfId="0" applyFont="1" applyBorder="1"/>
    <xf numFmtId="0" fontId="29" fillId="0" borderId="47" xfId="0" applyFont="1" applyBorder="1" applyAlignment="1">
      <alignment vertical="center" wrapText="1"/>
    </xf>
    <xf numFmtId="0" fontId="29" fillId="0" borderId="50" xfId="0" applyFont="1" applyBorder="1" applyAlignment="1">
      <alignment vertical="center" wrapText="1"/>
    </xf>
    <xf numFmtId="0" fontId="26" fillId="0" borderId="43" xfId="5" applyFont="1" applyBorder="1" applyAlignment="1">
      <alignment horizontal="left" vertical="center"/>
    </xf>
    <xf numFmtId="0" fontId="29" fillId="0" borderId="44" xfId="0" applyFont="1" applyBorder="1" applyAlignment="1">
      <alignment horizontal="left" vertical="center"/>
    </xf>
    <xf numFmtId="0" fontId="26" fillId="0" borderId="46" xfId="5" applyFont="1" applyBorder="1" applyAlignment="1">
      <alignment horizontal="left" vertical="center"/>
    </xf>
    <xf numFmtId="0" fontId="29" fillId="0" borderId="47" xfId="0" applyFont="1" applyBorder="1" applyAlignment="1">
      <alignment horizontal="left" vertical="center"/>
    </xf>
    <xf numFmtId="0" fontId="11" fillId="0" borderId="47" xfId="0" applyFont="1" applyBorder="1" applyAlignment="1">
      <alignment horizontal="left" vertical="center"/>
    </xf>
    <xf numFmtId="0" fontId="29" fillId="0" borderId="47" xfId="0" applyFont="1" applyBorder="1" applyAlignment="1">
      <alignment horizontal="left" vertical="center" wrapText="1"/>
    </xf>
    <xf numFmtId="0" fontId="26" fillId="0" borderId="49" xfId="5" applyFont="1" applyBorder="1" applyAlignment="1">
      <alignment horizontal="left" vertical="center"/>
    </xf>
    <xf numFmtId="0" fontId="29" fillId="0" borderId="50" xfId="0" applyFont="1" applyBorder="1" applyAlignment="1">
      <alignment horizontal="left" vertical="center" wrapText="1"/>
    </xf>
    <xf numFmtId="0" fontId="29" fillId="0" borderId="51" xfId="0" applyFont="1" applyBorder="1" applyAlignment="1">
      <alignment horizontal="center" vertical="center" wrapText="1"/>
    </xf>
    <xf numFmtId="0" fontId="1" fillId="0" borderId="7" xfId="5" applyFont="1" applyBorder="1" applyAlignment="1">
      <alignment horizontal="right" vertical="center"/>
    </xf>
    <xf numFmtId="0" fontId="19" fillId="0" borderId="53" xfId="5" applyFont="1" applyBorder="1" applyAlignment="1">
      <alignment horizontal="right" vertical="center"/>
    </xf>
    <xf numFmtId="0" fontId="4" fillId="0" borderId="6" xfId="0" applyFont="1" applyBorder="1"/>
    <xf numFmtId="0" fontId="4" fillId="0" borderId="20" xfId="0" applyFont="1" applyBorder="1"/>
    <xf numFmtId="0" fontId="4" fillId="0" borderId="9" xfId="0" applyFont="1" applyBorder="1"/>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5" fillId="0" borderId="55" xfId="0" applyFont="1" applyBorder="1" applyAlignment="1">
      <alignment vertical="center"/>
    </xf>
    <xf numFmtId="0" fontId="5" fillId="0" borderId="56" xfId="0" applyFont="1" applyBorder="1" applyAlignment="1">
      <alignment vertical="center"/>
    </xf>
    <xf numFmtId="0" fontId="26" fillId="0" borderId="52" xfId="5" applyFont="1" applyBorder="1" applyAlignment="1">
      <alignment horizontal="left" vertical="center"/>
    </xf>
    <xf numFmtId="0" fontId="29" fillId="0" borderId="53" xfId="0" applyFont="1" applyBorder="1" applyAlignment="1">
      <alignment horizontal="left" vertical="center" wrapText="1"/>
    </xf>
    <xf numFmtId="0" fontId="29" fillId="0" borderId="54" xfId="0" applyFont="1" applyBorder="1" applyAlignment="1">
      <alignment horizontal="center" vertical="center" wrapText="1"/>
    </xf>
    <xf numFmtId="0" fontId="5" fillId="0" borderId="16" xfId="0" applyFont="1" applyFill="1" applyBorder="1" applyAlignment="1">
      <alignment horizontal="center" vertical="center" readingOrder="1"/>
    </xf>
    <xf numFmtId="0" fontId="5" fillId="0" borderId="16" xfId="0" applyFont="1" applyFill="1" applyBorder="1" applyAlignment="1">
      <alignment horizontal="center" vertical="center"/>
    </xf>
    <xf numFmtId="0" fontId="32" fillId="0" borderId="0" xfId="0" applyFont="1" applyFill="1"/>
    <xf numFmtId="0" fontId="9" fillId="0" borderId="0" xfId="0" applyFont="1" applyFill="1"/>
    <xf numFmtId="1" fontId="5" fillId="0" borderId="16" xfId="0" applyNumberFormat="1" applyFont="1" applyFill="1" applyBorder="1" applyAlignment="1">
      <alignment horizontal="center" wrapText="1" readingOrder="1"/>
    </xf>
    <xf numFmtId="0" fontId="5" fillId="0" borderId="16" xfId="0" applyFont="1" applyFill="1" applyBorder="1" applyAlignment="1">
      <alignment horizontal="justify" wrapText="1" readingOrder="1"/>
    </xf>
    <xf numFmtId="0" fontId="5" fillId="0" borderId="16" xfId="3" applyFont="1" applyFill="1" applyBorder="1" applyAlignment="1">
      <alignment horizontal="center" vertical="center" wrapText="1"/>
    </xf>
    <xf numFmtId="0" fontId="5" fillId="0" borderId="16" xfId="3" applyFont="1" applyFill="1" applyBorder="1" applyAlignment="1">
      <alignment horizontal="center" wrapText="1" readingOrder="1"/>
    </xf>
    <xf numFmtId="0" fontId="33" fillId="0" borderId="16" xfId="0" applyFont="1" applyFill="1" applyBorder="1"/>
    <xf numFmtId="0" fontId="34" fillId="0" borderId="16" xfId="0" applyFont="1" applyFill="1" applyBorder="1" applyAlignment="1">
      <alignment horizontal="justify" wrapText="1" readingOrder="1"/>
    </xf>
    <xf numFmtId="0" fontId="6" fillId="0" borderId="16" xfId="0" applyFont="1" applyFill="1" applyBorder="1"/>
    <xf numFmtId="0" fontId="3" fillId="0" borderId="16" xfId="0" applyFont="1" applyFill="1" applyBorder="1" applyAlignment="1">
      <alignment horizontal="center" readingOrder="1"/>
    </xf>
    <xf numFmtId="0" fontId="34" fillId="0" borderId="16" xfId="0" applyFont="1" applyFill="1" applyBorder="1"/>
    <xf numFmtId="0" fontId="5" fillId="0" borderId="16" xfId="3" applyFont="1" applyFill="1" applyBorder="1" applyAlignment="1">
      <alignment horizontal="center" vertical="center" wrapText="1" readingOrder="1"/>
    </xf>
    <xf numFmtId="0" fontId="5" fillId="0" borderId="16" xfId="0" applyFont="1" applyFill="1" applyBorder="1" applyAlignment="1">
      <alignment horizontal="right" vertical="center" wrapText="1" readingOrder="2"/>
    </xf>
    <xf numFmtId="0" fontId="5" fillId="0" borderId="16" xfId="0" applyFont="1" applyFill="1" applyBorder="1" applyAlignment="1">
      <alignment horizontal="left" vertical="center" wrapText="1"/>
    </xf>
    <xf numFmtId="0" fontId="5" fillId="0" borderId="16" xfId="0" applyFont="1" applyFill="1" applyBorder="1" applyAlignment="1">
      <alignment horizontal="center" readingOrder="1"/>
    </xf>
    <xf numFmtId="0" fontId="5" fillId="0" borderId="16" xfId="0" applyFont="1" applyFill="1" applyBorder="1"/>
    <xf numFmtId="0" fontId="35" fillId="0" borderId="16" xfId="0" applyFont="1" applyFill="1" applyBorder="1"/>
    <xf numFmtId="0" fontId="33" fillId="0" borderId="16" xfId="0" applyFont="1" applyFill="1" applyBorder="1" applyAlignment="1">
      <alignment horizontal="center"/>
    </xf>
    <xf numFmtId="0" fontId="36" fillId="0" borderId="16" xfId="0" applyFont="1" applyFill="1" applyBorder="1"/>
    <xf numFmtId="0" fontId="3" fillId="0" borderId="16" xfId="0" applyFont="1" applyFill="1" applyBorder="1" applyAlignment="1">
      <alignment horizontal="center" vertical="center"/>
    </xf>
    <xf numFmtId="0" fontId="32" fillId="0" borderId="16" xfId="0" applyFont="1" applyFill="1" applyBorder="1" applyAlignment="1">
      <alignment horizontal="center"/>
    </xf>
    <xf numFmtId="0" fontId="37" fillId="0" borderId="16" xfId="0" applyFont="1" applyFill="1" applyBorder="1"/>
    <xf numFmtId="0" fontId="38" fillId="0" borderId="0" xfId="0" applyFont="1" applyFill="1"/>
    <xf numFmtId="0" fontId="16" fillId="0" borderId="0" xfId="0" applyFont="1" applyFill="1"/>
    <xf numFmtId="0" fontId="3" fillId="0" borderId="16"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2" fillId="0" borderId="0" xfId="0" applyFont="1" applyFill="1" applyAlignment="1">
      <alignment horizontal="center"/>
    </xf>
    <xf numFmtId="0" fontId="33" fillId="0" borderId="0" xfId="0" applyFont="1" applyFill="1"/>
    <xf numFmtId="0" fontId="39" fillId="6" borderId="16" xfId="0" applyFont="1" applyFill="1" applyBorder="1" applyAlignment="1">
      <alignment horizontal="center" vertical="center" readingOrder="1"/>
    </xf>
    <xf numFmtId="0" fontId="39" fillId="6" borderId="16" xfId="0" applyFont="1" applyFill="1" applyBorder="1" applyAlignment="1">
      <alignment horizontal="center" vertical="center"/>
    </xf>
    <xf numFmtId="0" fontId="39" fillId="6" borderId="16" xfId="0" applyFont="1" applyFill="1" applyBorder="1" applyAlignment="1">
      <alignment horizontal="justify" wrapText="1" readingOrder="1"/>
    </xf>
    <xf numFmtId="0" fontId="3" fillId="0" borderId="43" xfId="3" applyFont="1" applyBorder="1" applyAlignment="1">
      <alignment horizontal="center" vertical="center" wrapText="1"/>
    </xf>
    <xf numFmtId="0" fontId="3" fillId="0" borderId="44" xfId="0" applyFont="1" applyBorder="1" applyAlignment="1">
      <alignment horizontal="left" vertical="center" wrapText="1"/>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46" xfId="3" applyFont="1" applyBorder="1" applyAlignment="1">
      <alignment horizontal="center" vertical="center" wrapText="1"/>
    </xf>
    <xf numFmtId="0" fontId="3" fillId="0" borderId="47" xfId="0" applyFont="1" applyBorder="1" applyAlignment="1">
      <alignment horizontal="left" vertical="center"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3" applyFont="1" applyBorder="1" applyAlignment="1">
      <alignment horizontal="center" vertical="center" wrapText="1"/>
    </xf>
    <xf numFmtId="0" fontId="3" fillId="0" borderId="50" xfId="0" applyFont="1" applyBorder="1" applyAlignment="1">
      <alignment horizontal="left"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46" xfId="3" applyFont="1" applyFill="1" applyBorder="1" applyAlignment="1">
      <alignment horizontal="center" vertical="center" wrapText="1"/>
    </xf>
    <xf numFmtId="0" fontId="3" fillId="0" borderId="49" xfId="3" applyFont="1" applyFill="1" applyBorder="1" applyAlignment="1">
      <alignment horizontal="center" vertical="center" wrapText="1"/>
    </xf>
    <xf numFmtId="0" fontId="5" fillId="2" borderId="18" xfId="0" applyFont="1" applyFill="1" applyBorder="1"/>
    <xf numFmtId="0" fontId="5" fillId="6" borderId="19" xfId="0" applyFont="1" applyFill="1" applyBorder="1"/>
    <xf numFmtId="0" fontId="5" fillId="6" borderId="0" xfId="0" applyFont="1" applyFill="1" applyBorder="1"/>
    <xf numFmtId="0" fontId="40" fillId="2" borderId="12" xfId="0" applyFont="1" applyFill="1" applyBorder="1" applyAlignment="1">
      <alignment horizontal="center"/>
    </xf>
    <xf numFmtId="0" fontId="11" fillId="2" borderId="13" xfId="0" applyFont="1" applyFill="1" applyBorder="1" applyAlignment="1">
      <alignment horizontal="center"/>
    </xf>
    <xf numFmtId="0" fontId="17" fillId="2" borderId="12" xfId="0" applyFont="1" applyFill="1" applyBorder="1" applyAlignment="1">
      <alignment horizontal="center"/>
    </xf>
    <xf numFmtId="0" fontId="0" fillId="0" borderId="0" xfId="0" applyAlignment="1">
      <alignment horizontal="center"/>
    </xf>
    <xf numFmtId="0" fontId="3" fillId="0" borderId="16" xfId="3" applyFont="1" applyFill="1" applyBorder="1" applyAlignment="1">
      <alignment horizontal="center" vertical="center" wrapText="1"/>
    </xf>
    <xf numFmtId="0" fontId="0" fillId="0" borderId="16" xfId="0" applyBorder="1"/>
    <xf numFmtId="0" fontId="0" fillId="0" borderId="0" xfId="0" applyAlignment="1">
      <alignment horizontal="right" vertical="center"/>
    </xf>
    <xf numFmtId="0" fontId="0" fillId="0" borderId="16" xfId="0" applyBorder="1" applyAlignment="1">
      <alignment horizontal="right" vertical="center"/>
    </xf>
    <xf numFmtId="0" fontId="12" fillId="0" borderId="16" xfId="0" applyFont="1" applyBorder="1" applyAlignment="1">
      <alignment vertical="center"/>
    </xf>
    <xf numFmtId="0" fontId="12" fillId="0" borderId="0" xfId="0" applyFont="1" applyAlignment="1"/>
    <xf numFmtId="0" fontId="12" fillId="0" borderId="0" xfId="0" applyFont="1" applyBorder="1" applyAlignment="1"/>
    <xf numFmtId="0" fontId="12" fillId="0" borderId="16" xfId="0" applyFont="1" applyBorder="1" applyAlignment="1">
      <alignment vertical="center"/>
    </xf>
    <xf numFmtId="0" fontId="12" fillId="7" borderId="16" xfId="0" applyFont="1" applyFill="1" applyBorder="1" applyAlignment="1">
      <alignment vertical="center"/>
    </xf>
    <xf numFmtId="0" fontId="12" fillId="0" borderId="16" xfId="0" applyFont="1" applyBorder="1" applyAlignment="1">
      <alignment vertical="center"/>
    </xf>
    <xf numFmtId="0" fontId="12" fillId="7" borderId="16" xfId="0" applyFont="1" applyFill="1" applyBorder="1" applyAlignment="1">
      <alignment vertical="center"/>
    </xf>
    <xf numFmtId="0" fontId="0" fillId="0" borderId="16" xfId="0" applyFill="1" applyBorder="1" applyAlignment="1">
      <alignment horizontal="right" vertical="center"/>
    </xf>
    <xf numFmtId="0" fontId="0" fillId="8" borderId="16" xfId="0" applyFill="1" applyBorder="1" applyAlignment="1">
      <alignment horizontal="right" vertical="center"/>
    </xf>
    <xf numFmtId="0" fontId="12" fillId="0" borderId="16" xfId="0" applyFont="1" applyFill="1" applyBorder="1" applyAlignment="1">
      <alignment vertical="center"/>
    </xf>
    <xf numFmtId="0" fontId="13" fillId="4" borderId="16" xfId="3" applyFont="1" applyFill="1" applyBorder="1" applyAlignment="1">
      <alignment horizontal="center" vertical="center" wrapText="1"/>
    </xf>
    <xf numFmtId="0" fontId="12" fillId="4" borderId="16" xfId="0" applyFont="1" applyFill="1" applyBorder="1" applyAlignment="1">
      <alignment horizontal="center" vertical="center"/>
    </xf>
    <xf numFmtId="0" fontId="40" fillId="2" borderId="57" xfId="0" applyFont="1" applyFill="1" applyBorder="1" applyAlignment="1">
      <alignment horizontal="center"/>
    </xf>
    <xf numFmtId="0" fontId="11" fillId="2" borderId="30" xfId="0" applyFont="1" applyFill="1" applyBorder="1" applyAlignment="1">
      <alignment horizontal="center"/>
    </xf>
    <xf numFmtId="0" fontId="5" fillId="2" borderId="7" xfId="0" applyFont="1" applyFill="1" applyBorder="1" applyAlignment="1">
      <alignment horizontal="center" vertical="center"/>
    </xf>
    <xf numFmtId="0" fontId="5" fillId="0" borderId="18" xfId="0" applyFont="1" applyBorder="1"/>
    <xf numFmtId="0" fontId="0" fillId="0" borderId="19" xfId="0" applyBorder="1"/>
    <xf numFmtId="14" fontId="7" fillId="0" borderId="0" xfId="3" applyNumberFormat="1" applyFont="1" applyBorder="1" applyAlignment="1">
      <alignment horizontal="center" vertical="center"/>
    </xf>
    <xf numFmtId="0" fontId="5" fillId="0" borderId="16" xfId="0" applyFont="1" applyFill="1" applyBorder="1" applyAlignment="1">
      <alignment horizontal="right" wrapText="1" readingOrder="2"/>
    </xf>
    <xf numFmtId="0" fontId="5" fillId="0" borderId="16"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6" xfId="0" applyNumberFormat="1" applyFont="1" applyFill="1" applyBorder="1" applyAlignment="1">
      <alignment horizontal="center" wrapText="1" readingOrder="1"/>
    </xf>
    <xf numFmtId="0" fontId="19" fillId="0" borderId="8" xfId="5" applyBorder="1" applyAlignment="1">
      <alignment horizontal="center" vertical="center"/>
    </xf>
    <xf numFmtId="0" fontId="3" fillId="0" borderId="69" xfId="3" applyFont="1" applyFill="1" applyBorder="1" applyAlignment="1">
      <alignment horizontal="center" vertical="center" wrapText="1"/>
    </xf>
    <xf numFmtId="0" fontId="3" fillId="0" borderId="70" xfId="3" applyFont="1" applyFill="1" applyBorder="1" applyAlignment="1">
      <alignment horizontal="center" vertical="center" wrapText="1"/>
    </xf>
    <xf numFmtId="0" fontId="3" fillId="0" borderId="72" xfId="0" applyFont="1" applyBorder="1" applyAlignment="1">
      <alignment horizontal="center" vertical="center" wrapText="1"/>
    </xf>
    <xf numFmtId="0" fontId="3" fillId="0" borderId="71" xfId="3" applyFont="1" applyBorder="1" applyAlignment="1">
      <alignment horizontal="center" vertical="center" wrapText="1"/>
    </xf>
    <xf numFmtId="0" fontId="3" fillId="0" borderId="72" xfId="0" applyFont="1" applyBorder="1" applyAlignment="1">
      <alignment horizontal="left" vertical="center" wrapText="1"/>
    </xf>
    <xf numFmtId="0" fontId="3" fillId="0" borderId="73" xfId="0"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3" fillId="0" borderId="30" xfId="3" applyFont="1" applyFill="1" applyBorder="1" applyAlignment="1">
      <alignment vertical="center" wrapText="1"/>
    </xf>
    <xf numFmtId="0" fontId="5" fillId="0" borderId="60" xfId="0" applyFont="1" applyBorder="1" applyAlignment="1">
      <alignment horizontal="center" vertical="center"/>
    </xf>
    <xf numFmtId="0" fontId="5" fillId="0" borderId="77" xfId="0" applyFont="1" applyBorder="1" applyAlignment="1">
      <alignment horizontal="center" vertical="center"/>
    </xf>
    <xf numFmtId="0" fontId="40" fillId="2" borderId="24" xfId="0" applyFont="1" applyFill="1" applyBorder="1" applyAlignment="1">
      <alignment horizontal="center"/>
    </xf>
    <xf numFmtId="0" fontId="11" fillId="2" borderId="24" xfId="0" applyFont="1" applyFill="1" applyBorder="1" applyAlignment="1">
      <alignment horizontal="center"/>
    </xf>
    <xf numFmtId="0" fontId="5" fillId="0" borderId="66" xfId="0" applyFont="1" applyBorder="1" applyAlignment="1">
      <alignment horizontal="center" vertical="center"/>
    </xf>
    <xf numFmtId="0" fontId="5" fillId="2" borderId="24" xfId="0" applyFont="1" applyFill="1" applyBorder="1" applyAlignment="1">
      <alignment horizontal="center" vertical="center"/>
    </xf>
    <xf numFmtId="0" fontId="5" fillId="0" borderId="64" xfId="0" applyFont="1" applyBorder="1" applyAlignment="1">
      <alignment horizontal="center" vertical="center"/>
    </xf>
    <xf numFmtId="0" fontId="5" fillId="0" borderId="65" xfId="0" applyFont="1" applyBorder="1" applyAlignment="1">
      <alignment horizontal="center"/>
    </xf>
    <xf numFmtId="0" fontId="5" fillId="0" borderId="61" xfId="0" applyFont="1" applyBorder="1" applyAlignment="1">
      <alignment horizontal="center"/>
    </xf>
    <xf numFmtId="0" fontId="5" fillId="0" borderId="74" xfId="0" applyFont="1" applyBorder="1" applyAlignment="1">
      <alignment horizontal="center" vertical="center"/>
    </xf>
    <xf numFmtId="0" fontId="5" fillId="0" borderId="75" xfId="0" applyFont="1" applyBorder="1" applyAlignment="1">
      <alignment vertical="center"/>
    </xf>
    <xf numFmtId="0" fontId="5" fillId="0" borderId="75" xfId="0" applyFont="1" applyBorder="1" applyAlignment="1">
      <alignment horizontal="center" vertical="center"/>
    </xf>
    <xf numFmtId="0" fontId="5" fillId="0" borderId="76" xfId="0" applyFont="1" applyBorder="1" applyAlignment="1">
      <alignment horizontal="center"/>
    </xf>
    <xf numFmtId="0" fontId="5" fillId="0" borderId="65" xfId="0" applyFont="1" applyBorder="1" applyAlignment="1">
      <alignment horizontal="center" wrapText="1"/>
    </xf>
    <xf numFmtId="0" fontId="5" fillId="9" borderId="22" xfId="0" applyFont="1" applyFill="1" applyBorder="1" applyAlignment="1">
      <alignment horizontal="center"/>
    </xf>
    <xf numFmtId="0" fontId="5" fillId="0" borderId="82" xfId="0" applyFont="1" applyBorder="1" applyAlignment="1">
      <alignment horizontal="center" vertical="center"/>
    </xf>
    <xf numFmtId="0" fontId="5" fillId="0" borderId="80" xfId="0" applyFont="1" applyBorder="1" applyAlignment="1">
      <alignment horizontal="center" vertical="center"/>
    </xf>
    <xf numFmtId="0" fontId="5" fillId="0" borderId="81" xfId="0" applyFont="1" applyBorder="1" applyAlignment="1">
      <alignment horizontal="center"/>
    </xf>
    <xf numFmtId="0" fontId="5" fillId="4" borderId="80" xfId="0" applyFont="1" applyFill="1" applyBorder="1" applyAlignment="1">
      <alignment vertical="center"/>
    </xf>
    <xf numFmtId="0" fontId="14" fillId="2" borderId="16" xfId="3" applyFont="1" applyFill="1" applyBorder="1" applyAlignment="1">
      <alignment horizontal="right" vertical="center"/>
    </xf>
    <xf numFmtId="0" fontId="3" fillId="2" borderId="16" xfId="3"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1" xfId="3" applyFont="1" applyFill="1" applyBorder="1" applyAlignment="1">
      <alignment horizontal="center" vertical="center" wrapText="1"/>
    </xf>
    <xf numFmtId="0" fontId="3" fillId="0" borderId="21" xfId="0" applyFont="1" applyBorder="1" applyAlignment="1">
      <alignment horizontal="right" vertical="center" wrapText="1" readingOrder="2"/>
    </xf>
    <xf numFmtId="0" fontId="3" fillId="0" borderId="16" xfId="3" applyFont="1" applyFill="1" applyBorder="1" applyAlignment="1">
      <alignment horizontal="center" vertical="center" wrapText="1"/>
    </xf>
    <xf numFmtId="0" fontId="14" fillId="2" borderId="87" xfId="3" applyFont="1" applyFill="1" applyBorder="1" applyAlignment="1">
      <alignment horizontal="center" vertical="center"/>
    </xf>
    <xf numFmtId="0" fontId="14" fillId="2" borderId="88" xfId="3" applyFont="1" applyFill="1" applyBorder="1" applyAlignment="1">
      <alignment vertical="center"/>
    </xf>
    <xf numFmtId="0" fontId="3" fillId="0" borderId="63" xfId="3" applyFont="1" applyBorder="1" applyAlignment="1">
      <alignment horizontal="center" vertical="center" wrapText="1"/>
    </xf>
    <xf numFmtId="0" fontId="3" fillId="0" borderId="90" xfId="0" applyFont="1" applyBorder="1" applyAlignment="1">
      <alignment horizontal="center" vertical="center" wrapText="1"/>
    </xf>
    <xf numFmtId="0" fontId="5" fillId="2" borderId="63" xfId="3" applyFont="1" applyFill="1" applyBorder="1" applyAlignment="1">
      <alignment horizontal="center" vertical="center" wrapText="1"/>
    </xf>
    <xf numFmtId="0" fontId="10" fillId="0" borderId="8" xfId="3" applyBorder="1" applyAlignment="1">
      <alignment horizontal="center" vertical="center"/>
    </xf>
    <xf numFmtId="0" fontId="3" fillId="0" borderId="90" xfId="0" applyFont="1" applyFill="1" applyBorder="1" applyAlignment="1">
      <alignment horizontal="center" vertical="center" wrapText="1"/>
    </xf>
    <xf numFmtId="0" fontId="5" fillId="2" borderId="90" xfId="3" applyFont="1" applyFill="1" applyBorder="1" applyAlignment="1">
      <alignment horizontal="center" vertical="center"/>
    </xf>
    <xf numFmtId="0" fontId="3" fillId="0" borderId="89" xfId="0" applyFont="1" applyBorder="1" applyAlignment="1">
      <alignment horizontal="center" vertical="center" wrapText="1"/>
    </xf>
    <xf numFmtId="0" fontId="5" fillId="2" borderId="24" xfId="0" applyFont="1" applyFill="1" applyBorder="1" applyAlignment="1">
      <alignment horizontal="center"/>
    </xf>
    <xf numFmtId="0" fontId="5" fillId="6" borderId="18" xfId="0" applyFont="1" applyFill="1" applyBorder="1"/>
    <xf numFmtId="0" fontId="5" fillId="0" borderId="42" xfId="0" applyFont="1" applyBorder="1"/>
    <xf numFmtId="0" fontId="4" fillId="0" borderId="18" xfId="0" applyFont="1" applyBorder="1"/>
    <xf numFmtId="0" fontId="5" fillId="2" borderId="10" xfId="0" applyFont="1" applyFill="1" applyBorder="1" applyAlignment="1">
      <alignment horizontal="center"/>
    </xf>
    <xf numFmtId="0" fontId="33" fillId="0" borderId="0" xfId="0" applyFont="1"/>
    <xf numFmtId="0" fontId="5" fillId="0" borderId="58" xfId="0" applyFont="1" applyBorder="1" applyAlignment="1">
      <alignment vertical="center"/>
    </xf>
    <xf numFmtId="0" fontId="5" fillId="0" borderId="58" xfId="0" applyFont="1" applyBorder="1" applyAlignment="1">
      <alignment horizontal="center" vertical="center"/>
    </xf>
    <xf numFmtId="0" fontId="5" fillId="0" borderId="97" xfId="0" applyFont="1" applyBorder="1" applyAlignment="1">
      <alignment horizontal="center"/>
    </xf>
    <xf numFmtId="0" fontId="5" fillId="0" borderId="62" xfId="0" applyFont="1" applyBorder="1" applyAlignment="1">
      <alignment horizontal="center" vertical="center"/>
    </xf>
    <xf numFmtId="0" fontId="5" fillId="0" borderId="59" xfId="0" applyFont="1" applyBorder="1" applyAlignment="1">
      <alignment vertical="center"/>
    </xf>
    <xf numFmtId="0" fontId="5" fillId="0" borderId="59" xfId="0" applyFont="1" applyBorder="1" applyAlignment="1">
      <alignment horizontal="center" vertical="center"/>
    </xf>
    <xf numFmtId="0" fontId="5" fillId="0" borderId="98" xfId="0" applyFont="1" applyBorder="1" applyAlignment="1">
      <alignment horizontal="center"/>
    </xf>
    <xf numFmtId="0" fontId="5" fillId="0" borderId="78" xfId="0" applyFont="1" applyBorder="1" applyAlignment="1">
      <alignment vertical="center"/>
    </xf>
    <xf numFmtId="0" fontId="5" fillId="0" borderId="78" xfId="0" applyFont="1" applyBorder="1" applyAlignment="1">
      <alignment horizontal="center" vertical="center"/>
    </xf>
    <xf numFmtId="0" fontId="5" fillId="0" borderId="79" xfId="0" applyFont="1" applyBorder="1" applyAlignment="1">
      <alignment horizontal="center"/>
    </xf>
    <xf numFmtId="0" fontId="5" fillId="0" borderId="67" xfId="0" applyFont="1" applyBorder="1" applyAlignment="1">
      <alignment vertical="center"/>
    </xf>
    <xf numFmtId="0" fontId="5" fillId="0" borderId="67" xfId="0" applyFont="1" applyBorder="1" applyAlignment="1">
      <alignment horizontal="center" vertical="center"/>
    </xf>
    <xf numFmtId="0" fontId="5" fillId="0" borderId="68" xfId="0" applyFont="1" applyBorder="1" applyAlignment="1">
      <alignment horizontal="center"/>
    </xf>
    <xf numFmtId="0" fontId="33" fillId="0" borderId="0" xfId="0" applyFont="1" applyBorder="1"/>
    <xf numFmtId="0" fontId="5" fillId="0" borderId="79" xfId="0" applyFont="1" applyBorder="1" applyAlignment="1">
      <alignment horizontal="center" vertical="center" wrapText="1"/>
    </xf>
    <xf numFmtId="0" fontId="5" fillId="0" borderId="79" xfId="0" applyFont="1" applyBorder="1" applyAlignment="1">
      <alignment horizontal="center" vertical="center"/>
    </xf>
    <xf numFmtId="0" fontId="33" fillId="0" borderId="0" xfId="0" applyFont="1" applyAlignment="1">
      <alignment horizontal="center" vertical="center"/>
    </xf>
    <xf numFmtId="0" fontId="5" fillId="0" borderId="78" xfId="0" applyFont="1" applyBorder="1" applyAlignment="1">
      <alignment horizontal="left" vertical="center"/>
    </xf>
    <xf numFmtId="0" fontId="4" fillId="0" borderId="26" xfId="0" applyFont="1" applyBorder="1"/>
    <xf numFmtId="0" fontId="5" fillId="6" borderId="2" xfId="0" applyFont="1" applyFill="1" applyBorder="1" applyAlignment="1">
      <alignment horizontal="center"/>
    </xf>
    <xf numFmtId="0" fontId="5" fillId="6" borderId="18" xfId="0" applyFont="1" applyFill="1" applyBorder="1" applyAlignment="1">
      <alignment vertical="center"/>
    </xf>
    <xf numFmtId="0" fontId="5" fillId="6" borderId="18" xfId="0" applyFont="1" applyFill="1" applyBorder="1" applyAlignment="1">
      <alignment horizontal="center" vertical="center"/>
    </xf>
    <xf numFmtId="0" fontId="5" fillId="6" borderId="18" xfId="0" applyFont="1" applyFill="1" applyBorder="1" applyAlignment="1">
      <alignment horizontal="center"/>
    </xf>
    <xf numFmtId="0" fontId="5" fillId="0" borderId="20" xfId="0" applyFont="1" applyFill="1" applyBorder="1" applyAlignment="1">
      <alignment horizontal="center"/>
    </xf>
    <xf numFmtId="0" fontId="5" fillId="0" borderId="20" xfId="0" applyFont="1" applyFill="1" applyBorder="1" applyAlignment="1">
      <alignment vertical="center"/>
    </xf>
    <xf numFmtId="0" fontId="5" fillId="0" borderId="20" xfId="0" applyFont="1" applyFill="1" applyBorder="1" applyAlignment="1">
      <alignment horizontal="center" vertical="center"/>
    </xf>
    <xf numFmtId="0" fontId="5" fillId="0" borderId="0" xfId="0" applyFont="1" applyFill="1" applyBorder="1"/>
    <xf numFmtId="0" fontId="5" fillId="0" borderId="20" xfId="0" applyFont="1" applyFill="1" applyBorder="1"/>
    <xf numFmtId="0" fontId="6" fillId="0" borderId="0" xfId="3" applyFont="1" applyBorder="1" applyAlignment="1">
      <alignment horizontal="center" vertical="center"/>
    </xf>
    <xf numFmtId="0" fontId="6" fillId="0" borderId="0" xfId="3" applyFont="1" applyBorder="1" applyAlignment="1">
      <alignment horizontal="right" vertical="center"/>
    </xf>
    <xf numFmtId="0" fontId="6" fillId="0" borderId="0" xfId="3" applyFont="1" applyBorder="1" applyAlignment="1">
      <alignment vertical="center"/>
    </xf>
    <xf numFmtId="0" fontId="14" fillId="0" borderId="0" xfId="0" applyFont="1" applyBorder="1" applyAlignment="1"/>
    <xf numFmtId="0" fontId="41" fillId="0" borderId="0" xfId="0" applyFont="1" applyBorder="1" applyAlignment="1"/>
    <xf numFmtId="0" fontId="41" fillId="0" borderId="20" xfId="0" applyFont="1" applyBorder="1" applyAlignment="1">
      <alignment horizontal="right"/>
    </xf>
    <xf numFmtId="0" fontId="41" fillId="0" borderId="0" xfId="3" applyFont="1" applyBorder="1" applyAlignment="1">
      <alignment horizontal="center" vertical="center"/>
    </xf>
    <xf numFmtId="0" fontId="41" fillId="0" borderId="0" xfId="0" applyFont="1" applyBorder="1"/>
    <xf numFmtId="0" fontId="41" fillId="2" borderId="24" xfId="0" applyFont="1" applyFill="1" applyBorder="1" applyAlignment="1">
      <alignment horizontal="center"/>
    </xf>
    <xf numFmtId="0" fontId="41" fillId="0" borderId="64" xfId="0" applyFont="1" applyBorder="1" applyAlignment="1">
      <alignment horizontal="center" vertical="center"/>
    </xf>
    <xf numFmtId="0" fontId="41" fillId="0" borderId="55" xfId="0" applyFont="1" applyBorder="1" applyAlignment="1">
      <alignment vertical="center"/>
    </xf>
    <xf numFmtId="0" fontId="41" fillId="0" borderId="55" xfId="0" applyFont="1" applyBorder="1" applyAlignment="1">
      <alignment horizontal="center" vertical="center"/>
    </xf>
    <xf numFmtId="0" fontId="41" fillId="0" borderId="65" xfId="0" applyFont="1" applyBorder="1" applyAlignment="1">
      <alignment horizontal="center"/>
    </xf>
    <xf numFmtId="0" fontId="42" fillId="0" borderId="0" xfId="0" applyFont="1" applyBorder="1"/>
    <xf numFmtId="0" fontId="41" fillId="0" borderId="60" xfId="0" applyFont="1" applyBorder="1" applyAlignment="1">
      <alignment horizontal="center" vertical="center"/>
    </xf>
    <xf numFmtId="0" fontId="41" fillId="0" borderId="56" xfId="0" applyFont="1" applyBorder="1" applyAlignment="1">
      <alignment vertical="center"/>
    </xf>
    <xf numFmtId="0" fontId="41" fillId="0" borderId="56" xfId="0" applyFont="1" applyBorder="1" applyAlignment="1">
      <alignment horizontal="center" vertical="center"/>
    </xf>
    <xf numFmtId="0" fontId="41" fillId="0" borderId="61" xfId="0" applyFont="1" applyBorder="1" applyAlignment="1">
      <alignment horizontal="center"/>
    </xf>
    <xf numFmtId="0" fontId="41" fillId="2" borderId="24" xfId="0" applyFont="1" applyFill="1" applyBorder="1" applyAlignment="1">
      <alignment horizontal="center" vertical="center"/>
    </xf>
    <xf numFmtId="0" fontId="42" fillId="0" borderId="0" xfId="0" applyFont="1"/>
    <xf numFmtId="0" fontId="41" fillId="0" borderId="0" xfId="0" applyFont="1" applyBorder="1" applyAlignment="1">
      <alignment horizontal="center"/>
    </xf>
    <xf numFmtId="0" fontId="41" fillId="0" borderId="8" xfId="0" applyFont="1" applyBorder="1"/>
    <xf numFmtId="0" fontId="42" fillId="0" borderId="8" xfId="0" applyFont="1" applyBorder="1"/>
    <xf numFmtId="0" fontId="41" fillId="9" borderId="22" xfId="0" applyFont="1" applyFill="1" applyBorder="1" applyAlignment="1">
      <alignment horizontal="center"/>
    </xf>
    <xf numFmtId="0" fontId="41" fillId="0" borderId="20" xfId="0" applyFont="1" applyBorder="1"/>
    <xf numFmtId="0" fontId="43" fillId="0" borderId="0" xfId="0" applyFont="1" applyBorder="1" applyAlignment="1"/>
    <xf numFmtId="0" fontId="44" fillId="0" borderId="0" xfId="0" applyFont="1"/>
    <xf numFmtId="0" fontId="43" fillId="0" borderId="0" xfId="0" applyFont="1" applyBorder="1" applyAlignment="1">
      <alignment horizontal="right"/>
    </xf>
    <xf numFmtId="0" fontId="43" fillId="0" borderId="0" xfId="3" applyFont="1" applyBorder="1" applyAlignment="1">
      <alignment horizontal="center" vertical="center"/>
    </xf>
    <xf numFmtId="0" fontId="43" fillId="0" borderId="42" xfId="0" applyFont="1" applyBorder="1"/>
    <xf numFmtId="0" fontId="43" fillId="0" borderId="0" xfId="0" applyFont="1" applyBorder="1"/>
    <xf numFmtId="0" fontId="46" fillId="2" borderId="24" xfId="0" applyFont="1" applyFill="1" applyBorder="1" applyAlignment="1">
      <alignment horizontal="center"/>
    </xf>
    <xf numFmtId="0" fontId="45" fillId="2" borderId="24" xfId="0" applyFont="1" applyFill="1" applyBorder="1" applyAlignment="1">
      <alignment horizontal="center"/>
    </xf>
    <xf numFmtId="0" fontId="43" fillId="0" borderId="77" xfId="0" applyFont="1" applyBorder="1" applyAlignment="1">
      <alignment horizontal="center" vertical="center"/>
    </xf>
    <xf numFmtId="0" fontId="43" fillId="0" borderId="78" xfId="0" applyFont="1" applyBorder="1" applyAlignment="1">
      <alignment vertical="center"/>
    </xf>
    <xf numFmtId="0" fontId="43" fillId="0" borderId="78" xfId="0" applyFont="1" applyBorder="1" applyAlignment="1">
      <alignment horizontal="center" vertical="center"/>
    </xf>
    <xf numFmtId="0" fontId="43" fillId="0" borderId="79" xfId="0" applyFont="1" applyBorder="1" applyAlignment="1">
      <alignment horizontal="center"/>
    </xf>
    <xf numFmtId="0" fontId="43" fillId="0" borderId="60" xfId="0" applyFont="1" applyBorder="1" applyAlignment="1">
      <alignment horizontal="center" vertical="center"/>
    </xf>
    <xf numFmtId="0" fontId="43" fillId="0" borderId="56" xfId="0" applyFont="1" applyBorder="1" applyAlignment="1">
      <alignment vertical="center"/>
    </xf>
    <xf numFmtId="0" fontId="43" fillId="0" borderId="56" xfId="0" applyFont="1" applyBorder="1" applyAlignment="1">
      <alignment horizontal="center" vertical="center"/>
    </xf>
    <xf numFmtId="0" fontId="43" fillId="0" borderId="61" xfId="0" applyFont="1" applyBorder="1" applyAlignment="1">
      <alignment horizontal="center"/>
    </xf>
    <xf numFmtId="0" fontId="43" fillId="0" borderId="78" xfId="0" applyFont="1" applyBorder="1" applyAlignment="1">
      <alignment horizontal="left" vertical="center"/>
    </xf>
    <xf numFmtId="0" fontId="43" fillId="2" borderId="24" xfId="0" applyFont="1" applyFill="1" applyBorder="1" applyAlignment="1">
      <alignment horizontal="center" vertical="center"/>
    </xf>
    <xf numFmtId="0" fontId="43" fillId="2" borderId="24" xfId="0" applyFont="1" applyFill="1" applyBorder="1" applyAlignment="1">
      <alignment horizontal="center"/>
    </xf>
    <xf numFmtId="0" fontId="45" fillId="0" borderId="0" xfId="0" applyFont="1" applyBorder="1"/>
    <xf numFmtId="0" fontId="45" fillId="0" borderId="18" xfId="0" applyFont="1" applyBorder="1"/>
    <xf numFmtId="0" fontId="43" fillId="0" borderId="0" xfId="0" applyFont="1" applyBorder="1" applyAlignment="1">
      <alignment horizontal="center"/>
    </xf>
    <xf numFmtId="0" fontId="43" fillId="0" borderId="79" xfId="0" applyFont="1" applyBorder="1" applyAlignment="1">
      <alignment horizontal="center" vertical="center" wrapText="1"/>
    </xf>
    <xf numFmtId="0" fontId="43" fillId="0" borderId="0" xfId="0" applyFont="1" applyBorder="1" applyAlignment="1">
      <alignment horizontal="center" vertical="center"/>
    </xf>
    <xf numFmtId="0" fontId="43" fillId="0" borderId="66" xfId="0" applyFont="1" applyBorder="1" applyAlignment="1">
      <alignment horizontal="center" vertical="center"/>
    </xf>
    <xf numFmtId="0" fontId="43" fillId="0" borderId="67" xfId="0" applyFont="1" applyBorder="1" applyAlignment="1">
      <alignment vertical="center"/>
    </xf>
    <xf numFmtId="0" fontId="43" fillId="0" borderId="67" xfId="0" applyFont="1" applyBorder="1" applyAlignment="1">
      <alignment horizontal="center" vertical="center"/>
    </xf>
    <xf numFmtId="0" fontId="43" fillId="0" borderId="68" xfId="0" applyFont="1" applyBorder="1" applyAlignment="1">
      <alignment horizontal="center"/>
    </xf>
    <xf numFmtId="0" fontId="43" fillId="0" borderId="18" xfId="0" applyFont="1" applyBorder="1"/>
    <xf numFmtId="0" fontId="44" fillId="0" borderId="19" xfId="0" applyFont="1" applyBorder="1"/>
    <xf numFmtId="0" fontId="44" fillId="0" borderId="6" xfId="0" applyFont="1" applyBorder="1"/>
    <xf numFmtId="0" fontId="44" fillId="0" borderId="20" xfId="0" applyFont="1" applyBorder="1"/>
    <xf numFmtId="0" fontId="44" fillId="0" borderId="9" xfId="0" applyFont="1" applyBorder="1"/>
    <xf numFmtId="0" fontId="43" fillId="0" borderId="79" xfId="0" applyFont="1" applyBorder="1" applyAlignment="1">
      <alignment horizontal="center" vertical="center"/>
    </xf>
    <xf numFmtId="0" fontId="44" fillId="0" borderId="0" xfId="0" applyFont="1" applyAlignment="1">
      <alignment horizontal="center" vertical="center"/>
    </xf>
    <xf numFmtId="0" fontId="47" fillId="0" borderId="0" xfId="0" applyFont="1" applyBorder="1" applyAlignment="1"/>
    <xf numFmtId="0" fontId="47" fillId="0" borderId="0" xfId="0" applyFont="1" applyBorder="1" applyAlignment="1">
      <alignment horizontal="right"/>
    </xf>
    <xf numFmtId="0" fontId="6" fillId="0" borderId="0" xfId="3" applyFont="1" applyBorder="1" applyAlignment="1">
      <alignment horizontal="right" vertical="center"/>
    </xf>
    <xf numFmtId="0" fontId="6" fillId="0" borderId="0" xfId="0" applyFont="1" applyBorder="1" applyAlignment="1">
      <alignment horizontal="center" vertical="center"/>
    </xf>
    <xf numFmtId="0" fontId="6" fillId="0" borderId="17" xfId="0" applyFont="1" applyBorder="1" applyAlignment="1">
      <alignment horizontal="center" vertical="center"/>
    </xf>
    <xf numFmtId="0" fontId="6" fillId="0" borderId="8" xfId="3" applyFont="1" applyBorder="1" applyAlignment="1">
      <alignment horizontal="right" vertical="center"/>
    </xf>
    <xf numFmtId="0" fontId="10" fillId="0" borderId="17" xfId="3" applyBorder="1" applyAlignment="1">
      <alignment vertical="center"/>
    </xf>
    <xf numFmtId="0" fontId="14" fillId="0" borderId="0" xfId="3" applyFont="1" applyBorder="1" applyAlignment="1">
      <alignment horizontal="center" vertical="center"/>
    </xf>
    <xf numFmtId="0" fontId="5" fillId="6" borderId="18" xfId="0" applyFont="1" applyFill="1" applyBorder="1" applyAlignment="1">
      <alignment horizontal="center"/>
    </xf>
    <xf numFmtId="0" fontId="11" fillId="2" borderId="14" xfId="0" applyFont="1" applyFill="1" applyBorder="1" applyAlignment="1">
      <alignment horizontal="center" vertical="center" wrapText="1"/>
    </xf>
    <xf numFmtId="0" fontId="48" fillId="0" borderId="18" xfId="0" applyFont="1" applyBorder="1" applyAlignment="1">
      <alignment horizontal="center" vertical="center"/>
    </xf>
    <xf numFmtId="0" fontId="48" fillId="0" borderId="19" xfId="0" applyFont="1" applyBorder="1" applyAlignment="1">
      <alignment horizontal="center" vertical="center"/>
    </xf>
    <xf numFmtId="0" fontId="14" fillId="0" borderId="65" xfId="0" applyFont="1" applyBorder="1" applyAlignment="1">
      <alignment horizontal="center"/>
    </xf>
    <xf numFmtId="0" fontId="14" fillId="0" borderId="61" xfId="0" applyFont="1" applyBorder="1" applyAlignment="1">
      <alignment horizontal="center"/>
    </xf>
    <xf numFmtId="0" fontId="5" fillId="0" borderId="60" xfId="0" applyFont="1" applyBorder="1" applyAlignment="1">
      <alignment horizontal="center"/>
    </xf>
    <xf numFmtId="0" fontId="5" fillId="3" borderId="0" xfId="0" applyFont="1" applyFill="1" applyBorder="1" applyAlignment="1">
      <alignment horizontal="center"/>
    </xf>
    <xf numFmtId="0" fontId="5" fillId="0" borderId="0" xfId="0" applyFont="1" applyFill="1" applyBorder="1" applyAlignment="1">
      <alignment horizontal="center"/>
    </xf>
    <xf numFmtId="0" fontId="51" fillId="0" borderId="0" xfId="2" applyFont="1" applyAlignment="1">
      <alignment horizontal="center" vertical="center"/>
    </xf>
    <xf numFmtId="0" fontId="51" fillId="0" borderId="0" xfId="2" applyFont="1" applyAlignment="1">
      <alignment horizontal="left" vertical="center"/>
    </xf>
    <xf numFmtId="0" fontId="51" fillId="0" borderId="0" xfId="2" applyFont="1"/>
    <xf numFmtId="0" fontId="14" fillId="0" borderId="79" xfId="0" applyFont="1" applyBorder="1" applyAlignment="1">
      <alignment horizontal="center"/>
    </xf>
    <xf numFmtId="0" fontId="14" fillId="0" borderId="101" xfId="0" applyFont="1" applyBorder="1" applyAlignment="1">
      <alignment horizontal="center"/>
    </xf>
    <xf numFmtId="0" fontId="14" fillId="0" borderId="76" xfId="0" applyFont="1" applyBorder="1" applyAlignment="1">
      <alignment horizontal="center"/>
    </xf>
    <xf numFmtId="49" fontId="6" fillId="0" borderId="0" xfId="3" applyNumberFormat="1" applyFont="1" applyBorder="1" applyAlignment="1">
      <alignment vertical="center"/>
    </xf>
    <xf numFmtId="0" fontId="6" fillId="0" borderId="0" xfId="3" applyFont="1" applyBorder="1" applyAlignment="1">
      <alignment horizontal="right" vertical="center"/>
    </xf>
    <xf numFmtId="0" fontId="13" fillId="0" borderId="95" xfId="3" applyFont="1" applyBorder="1" applyAlignment="1">
      <alignment horizontal="right" vertical="center" wrapText="1" readingOrder="2"/>
    </xf>
    <xf numFmtId="0" fontId="13" fillId="0" borderId="96" xfId="3" applyFont="1" applyBorder="1" applyAlignment="1">
      <alignment horizontal="right" vertical="center" wrapText="1" readingOrder="2"/>
    </xf>
    <xf numFmtId="0" fontId="13" fillId="0" borderId="12" xfId="3" applyFont="1" applyBorder="1" applyAlignment="1">
      <alignment horizontal="right" vertical="center" wrapText="1" readingOrder="2"/>
    </xf>
    <xf numFmtId="0" fontId="5" fillId="0" borderId="99" xfId="3" applyFont="1" applyBorder="1" applyAlignment="1">
      <alignment horizontal="center" vertical="center" wrapText="1" readingOrder="2"/>
    </xf>
    <xf numFmtId="0" fontId="5" fillId="0" borderId="100"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7" xfId="3" applyFont="1" applyBorder="1" applyAlignment="1">
      <alignment horizontal="center" vertical="center" wrapText="1" readingOrder="2"/>
    </xf>
    <xf numFmtId="0" fontId="5" fillId="0" borderId="20" xfId="3" applyFont="1" applyBorder="1" applyAlignment="1">
      <alignment horizontal="center" vertical="center" wrapText="1" readingOrder="2"/>
    </xf>
    <xf numFmtId="0" fontId="5" fillId="0" borderId="9" xfId="3" applyFont="1" applyBorder="1" applyAlignment="1">
      <alignment horizontal="center" vertical="center" wrapText="1" readingOrder="2"/>
    </xf>
    <xf numFmtId="0" fontId="6" fillId="0" borderId="0" xfId="3" applyFont="1" applyBorder="1" applyAlignment="1">
      <alignment horizontal="center" vertical="center"/>
    </xf>
    <xf numFmtId="0" fontId="14" fillId="2" borderId="84" xfId="3" applyFont="1" applyFill="1" applyBorder="1" applyAlignment="1">
      <alignment horizontal="right" vertical="center"/>
    </xf>
    <xf numFmtId="0" fontId="14" fillId="2" borderId="85" xfId="3" applyFont="1" applyFill="1" applyBorder="1" applyAlignment="1">
      <alignment horizontal="right" vertical="center"/>
    </xf>
    <xf numFmtId="0" fontId="14" fillId="2" borderId="86" xfId="3" applyFont="1" applyFill="1" applyBorder="1" applyAlignment="1">
      <alignment horizontal="right" vertical="center"/>
    </xf>
    <xf numFmtId="0" fontId="14" fillId="2" borderId="87" xfId="3" applyFont="1" applyFill="1" applyBorder="1" applyAlignment="1">
      <alignment horizontal="right" vertical="center"/>
    </xf>
    <xf numFmtId="0" fontId="5" fillId="2" borderId="63" xfId="3" applyFont="1" applyFill="1" applyBorder="1" applyAlignment="1">
      <alignment horizontal="right" vertical="center"/>
    </xf>
    <xf numFmtId="0" fontId="5" fillId="2" borderId="16" xfId="3" applyFont="1" applyFill="1" applyBorder="1" applyAlignment="1">
      <alignment horizontal="right" vertical="center"/>
    </xf>
    <xf numFmtId="0" fontId="5" fillId="2" borderId="21" xfId="3" applyFont="1" applyFill="1" applyBorder="1" applyAlignment="1">
      <alignment horizontal="right" vertical="center"/>
    </xf>
    <xf numFmtId="0" fontId="5" fillId="2" borderId="89" xfId="3" applyFont="1" applyFill="1" applyBorder="1" applyAlignment="1">
      <alignment horizontal="right" vertical="center"/>
    </xf>
    <xf numFmtId="0" fontId="3" fillId="2" borderId="90" xfId="3" applyFont="1" applyFill="1" applyBorder="1" applyAlignment="1">
      <alignment horizontal="center" vertical="center" wrapText="1"/>
    </xf>
    <xf numFmtId="0" fontId="3" fillId="0" borderId="30"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0" xfId="3" applyFont="1" applyBorder="1" applyAlignment="1">
      <alignment horizontal="center" vertical="center"/>
    </xf>
    <xf numFmtId="0" fontId="3" fillId="2" borderId="16" xfId="3" applyFont="1" applyFill="1" applyBorder="1" applyAlignment="1">
      <alignment horizontal="center" vertical="center" wrapText="1"/>
    </xf>
    <xf numFmtId="0" fontId="13" fillId="0" borderId="63" xfId="3" applyFont="1" applyBorder="1" applyAlignment="1">
      <alignment horizontal="right" vertical="center" wrapText="1" readingOrder="2"/>
    </xf>
    <xf numFmtId="0" fontId="13" fillId="0" borderId="16" xfId="3" applyFont="1" applyBorder="1" applyAlignment="1">
      <alignment horizontal="right" vertical="center" wrapText="1" readingOrder="2"/>
    </xf>
    <xf numFmtId="0" fontId="5" fillId="0" borderId="27" xfId="3" applyFont="1" applyFill="1" applyBorder="1" applyAlignment="1">
      <alignment horizontal="right" vertical="center" readingOrder="2"/>
    </xf>
    <xf numFmtId="0" fontId="5" fillId="0" borderId="26" xfId="3" applyFont="1" applyFill="1" applyBorder="1" applyAlignment="1">
      <alignment horizontal="right" vertical="center" readingOrder="2"/>
    </xf>
    <xf numFmtId="0" fontId="5" fillId="0" borderId="1" xfId="3" applyFont="1" applyFill="1" applyBorder="1" applyAlignment="1">
      <alignment horizontal="right" vertical="center" readingOrder="2"/>
    </xf>
    <xf numFmtId="0" fontId="3" fillId="2" borderId="63" xfId="3" applyFont="1" applyFill="1" applyBorder="1" applyAlignment="1">
      <alignment horizontal="center" vertical="center" wrapText="1"/>
    </xf>
    <xf numFmtId="0" fontId="10" fillId="0" borderId="16" xfId="3" applyBorder="1" applyAlignment="1">
      <alignment horizontal="right"/>
    </xf>
    <xf numFmtId="0" fontId="3" fillId="0" borderId="92" xfId="3" applyFont="1" applyBorder="1" applyAlignment="1">
      <alignment horizontal="center" vertical="center" wrapText="1"/>
    </xf>
    <xf numFmtId="0" fontId="3" fillId="0" borderId="93" xfId="3" applyFont="1" applyBorder="1" applyAlignment="1">
      <alignment horizontal="center" vertical="center" wrapText="1"/>
    </xf>
    <xf numFmtId="0" fontId="3" fillId="0" borderId="30" xfId="0" applyFont="1" applyBorder="1" applyAlignment="1">
      <alignment horizontal="center" vertical="center" wrapText="1" readingOrder="2"/>
    </xf>
    <xf numFmtId="0" fontId="3" fillId="0" borderId="21" xfId="0" applyFont="1" applyBorder="1" applyAlignment="1">
      <alignment horizontal="center" vertical="center" wrapText="1" readingOrder="2"/>
    </xf>
    <xf numFmtId="0" fontId="5" fillId="0" borderId="94" xfId="3" applyFont="1" applyFill="1" applyBorder="1" applyAlignment="1">
      <alignment horizontal="right" vertical="center" wrapText="1" readingOrder="2"/>
    </xf>
    <xf numFmtId="0" fontId="5" fillId="0" borderId="25" xfId="3" applyFont="1" applyFill="1" applyBorder="1" applyAlignment="1">
      <alignment horizontal="right" vertical="center" wrapText="1" readingOrder="2"/>
    </xf>
    <xf numFmtId="0" fontId="5" fillId="0" borderId="31" xfId="3" applyFont="1" applyFill="1" applyBorder="1" applyAlignment="1">
      <alignment horizontal="right" vertical="center" wrapText="1" readingOrder="2"/>
    </xf>
    <xf numFmtId="0" fontId="14" fillId="2" borderId="94" xfId="3" applyFont="1" applyFill="1" applyBorder="1" applyAlignment="1">
      <alignment horizontal="right" vertical="center"/>
    </xf>
    <xf numFmtId="0" fontId="14" fillId="2" borderId="25" xfId="3" applyFont="1" applyFill="1" applyBorder="1" applyAlignment="1">
      <alignment horizontal="right" vertical="center"/>
    </xf>
    <xf numFmtId="0" fontId="14" fillId="2" borderId="31" xfId="3" applyFont="1" applyFill="1" applyBorder="1" applyAlignment="1">
      <alignment horizontal="right" vertical="center"/>
    </xf>
    <xf numFmtId="0" fontId="5" fillId="0" borderId="94" xfId="3" applyFont="1" applyFill="1" applyBorder="1" applyAlignment="1">
      <alignment horizontal="center" vertical="center" wrapText="1"/>
    </xf>
    <xf numFmtId="0" fontId="5" fillId="0" borderId="25" xfId="3" applyFont="1" applyFill="1" applyBorder="1" applyAlignment="1">
      <alignment horizontal="center" vertical="center" wrapText="1"/>
    </xf>
    <xf numFmtId="0" fontId="5" fillId="0" borderId="31" xfId="3" applyFont="1" applyFill="1" applyBorder="1" applyAlignment="1">
      <alignment horizontal="center" vertical="center" wrapText="1"/>
    </xf>
    <xf numFmtId="0" fontId="10" fillId="0" borderId="63" xfId="3" applyBorder="1" applyAlignment="1">
      <alignment horizontal="right"/>
    </xf>
    <xf numFmtId="0" fontId="14" fillId="2" borderId="63" xfId="3" applyFont="1" applyFill="1" applyBorder="1" applyAlignment="1">
      <alignment horizontal="right" vertical="center"/>
    </xf>
    <xf numFmtId="0" fontId="14" fillId="2" borderId="16" xfId="3" applyFont="1" applyFill="1" applyBorder="1" applyAlignment="1">
      <alignment horizontal="right" vertical="center"/>
    </xf>
    <xf numFmtId="0" fontId="3" fillId="0" borderId="83" xfId="0" applyFont="1" applyBorder="1" applyAlignment="1">
      <alignment horizontal="center" vertical="center" wrapText="1"/>
    </xf>
    <xf numFmtId="0" fontId="3" fillId="0" borderId="29" xfId="0" applyFont="1" applyBorder="1" applyAlignment="1">
      <alignment horizontal="center" vertical="center" wrapText="1"/>
    </xf>
    <xf numFmtId="0" fontId="5" fillId="2" borderId="27" xfId="3" applyFont="1" applyFill="1" applyBorder="1" applyAlignment="1">
      <alignment horizontal="center" vertical="center"/>
    </xf>
    <xf numFmtId="0" fontId="5" fillId="2" borderId="26"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20" xfId="3" applyFont="1" applyFill="1" applyBorder="1" applyAlignment="1">
      <alignment horizontal="center" vertical="center"/>
    </xf>
    <xf numFmtId="0" fontId="5" fillId="2" borderId="9" xfId="3" applyFont="1" applyFill="1" applyBorder="1" applyAlignment="1">
      <alignment horizontal="center" vertical="center"/>
    </xf>
    <xf numFmtId="0" fontId="3" fillId="0" borderId="30" xfId="3" applyFont="1" applyFill="1" applyBorder="1" applyAlignment="1">
      <alignment horizontal="center" vertical="center" wrapText="1"/>
    </xf>
    <xf numFmtId="0" fontId="3" fillId="0" borderId="21" xfId="3" applyFont="1" applyFill="1" applyBorder="1" applyAlignment="1">
      <alignment horizontal="center" vertical="center" wrapText="1"/>
    </xf>
    <xf numFmtId="0" fontId="3" fillId="0" borderId="30" xfId="0" applyFont="1" applyBorder="1" applyAlignment="1">
      <alignment horizontal="right" vertical="center" wrapText="1" readingOrder="2"/>
    </xf>
    <xf numFmtId="0" fontId="3" fillId="0" borderId="21" xfId="0" applyFont="1" applyBorder="1" applyAlignment="1">
      <alignment horizontal="right" vertical="center" wrapText="1" readingOrder="2"/>
    </xf>
    <xf numFmtId="0" fontId="3" fillId="0" borderId="91" xfId="0" applyFont="1" applyBorder="1" applyAlignment="1">
      <alignment horizontal="center" vertical="center" wrapText="1"/>
    </xf>
    <xf numFmtId="0" fontId="3" fillId="0" borderId="89" xfId="0" applyFont="1" applyBorder="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2" borderId="2" xfId="0" applyFont="1" applyFill="1" applyBorder="1" applyAlignment="1">
      <alignment horizontal="center"/>
    </xf>
    <xf numFmtId="0" fontId="5" fillId="2" borderId="19" xfId="0" applyFont="1" applyFill="1" applyBorder="1" applyAlignment="1">
      <alignment horizontal="center"/>
    </xf>
    <xf numFmtId="0" fontId="11" fillId="2" borderId="24" xfId="0" applyFont="1" applyFill="1" applyBorder="1" applyAlignment="1">
      <alignment horizontal="center" vertical="center" wrapText="1"/>
    </xf>
    <xf numFmtId="0" fontId="11" fillId="2" borderId="24" xfId="0" applyFont="1" applyFill="1" applyBorder="1" applyAlignment="1">
      <alignment horizontal="center" vertical="center"/>
    </xf>
    <xf numFmtId="0" fontId="11" fillId="2" borderId="24" xfId="1" applyFont="1" applyFill="1" applyBorder="1" applyAlignment="1">
      <alignment horizontal="center" wrapText="1"/>
    </xf>
    <xf numFmtId="0" fontId="5" fillId="2" borderId="24" xfId="0" applyFont="1" applyFill="1" applyBorder="1" applyAlignment="1">
      <alignment horizontal="center"/>
    </xf>
    <xf numFmtId="0" fontId="5" fillId="6" borderId="18" xfId="0" applyFont="1" applyFill="1" applyBorder="1"/>
    <xf numFmtId="0" fontId="11" fillId="2" borderId="26" xfId="1" applyFont="1" applyFill="1" applyBorder="1" applyAlignment="1">
      <alignment horizontal="center" wrapText="1"/>
    </xf>
    <xf numFmtId="0" fontId="11" fillId="2" borderId="35" xfId="1" applyFont="1" applyFill="1" applyBorder="1" applyAlignment="1">
      <alignment horizontal="center" wrapText="1"/>
    </xf>
    <xf numFmtId="0" fontId="11" fillId="2" borderId="36" xfId="0" applyFont="1" applyFill="1" applyBorder="1" applyAlignment="1">
      <alignment horizontal="center" vertical="center" wrapText="1"/>
    </xf>
    <xf numFmtId="0" fontId="11" fillId="2" borderId="32" xfId="0" applyFont="1" applyFill="1" applyBorder="1" applyAlignment="1">
      <alignment horizontal="center" vertical="center" wrapText="1"/>
    </xf>
    <xf numFmtId="0" fontId="14" fillId="0" borderId="0" xfId="3" applyFont="1" applyBorder="1" applyAlignment="1">
      <alignment horizontal="center" vertical="center"/>
    </xf>
    <xf numFmtId="0" fontId="14" fillId="0" borderId="20" xfId="0" applyFont="1" applyBorder="1" applyAlignment="1">
      <alignment horizontal="center"/>
    </xf>
    <xf numFmtId="0" fontId="5" fillId="0" borderId="2" xfId="0" applyFont="1" applyBorder="1" applyAlignment="1">
      <alignment horizontal="center"/>
    </xf>
    <xf numFmtId="0" fontId="5" fillId="0" borderId="18" xfId="0" applyFont="1" applyBorder="1" applyAlignment="1">
      <alignment horizontal="center"/>
    </xf>
    <xf numFmtId="0" fontId="5" fillId="2" borderId="6" xfId="0" applyFont="1" applyFill="1" applyBorder="1" applyAlignment="1">
      <alignment horizontal="center"/>
    </xf>
    <xf numFmtId="0" fontId="5" fillId="2" borderId="15" xfId="0" applyFont="1" applyFill="1" applyBorder="1" applyAlignment="1">
      <alignment horizontal="center"/>
    </xf>
    <xf numFmtId="0" fontId="5" fillId="9" borderId="2" xfId="0" applyFont="1" applyFill="1" applyBorder="1" applyAlignment="1">
      <alignment horizontal="left"/>
    </xf>
    <xf numFmtId="0" fontId="5" fillId="9" borderId="18" xfId="0" applyFont="1" applyFill="1" applyBorder="1" applyAlignment="1">
      <alignment horizontal="left"/>
    </xf>
    <xf numFmtId="0" fontId="5" fillId="0" borderId="6" xfId="0" applyFont="1" applyBorder="1" applyAlignment="1">
      <alignment horizontal="center"/>
    </xf>
    <xf numFmtId="0" fontId="5" fillId="0" borderId="20" xfId="0" applyFont="1" applyBorder="1" applyAlignment="1">
      <alignment horizontal="center"/>
    </xf>
    <xf numFmtId="0" fontId="5" fillId="0" borderId="9" xfId="0" applyFont="1" applyBorder="1" applyAlignment="1">
      <alignment horizontal="center"/>
    </xf>
    <xf numFmtId="0" fontId="5" fillId="0" borderId="19" xfId="0" applyFont="1" applyBorder="1" applyAlignment="1">
      <alignment horizontal="center"/>
    </xf>
    <xf numFmtId="0" fontId="12" fillId="0" borderId="24" xfId="0" applyFont="1" applyBorder="1" applyAlignment="1">
      <alignment horizontal="center" vertical="center"/>
    </xf>
    <xf numFmtId="0" fontId="11" fillId="2" borderId="34" xfId="0" applyFont="1" applyFill="1" applyBorder="1" applyAlignment="1">
      <alignment horizontal="center" vertical="center"/>
    </xf>
    <xf numFmtId="0" fontId="11" fillId="2" borderId="42" xfId="0" applyFont="1" applyFill="1" applyBorder="1" applyAlignment="1">
      <alignment horizontal="center" vertical="center"/>
    </xf>
    <xf numFmtId="0" fontId="5" fillId="3" borderId="18" xfId="0" applyFont="1" applyFill="1" applyBorder="1" applyAlignment="1">
      <alignment horizontal="center"/>
    </xf>
    <xf numFmtId="0" fontId="5" fillId="6" borderId="2" xfId="0" applyFont="1" applyFill="1" applyBorder="1" applyAlignment="1">
      <alignment horizontal="center"/>
    </xf>
    <xf numFmtId="0" fontId="5" fillId="6" borderId="18" xfId="0" applyFont="1" applyFill="1" applyBorder="1" applyAlignment="1">
      <alignment horizontal="center"/>
    </xf>
    <xf numFmtId="0" fontId="5" fillId="2" borderId="18" xfId="0" applyFont="1" applyFill="1" applyBorder="1" applyAlignment="1">
      <alignment horizontal="center"/>
    </xf>
    <xf numFmtId="0" fontId="5" fillId="0" borderId="3" xfId="0" applyFont="1" applyBorder="1" applyAlignment="1">
      <alignment horizontal="center"/>
    </xf>
    <xf numFmtId="0" fontId="25" fillId="4" borderId="2" xfId="5" applyFont="1" applyFill="1" applyBorder="1" applyAlignment="1">
      <alignment horizontal="center" vertical="center"/>
    </xf>
    <xf numFmtId="0" fontId="25" fillId="4" borderId="18" xfId="5" applyFont="1" applyFill="1" applyBorder="1" applyAlignment="1">
      <alignment horizontal="center" vertical="center"/>
    </xf>
    <xf numFmtId="0" fontId="25" fillId="4" borderId="19" xfId="5" applyFont="1" applyFill="1" applyBorder="1" applyAlignment="1">
      <alignment horizontal="center" vertical="center"/>
    </xf>
    <xf numFmtId="0" fontId="24" fillId="5" borderId="2" xfId="5" applyFont="1" applyFill="1" applyBorder="1" applyAlignment="1">
      <alignment horizontal="center" vertical="center"/>
    </xf>
    <xf numFmtId="0" fontId="25" fillId="5" borderId="18" xfId="5" applyFont="1" applyFill="1" applyBorder="1" applyAlignment="1">
      <alignment horizontal="center" vertical="center"/>
    </xf>
    <xf numFmtId="0" fontId="25" fillId="5" borderId="19" xfId="5" applyFont="1" applyFill="1" applyBorder="1" applyAlignment="1">
      <alignment horizontal="center" vertical="center"/>
    </xf>
    <xf numFmtId="0" fontId="13" fillId="0" borderId="2"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13" fillId="0" borderId="19" xfId="3" applyFont="1" applyFill="1" applyBorder="1" applyAlignment="1">
      <alignment horizontal="center" vertical="center" wrapText="1" readingOrder="2"/>
    </xf>
    <xf numFmtId="0" fontId="24" fillId="5" borderId="18" xfId="5" applyFont="1" applyFill="1" applyBorder="1" applyAlignment="1">
      <alignment horizontal="center" vertical="center"/>
    </xf>
    <xf numFmtId="0" fontId="24" fillId="5" borderId="19" xfId="5" applyFont="1" applyFill="1" applyBorder="1" applyAlignment="1">
      <alignment horizontal="center" vertical="center"/>
    </xf>
    <xf numFmtId="0" fontId="25" fillId="5" borderId="2" xfId="5" applyFont="1" applyFill="1" applyBorder="1" applyAlignment="1">
      <alignment horizontal="center" vertical="center"/>
    </xf>
    <xf numFmtId="0" fontId="20" fillId="0" borderId="0" xfId="5" applyFont="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23" fillId="0" borderId="0" xfId="5" applyFont="1" applyBorder="1" applyAlignment="1">
      <alignment horizontal="center" vertical="center"/>
    </xf>
    <xf numFmtId="0" fontId="30" fillId="0" borderId="0" xfId="5" applyFont="1" applyBorder="1" applyAlignment="1">
      <alignment horizontal="center" vertical="center"/>
    </xf>
    <xf numFmtId="0" fontId="31" fillId="0" borderId="0" xfId="5" applyFont="1" applyBorder="1" applyAlignment="1">
      <alignment horizontal="center" vertical="center"/>
    </xf>
    <xf numFmtId="0" fontId="22" fillId="0" borderId="2" xfId="5" applyFont="1" applyFill="1" applyBorder="1" applyAlignment="1">
      <alignment horizontal="center" vertical="center"/>
    </xf>
    <xf numFmtId="0" fontId="23" fillId="0" borderId="18" xfId="5" applyFont="1" applyFill="1" applyBorder="1" applyAlignment="1">
      <alignment horizontal="center" vertical="center"/>
    </xf>
    <xf numFmtId="0" fontId="23" fillId="0" borderId="19" xfId="5" applyFont="1" applyFill="1" applyBorder="1" applyAlignment="1">
      <alignment horizontal="center" vertical="center"/>
    </xf>
    <xf numFmtId="0" fontId="24" fillId="4" borderId="2" xfId="5" applyFont="1" applyFill="1" applyBorder="1" applyAlignment="1">
      <alignment horizontal="center" vertical="center"/>
    </xf>
    <xf numFmtId="0" fontId="41" fillId="0" borderId="2" xfId="0" applyFont="1" applyBorder="1" applyAlignment="1">
      <alignment horizontal="center"/>
    </xf>
    <xf numFmtId="0" fontId="41" fillId="0" borderId="18" xfId="0" applyFont="1" applyBorder="1" applyAlignment="1">
      <alignment horizontal="center"/>
    </xf>
    <xf numFmtId="0" fontId="41" fillId="0" borderId="19" xfId="0" applyFont="1" applyBorder="1" applyAlignment="1">
      <alignment horizontal="center"/>
    </xf>
    <xf numFmtId="0" fontId="41" fillId="2" borderId="24" xfId="0" applyFont="1" applyFill="1" applyBorder="1" applyAlignment="1">
      <alignment horizontal="center"/>
    </xf>
    <xf numFmtId="0" fontId="41" fillId="2" borderId="2" xfId="0" applyFont="1" applyFill="1" applyBorder="1" applyAlignment="1">
      <alignment horizontal="center"/>
    </xf>
    <xf numFmtId="0" fontId="41" fillId="2" borderId="18" xfId="0" applyFont="1" applyFill="1" applyBorder="1" applyAlignment="1">
      <alignment horizontal="center"/>
    </xf>
    <xf numFmtId="0" fontId="41" fillId="2" borderId="19" xfId="0" applyFont="1" applyFill="1" applyBorder="1" applyAlignment="1">
      <alignment horizontal="center"/>
    </xf>
    <xf numFmtId="0" fontId="41" fillId="0" borderId="3" xfId="0" applyFont="1" applyBorder="1" applyAlignment="1">
      <alignment horizontal="center"/>
    </xf>
    <xf numFmtId="0" fontId="41" fillId="3" borderId="18" xfId="0" applyFont="1" applyFill="1" applyBorder="1" applyAlignment="1">
      <alignment horizontal="center"/>
    </xf>
    <xf numFmtId="0" fontId="41" fillId="0" borderId="0" xfId="3" applyFont="1" applyBorder="1" applyAlignment="1">
      <alignment horizontal="center" vertical="center"/>
    </xf>
    <xf numFmtId="0" fontId="41" fillId="0" borderId="0" xfId="0" applyFont="1" applyBorder="1" applyAlignment="1">
      <alignment horizontal="right"/>
    </xf>
    <xf numFmtId="0" fontId="6" fillId="0" borderId="8" xfId="0" applyFont="1" applyBorder="1" applyAlignment="1">
      <alignment horizontal="center" vertical="center"/>
    </xf>
    <xf numFmtId="0" fontId="6" fillId="0" borderId="0" xfId="0" applyFont="1" applyBorder="1" applyAlignment="1">
      <alignment horizontal="center" vertical="center"/>
    </xf>
    <xf numFmtId="0" fontId="6" fillId="0" borderId="17" xfId="0" applyFont="1" applyBorder="1" applyAlignment="1">
      <alignment horizontal="center" vertical="center"/>
    </xf>
    <xf numFmtId="0" fontId="6" fillId="0" borderId="8" xfId="3" applyFont="1" applyBorder="1" applyAlignment="1">
      <alignment horizontal="center" vertical="center"/>
    </xf>
    <xf numFmtId="0" fontId="5" fillId="2" borderId="2" xfId="0" applyFont="1" applyFill="1" applyBorder="1" applyAlignment="1">
      <alignment horizontal="left" vertical="center"/>
    </xf>
    <xf numFmtId="0" fontId="5" fillId="2" borderId="18" xfId="0" applyFont="1" applyFill="1" applyBorder="1" applyAlignment="1">
      <alignment horizontal="left" vertical="center"/>
    </xf>
    <xf numFmtId="0" fontId="5" fillId="2" borderId="19" xfId="0" applyFont="1" applyFill="1" applyBorder="1" applyAlignment="1">
      <alignment horizontal="left" vertical="center"/>
    </xf>
    <xf numFmtId="0" fontId="17" fillId="0" borderId="26" xfId="0" applyFont="1" applyBorder="1" applyAlignment="1">
      <alignment horizontal="left" vertical="center" wrapText="1"/>
    </xf>
    <xf numFmtId="0" fontId="17" fillId="0" borderId="1" xfId="0" applyFont="1" applyBorder="1" applyAlignment="1">
      <alignment horizontal="left" vertical="center" wrapText="1"/>
    </xf>
    <xf numFmtId="0" fontId="17" fillId="0" borderId="0" xfId="0" applyFont="1" applyBorder="1" applyAlignment="1">
      <alignment horizontal="left" vertical="center" wrapText="1"/>
    </xf>
    <xf numFmtId="0" fontId="17" fillId="0" borderId="17" xfId="0" applyFont="1" applyBorder="1" applyAlignment="1">
      <alignment horizontal="left" vertical="center" wrapText="1"/>
    </xf>
    <xf numFmtId="0" fontId="17" fillId="0" borderId="40" xfId="0" applyFont="1" applyBorder="1" applyAlignment="1">
      <alignment horizontal="left" vertical="center" wrapText="1"/>
    </xf>
    <xf numFmtId="0" fontId="17" fillId="0" borderId="41" xfId="0" applyFont="1" applyBorder="1" applyAlignment="1">
      <alignment horizontal="left" vertical="center" wrapText="1"/>
    </xf>
    <xf numFmtId="0" fontId="13" fillId="0" borderId="6" xfId="3" applyFont="1" applyBorder="1" applyAlignment="1">
      <alignment horizontal="center" wrapText="1" readingOrder="1"/>
    </xf>
    <xf numFmtId="0" fontId="13" fillId="0" borderId="20" xfId="3" applyFont="1" applyBorder="1" applyAlignment="1">
      <alignment horizontal="center" wrapText="1" readingOrder="1"/>
    </xf>
    <xf numFmtId="0" fontId="13" fillId="0" borderId="9" xfId="3" applyFont="1" applyBorder="1" applyAlignment="1">
      <alignment horizontal="center" wrapText="1" readingOrder="1"/>
    </xf>
    <xf numFmtId="0" fontId="8" fillId="0" borderId="6" xfId="0" applyFont="1" applyBorder="1" applyAlignment="1">
      <alignment horizontal="center" vertical="center" readingOrder="2"/>
    </xf>
    <xf numFmtId="0" fontId="8" fillId="0" borderId="20" xfId="0" applyFont="1" applyBorder="1" applyAlignment="1">
      <alignment horizontal="center" vertical="center" readingOrder="2"/>
    </xf>
    <xf numFmtId="0" fontId="8" fillId="0" borderId="9" xfId="0" applyFont="1" applyBorder="1" applyAlignment="1">
      <alignment horizontal="center" vertical="center" readingOrder="2"/>
    </xf>
    <xf numFmtId="0" fontId="11" fillId="2" borderId="34"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7" xfId="0" applyFont="1" applyFill="1" applyBorder="1" applyAlignment="1">
      <alignment wrapText="1"/>
    </xf>
    <xf numFmtId="0" fontId="5" fillId="2" borderId="38" xfId="0" applyFont="1" applyFill="1" applyBorder="1" applyAlignment="1">
      <alignment wrapText="1"/>
    </xf>
    <xf numFmtId="0" fontId="5" fillId="2" borderId="39" xfId="0" applyFont="1" applyFill="1" applyBorder="1" applyAlignment="1">
      <alignment wrapText="1"/>
    </xf>
    <xf numFmtId="0" fontId="5" fillId="0" borderId="27" xfId="3" applyFont="1" applyBorder="1" applyAlignment="1">
      <alignment horizontal="center" vertical="center" wrapText="1" readingOrder="1"/>
    </xf>
    <xf numFmtId="0" fontId="5" fillId="0" borderId="26" xfId="3" applyFont="1" applyBorder="1" applyAlignment="1">
      <alignment horizontal="center" vertical="center" wrapText="1" readingOrder="1"/>
    </xf>
    <xf numFmtId="0" fontId="5" fillId="0" borderId="1" xfId="3" applyFont="1" applyBorder="1" applyAlignment="1">
      <alignment horizontal="center" vertical="center" wrapText="1" readingOrder="1"/>
    </xf>
    <xf numFmtId="0" fontId="5" fillId="0" borderId="8" xfId="3" applyFont="1" applyBorder="1" applyAlignment="1">
      <alignment horizontal="center" vertical="center" wrapText="1" readingOrder="1"/>
    </xf>
    <xf numFmtId="0" fontId="5" fillId="0" borderId="0" xfId="3" applyFont="1" applyBorder="1" applyAlignment="1">
      <alignment horizontal="center" vertical="center" wrapText="1" readingOrder="1"/>
    </xf>
    <xf numFmtId="0" fontId="5" fillId="0" borderId="17" xfId="3" applyFont="1" applyBorder="1" applyAlignment="1">
      <alignment horizontal="center" vertical="center" wrapText="1" readingOrder="1"/>
    </xf>
    <xf numFmtId="0" fontId="5" fillId="0" borderId="6" xfId="3" applyFont="1" applyBorder="1" applyAlignment="1">
      <alignment horizontal="center" vertical="center" wrapText="1" readingOrder="1"/>
    </xf>
    <xf numFmtId="0" fontId="5" fillId="0" borderId="20" xfId="3" applyFont="1" applyBorder="1" applyAlignment="1">
      <alignment horizontal="center" vertical="center" wrapText="1" readingOrder="1"/>
    </xf>
    <xf numFmtId="0" fontId="5" fillId="0" borderId="9" xfId="3" applyFont="1" applyBorder="1" applyAlignment="1">
      <alignment horizontal="center" vertical="center" wrapText="1" readingOrder="1"/>
    </xf>
    <xf numFmtId="0" fontId="13" fillId="0" borderId="27" xfId="3" applyFont="1" applyFill="1" applyBorder="1" applyAlignment="1">
      <alignment horizontal="center" vertical="center" readingOrder="2"/>
    </xf>
    <xf numFmtId="0" fontId="13" fillId="0" borderId="26" xfId="3" applyFont="1" applyFill="1" applyBorder="1" applyAlignment="1">
      <alignment horizontal="center" vertical="center" readingOrder="2"/>
    </xf>
    <xf numFmtId="0" fontId="13" fillId="0" borderId="1" xfId="3" applyFont="1" applyFill="1" applyBorder="1" applyAlignment="1">
      <alignment horizontal="center" vertical="center" readingOrder="2"/>
    </xf>
    <xf numFmtId="0" fontId="11" fillId="0" borderId="8"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17"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9" xfId="0" applyFont="1" applyBorder="1" applyAlignment="1">
      <alignment horizontal="left" vertical="center" wrapText="1"/>
    </xf>
    <xf numFmtId="0" fontId="5" fillId="2" borderId="2" xfId="0" applyFont="1" applyFill="1" applyBorder="1" applyAlignment="1">
      <alignment horizontal="left" wrapText="1"/>
    </xf>
    <xf numFmtId="0" fontId="4" fillId="2" borderId="18" xfId="0" applyFont="1" applyFill="1" applyBorder="1" applyAlignment="1">
      <alignment horizontal="left" wrapText="1"/>
    </xf>
    <xf numFmtId="0" fontId="4" fillId="2" borderId="19" xfId="0" applyFont="1" applyFill="1" applyBorder="1" applyAlignment="1">
      <alignment horizontal="left" wrapText="1"/>
    </xf>
    <xf numFmtId="0" fontId="5" fillId="2" borderId="6" xfId="0" applyFont="1" applyFill="1" applyBorder="1" applyAlignment="1">
      <alignment wrapText="1"/>
    </xf>
    <xf numFmtId="0" fontId="4" fillId="2" borderId="20"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8" xfId="0" applyFont="1" applyFill="1" applyBorder="1" applyAlignment="1">
      <alignment wrapText="1"/>
    </xf>
    <xf numFmtId="0" fontId="4" fillId="2" borderId="19" xfId="0" applyFont="1" applyFill="1" applyBorder="1" applyAlignment="1">
      <alignment wrapText="1"/>
    </xf>
    <xf numFmtId="0" fontId="5" fillId="2" borderId="18" xfId="0" applyFont="1" applyFill="1" applyBorder="1" applyAlignment="1">
      <alignment horizontal="left" wrapText="1"/>
    </xf>
    <xf numFmtId="0" fontId="5" fillId="2" borderId="19" xfId="0" applyFont="1" applyFill="1" applyBorder="1" applyAlignment="1">
      <alignment horizontal="left" wrapText="1"/>
    </xf>
    <xf numFmtId="0" fontId="5" fillId="0" borderId="18" xfId="3" applyFont="1" applyFill="1" applyBorder="1" applyAlignment="1">
      <alignment horizontal="center" vertical="center" readingOrder="2"/>
    </xf>
    <xf numFmtId="0" fontId="5" fillId="0" borderId="19" xfId="3" applyFont="1" applyFill="1" applyBorder="1" applyAlignment="1">
      <alignment horizontal="center" vertical="center" readingOrder="2"/>
    </xf>
    <xf numFmtId="0" fontId="5" fillId="2" borderId="18" xfId="0" applyFont="1" applyFill="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1" fillId="2" borderId="1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3" fillId="0" borderId="27" xfId="3" applyFont="1" applyFill="1" applyBorder="1" applyAlignment="1">
      <alignment horizontal="center" vertical="center" wrapText="1" readingOrder="2"/>
    </xf>
    <xf numFmtId="0" fontId="13" fillId="0" borderId="26"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19" fillId="0" borderId="27" xfId="5" applyBorder="1" applyAlignment="1">
      <alignment horizontal="left"/>
    </xf>
    <xf numFmtId="0" fontId="19" fillId="0" borderId="26" xfId="5" applyBorder="1" applyAlignment="1">
      <alignment horizontal="left"/>
    </xf>
    <xf numFmtId="0" fontId="19" fillId="0" borderId="1" xfId="5" applyBorder="1" applyAlignment="1">
      <alignment horizontal="left"/>
    </xf>
    <xf numFmtId="0" fontId="5" fillId="0" borderId="8" xfId="3" applyFont="1" applyBorder="1" applyAlignment="1">
      <alignment horizontal="center" vertical="center" wrapText="1" readingOrder="2"/>
    </xf>
    <xf numFmtId="0" fontId="19" fillId="0" borderId="8" xfId="5" applyBorder="1" applyAlignment="1">
      <alignment horizontal="left"/>
    </xf>
    <xf numFmtId="0" fontId="19" fillId="0" borderId="0" xfId="5" applyBorder="1" applyAlignment="1">
      <alignment horizontal="left"/>
    </xf>
    <xf numFmtId="0" fontId="19" fillId="0" borderId="17" xfId="5" applyBorder="1" applyAlignment="1">
      <alignment horizontal="left"/>
    </xf>
    <xf numFmtId="0" fontId="24" fillId="4" borderId="6" xfId="5" applyFont="1" applyFill="1" applyBorder="1" applyAlignment="1">
      <alignment horizontal="center" vertical="center"/>
    </xf>
    <xf numFmtId="0" fontId="25" fillId="4" borderId="20" xfId="5" applyFont="1" applyFill="1" applyBorder="1" applyAlignment="1">
      <alignment horizontal="center" vertical="center"/>
    </xf>
    <xf numFmtId="0" fontId="25" fillId="4" borderId="9" xfId="5" applyFont="1" applyFill="1" applyBorder="1" applyAlignment="1">
      <alignment horizontal="center" vertical="center"/>
    </xf>
    <xf numFmtId="0" fontId="45" fillId="2" borderId="24" xfId="1" applyFont="1" applyFill="1" applyBorder="1" applyAlignment="1">
      <alignment horizontal="center" wrapText="1"/>
    </xf>
    <xf numFmtId="0" fontId="45" fillId="2" borderId="24" xfId="0" applyFont="1" applyFill="1" applyBorder="1" applyAlignment="1">
      <alignment horizontal="center" vertical="center" wrapText="1"/>
    </xf>
    <xf numFmtId="0" fontId="43" fillId="2" borderId="24" xfId="0" applyFont="1" applyFill="1" applyBorder="1" applyAlignment="1">
      <alignment horizontal="center"/>
    </xf>
    <xf numFmtId="0" fontId="43" fillId="0" borderId="2" xfId="0" applyFont="1" applyBorder="1" applyAlignment="1">
      <alignment horizontal="center"/>
    </xf>
    <xf numFmtId="0" fontId="43" fillId="0" borderId="18" xfId="0" applyFont="1" applyBorder="1" applyAlignment="1">
      <alignment horizontal="center"/>
    </xf>
    <xf numFmtId="0" fontId="43" fillId="0" borderId="19" xfId="0" applyFont="1" applyBorder="1" applyAlignment="1">
      <alignment horizontal="center"/>
    </xf>
    <xf numFmtId="0" fontId="43" fillId="9" borderId="2" xfId="0" applyFont="1" applyFill="1" applyBorder="1" applyAlignment="1">
      <alignment horizontal="left"/>
    </xf>
    <xf numFmtId="0" fontId="43" fillId="9" borderId="18" xfId="0" applyFont="1" applyFill="1" applyBorder="1" applyAlignment="1">
      <alignment horizontal="left"/>
    </xf>
    <xf numFmtId="0" fontId="44" fillId="0" borderId="24" xfId="0" applyFont="1" applyBorder="1" applyAlignment="1">
      <alignment horizontal="center" vertical="center"/>
    </xf>
    <xf numFmtId="0" fontId="45" fillId="2" borderId="24" xfId="0" applyFont="1" applyFill="1" applyBorder="1" applyAlignment="1">
      <alignment horizontal="center" vertical="center"/>
    </xf>
    <xf numFmtId="0" fontId="43" fillId="3" borderId="18" xfId="0" applyFont="1" applyFill="1" applyBorder="1" applyAlignment="1">
      <alignment horizontal="center"/>
    </xf>
    <xf numFmtId="0" fontId="47" fillId="0" borderId="0" xfId="0" applyFont="1" applyBorder="1" applyAlignment="1">
      <alignment horizontal="right"/>
    </xf>
    <xf numFmtId="0" fontId="47" fillId="0" borderId="0" xfId="3" applyFont="1" applyBorder="1" applyAlignment="1">
      <alignment horizontal="center" vertical="center"/>
    </xf>
    <xf numFmtId="0" fontId="43" fillId="0" borderId="0" xfId="0" applyFont="1" applyBorder="1" applyAlignment="1">
      <alignment horizontal="center"/>
    </xf>
    <xf numFmtId="0" fontId="43" fillId="0" borderId="0" xfId="0" applyFont="1" applyBorder="1" applyAlignment="1">
      <alignment horizontal="right"/>
    </xf>
    <xf numFmtId="0" fontId="0" fillId="0" borderId="33" xfId="0" applyBorder="1" applyAlignment="1">
      <alignment horizontal="left" vertical="center"/>
    </xf>
    <xf numFmtId="0" fontId="0" fillId="0" borderId="33" xfId="0" applyBorder="1" applyAlignment="1">
      <alignment horizontal="center" vertical="center"/>
    </xf>
    <xf numFmtId="0" fontId="41" fillId="0" borderId="29" xfId="3" applyFont="1" applyFill="1" applyBorder="1" applyAlignment="1">
      <alignment horizontal="center" vertical="center" wrapText="1"/>
    </xf>
    <xf numFmtId="0" fontId="41" fillId="0" borderId="23" xfId="3" applyFont="1" applyFill="1" applyBorder="1" applyAlignment="1">
      <alignment horizontal="center" vertical="center" wrapText="1"/>
    </xf>
    <xf numFmtId="0" fontId="12" fillId="0" borderId="30" xfId="0" applyFont="1" applyBorder="1" applyAlignment="1">
      <alignment horizontal="center" vertical="center"/>
    </xf>
    <xf numFmtId="0" fontId="12" fillId="0" borderId="21" xfId="0" applyFont="1" applyBorder="1" applyAlignment="1">
      <alignment horizontal="center" vertical="center"/>
    </xf>
    <xf numFmtId="0" fontId="3" fillId="0" borderId="16" xfId="3" applyFont="1" applyFill="1" applyBorder="1" applyAlignment="1">
      <alignment horizontal="center" vertical="center" wrapText="1"/>
    </xf>
    <xf numFmtId="0" fontId="0" fillId="8" borderId="16" xfId="0" applyFill="1" applyBorder="1" applyAlignment="1">
      <alignment horizontal="right" vertical="center"/>
    </xf>
    <xf numFmtId="0" fontId="0" fillId="0" borderId="16" xfId="0" applyBorder="1" applyAlignment="1">
      <alignment horizontal="right" vertical="center"/>
    </xf>
    <xf numFmtId="0" fontId="12" fillId="0" borderId="16" xfId="0" applyFont="1" applyBorder="1" applyAlignment="1">
      <alignment vertical="center"/>
    </xf>
    <xf numFmtId="0" fontId="12" fillId="7" borderId="16" xfId="0" applyFont="1" applyFill="1" applyBorder="1" applyAlignment="1">
      <alignment vertical="center"/>
    </xf>
    <xf numFmtId="0" fontId="14" fillId="0" borderId="0" xfId="3" applyFont="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07/relationships/hdphoto" Target="../media/hdphoto1.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07/relationships/hdphoto" Target="../media/hdphoto1.wdp"/><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07/relationships/hdphoto" Target="../media/hdphoto1.wdp"/><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07/relationships/hdphoto" Target="../media/hdphoto1.wd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190499</xdr:colOff>
      <xdr:row>0</xdr:row>
      <xdr:rowOff>0</xdr:rowOff>
    </xdr:from>
    <xdr:to>
      <xdr:col>6</xdr:col>
      <xdr:colOff>571725</xdr:colOff>
      <xdr:row>4</xdr:row>
      <xdr:rowOff>180975</xdr:rowOff>
    </xdr:to>
    <xdr:pic>
      <xdr:nvPicPr>
        <xdr:cNvPr id="13468" name="Picture 3">
          <a:extLst>
            <a:ext uri="{FF2B5EF4-FFF2-40B4-BE49-F238E27FC236}">
              <a16:creationId xmlns:a16="http://schemas.microsoft.com/office/drawing/2014/main" id="{00000000-0008-0000-00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80825" y="0"/>
          <a:ext cx="1067026"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290879</xdr:colOff>
      <xdr:row>3</xdr:row>
      <xdr:rowOff>18318</xdr:rowOff>
    </xdr:from>
    <xdr:to>
      <xdr:col>1</xdr:col>
      <xdr:colOff>1333500</xdr:colOff>
      <xdr:row>5</xdr:row>
      <xdr:rowOff>28576</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5352775" y="618393"/>
          <a:ext cx="1042621" cy="410308"/>
        </a:xfrm>
        <a:prstGeom prst="rect">
          <a:avLst/>
        </a:prstGeom>
        <a:noFill/>
        <a:ln>
          <a:noFill/>
        </a:ln>
      </xdr:spPr>
    </xdr:pic>
    <xdr:clientData/>
  </xdr:twoCellAnchor>
  <xdr:twoCellAnchor>
    <xdr:from>
      <xdr:col>0</xdr:col>
      <xdr:colOff>171450</xdr:colOff>
      <xdr:row>5</xdr:row>
      <xdr:rowOff>85725</xdr:rowOff>
    </xdr:from>
    <xdr:to>
      <xdr:col>11</xdr:col>
      <xdr:colOff>942975</xdr:colOff>
      <xdr:row>5</xdr:row>
      <xdr:rowOff>104775</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flipH="1" flipV="1">
          <a:off x="9979799700" y="1085850"/>
          <a:ext cx="7486650" cy="1905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86591</xdr:colOff>
      <xdr:row>2</xdr:row>
      <xdr:rowOff>103909</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9058" y="63500"/>
          <a:ext cx="1334942" cy="733136"/>
        </a:xfrm>
        <a:prstGeom prst="rect">
          <a:avLst/>
        </a:prstGeom>
        <a:noFill/>
        <a:ln>
          <a:noFill/>
        </a:ln>
      </xdr:spPr>
    </xdr:pic>
    <xdr:clientData/>
  </xdr:twoCellAnchor>
  <xdr:twoCellAnchor editAs="oneCell">
    <xdr:from>
      <xdr:col>6</xdr:col>
      <xdr:colOff>869684</xdr:colOff>
      <xdr:row>0</xdr:row>
      <xdr:rowOff>0</xdr:rowOff>
    </xdr:from>
    <xdr:to>
      <xdr:col>8</xdr:col>
      <xdr:colOff>527036</xdr:colOff>
      <xdr:row>4</xdr:row>
      <xdr:rowOff>136025</xdr:rowOff>
    </xdr:to>
    <xdr:pic>
      <xdr:nvPicPr>
        <xdr:cNvPr id="3" name="Picture 3">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59648" y="0"/>
          <a:ext cx="1467102" cy="1496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ED538926-AFCC-44BF-AEA3-90A667125B9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534459</xdr:colOff>
      <xdr:row>0</xdr:row>
      <xdr:rowOff>31750</xdr:rowOff>
    </xdr:from>
    <xdr:to>
      <xdr:col>2</xdr:col>
      <xdr:colOff>1571259</xdr:colOff>
      <xdr:row>1</xdr:row>
      <xdr:rowOff>57883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423459" y="31750"/>
          <a:ext cx="1036800" cy="407133"/>
        </a:xfrm>
        <a:prstGeom prst="rect">
          <a:avLst/>
        </a:prstGeom>
        <a:noFill/>
        <a:ln>
          <a:noFill/>
        </a:ln>
      </xdr:spPr>
    </xdr:pic>
    <xdr:clientData/>
  </xdr:twoCellAnchor>
  <xdr:twoCellAnchor editAs="oneCell">
    <xdr:from>
      <xdr:col>1</xdr:col>
      <xdr:colOff>121708</xdr:colOff>
      <xdr:row>0</xdr:row>
      <xdr:rowOff>31797</xdr:rowOff>
    </xdr:from>
    <xdr:to>
      <xdr:col>1</xdr:col>
      <xdr:colOff>524044</xdr:colOff>
      <xdr:row>1</xdr:row>
      <xdr:rowOff>19727</xdr:rowOff>
    </xdr:to>
    <xdr:pic>
      <xdr:nvPicPr>
        <xdr:cNvPr id="9" name="Picture 3">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1041" y="31797"/>
          <a:ext cx="402336" cy="368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108683</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32538747" y="63500"/>
          <a:ext cx="1033240" cy="391547"/>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190499</xdr:rowOff>
    </xdr:to>
    <xdr:pic>
      <xdr:nvPicPr>
        <xdr:cNvPr id="8" name="Picture 3">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10313507" y="47"/>
          <a:ext cx="802808" cy="73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1099038</xdr:colOff>
      <xdr:row>2</xdr:row>
      <xdr:rowOff>161925</xdr:rowOff>
    </xdr:from>
    <xdr:to>
      <xdr:col>8</xdr:col>
      <xdr:colOff>296983</xdr:colOff>
      <xdr:row>4</xdr:row>
      <xdr:rowOff>247015</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81421" y="806694"/>
          <a:ext cx="1146907" cy="64926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32483</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9220291" y="63500"/>
          <a:ext cx="1041033" cy="445233"/>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104774</xdr:rowOff>
    </xdr:to>
    <xdr:pic>
      <xdr:nvPicPr>
        <xdr:cNvPr id="3" name="Picture 3">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4318194" y="47"/>
          <a:ext cx="802808" cy="819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15876</xdr:colOff>
      <xdr:row>0</xdr:row>
      <xdr:rowOff>63500</xdr:rowOff>
    </xdr:from>
    <xdr:to>
      <xdr:col>2</xdr:col>
      <xdr:colOff>304434</xdr:colOff>
      <xdr:row>2</xdr:row>
      <xdr:rowOff>32483</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9220291" y="63500"/>
          <a:ext cx="1041033" cy="407133"/>
        </a:xfrm>
        <a:prstGeom prst="rect">
          <a:avLst/>
        </a:prstGeom>
        <a:noFill/>
        <a:ln>
          <a:noFill/>
        </a:ln>
      </xdr:spPr>
    </xdr:pic>
    <xdr:clientData/>
  </xdr:twoCellAnchor>
  <xdr:twoCellAnchor editAs="oneCell">
    <xdr:from>
      <xdr:col>6</xdr:col>
      <xdr:colOff>1174748</xdr:colOff>
      <xdr:row>0</xdr:row>
      <xdr:rowOff>47</xdr:rowOff>
    </xdr:from>
    <xdr:to>
      <xdr:col>8</xdr:col>
      <xdr:colOff>215431</xdr:colOff>
      <xdr:row>3</xdr:row>
      <xdr:rowOff>104774</xdr:rowOff>
    </xdr:to>
    <xdr:pic>
      <xdr:nvPicPr>
        <xdr:cNvPr id="3" name="Picture 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4318194" y="47"/>
          <a:ext cx="802808" cy="733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190499</xdr:colOff>
      <xdr:row>0</xdr:row>
      <xdr:rowOff>0</xdr:rowOff>
    </xdr:from>
    <xdr:to>
      <xdr:col>8</xdr:col>
      <xdr:colOff>28800</xdr:colOff>
      <xdr:row>5</xdr:row>
      <xdr:rowOff>0</xdr:rowOff>
    </xdr:to>
    <xdr:pic>
      <xdr:nvPicPr>
        <xdr:cNvPr id="6" name="Picture 3">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80825" y="0"/>
          <a:ext cx="1067026"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xdr:row>
      <xdr:rowOff>194165</xdr:rowOff>
    </xdr:from>
    <xdr:to>
      <xdr:col>2</xdr:col>
      <xdr:colOff>644769</xdr:colOff>
      <xdr:row>5</xdr:row>
      <xdr:rowOff>25646</xdr:rowOff>
    </xdr:to>
    <xdr:pic>
      <xdr:nvPicPr>
        <xdr:cNvPr id="7" name="Picture 6">
          <a:extLst>
            <a:ext uri="{FF2B5EF4-FFF2-40B4-BE49-F238E27FC236}">
              <a16:creationId xmlns:a16="http://schemas.microsoft.com/office/drawing/2014/main" id="{00000000-0008-0000-0600-000007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0975" y="589819"/>
          <a:ext cx="1042621" cy="410308"/>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149501</xdr:colOff>
      <xdr:row>0</xdr:row>
      <xdr:rowOff>194228</xdr:rowOff>
    </xdr:from>
    <xdr:to>
      <xdr:col>1</xdr:col>
      <xdr:colOff>677120</xdr:colOff>
      <xdr:row>4</xdr:row>
      <xdr:rowOff>86553</xdr:rowOff>
    </xdr:to>
    <xdr:pic>
      <xdr:nvPicPr>
        <xdr:cNvPr id="5" name="Picture 3">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501" y="194228"/>
          <a:ext cx="1108644" cy="110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15876</xdr:colOff>
      <xdr:row>0</xdr:row>
      <xdr:rowOff>63499</xdr:rowOff>
    </xdr:from>
    <xdr:to>
      <xdr:col>2</xdr:col>
      <xdr:colOff>155864</xdr:colOff>
      <xdr:row>2</xdr:row>
      <xdr:rowOff>138545</xdr:rowOff>
    </xdr:to>
    <xdr:pic>
      <xdr:nvPicPr>
        <xdr:cNvPr id="2" name="Picture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89058" y="63499"/>
          <a:ext cx="1404215" cy="767773"/>
        </a:xfrm>
        <a:prstGeom prst="rect">
          <a:avLst/>
        </a:prstGeom>
        <a:noFill/>
        <a:ln>
          <a:noFill/>
        </a:ln>
      </xdr:spPr>
    </xdr:pic>
    <xdr:clientData/>
  </xdr:twoCellAnchor>
  <xdr:twoCellAnchor editAs="oneCell">
    <xdr:from>
      <xdr:col>6</xdr:col>
      <xdr:colOff>814470</xdr:colOff>
      <xdr:row>0</xdr:row>
      <xdr:rowOff>13653</xdr:rowOff>
    </xdr:from>
    <xdr:to>
      <xdr:col>8</xdr:col>
      <xdr:colOff>651449</xdr:colOff>
      <xdr:row>4</xdr:row>
      <xdr:rowOff>231322</xdr:rowOff>
    </xdr:to>
    <xdr:pic>
      <xdr:nvPicPr>
        <xdr:cNvPr id="3" name="Picture 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62970" y="13653"/>
          <a:ext cx="1537873" cy="1578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64979-217D-4A71-B46E-3C514C8DD426}" name="Table3" displayName="Table3" ref="A19:A35" totalsRowShown="0" headerRowDxfId="9" dataDxfId="8" headerRowCellStyle="Normal 2 2" dataCellStyle="Normal 2 2">
  <autoFilter ref="A19:A35" xr:uid="{8FF6989D-E6BA-4B41-8C11-C19CFB783950}"/>
  <tableColumns count="1">
    <tableColumn id="1" xr3:uid="{5BFA23C6-F18D-4960-A02D-5053A24D476B}"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9D0433-9326-4489-A4C9-2400CD2D6532}" name="Table4" displayName="Table4" ref="A12:A15" totalsRowShown="0" headerRowDxfId="6" dataDxfId="5" headerRowCellStyle="Normal 2 2" dataCellStyle="Normal 2 2">
  <autoFilter ref="A12:A15" xr:uid="{DBB1BEE4-1836-4740-A26D-07232DDD7D3D}"/>
  <tableColumns count="1">
    <tableColumn id="1" xr3:uid="{80C55222-1473-4B02-8519-31B6B3F4597F}"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4A292C-DBC6-4F51-8968-81532ECF3D98}" name="Table25" displayName="Table25" ref="A1:B9" totalsRowShown="0" headerRowDxfId="3" dataDxfId="2">
  <autoFilter ref="A1:B9" xr:uid="{BC382106-BF40-473F-8360-866ACD976E52}"/>
  <tableColumns count="2">
    <tableColumn id="1" xr3:uid="{1C009F66-198C-49FE-B726-2DBD28A4F401}" name="Code" dataDxfId="1"/>
    <tableColumn id="2" xr3:uid="{88F677B7-F5AA-45AF-BC25-53C74BB7B98F}"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8"/>
  <sheetViews>
    <sheetView rightToLeft="1" zoomScale="70" zoomScaleNormal="70" zoomScaleSheetLayoutView="115" workbookViewId="0">
      <selection sqref="A1:L5"/>
    </sheetView>
  </sheetViews>
  <sheetFormatPr defaultColWidth="9.140625" defaultRowHeight="12.75" x14ac:dyDescent="0.2"/>
  <cols>
    <col min="1" max="1" width="11.5703125" style="13" customWidth="1"/>
    <col min="2" max="2" width="22.7109375" style="3" customWidth="1"/>
    <col min="3" max="4" width="4.140625" style="3" customWidth="1"/>
    <col min="5" max="5" width="5.7109375" style="13"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3"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394" t="s">
        <v>438</v>
      </c>
      <c r="B1" s="394"/>
      <c r="C1" s="394"/>
      <c r="D1" s="394"/>
      <c r="E1" s="394"/>
      <c r="F1" s="302"/>
      <c r="G1" s="302"/>
      <c r="H1" s="394" t="s">
        <v>643</v>
      </c>
      <c r="I1" s="394"/>
      <c r="J1" s="394"/>
      <c r="K1" s="394"/>
      <c r="L1" s="394"/>
    </row>
    <row r="2" spans="1:18" ht="15.75" x14ac:dyDescent="0.2">
      <c r="A2" s="394" t="s">
        <v>641</v>
      </c>
      <c r="B2" s="394"/>
      <c r="C2" s="394"/>
      <c r="D2" s="394"/>
      <c r="E2" s="394"/>
      <c r="H2" s="394" t="s">
        <v>644</v>
      </c>
      <c r="I2" s="394"/>
      <c r="J2" s="394"/>
      <c r="K2" s="394"/>
      <c r="L2" s="394"/>
    </row>
    <row r="3" spans="1:18" ht="15.95" customHeight="1" x14ac:dyDescent="0.2">
      <c r="A3" s="394" t="s">
        <v>642</v>
      </c>
      <c r="B3" s="394"/>
      <c r="C3" s="394"/>
      <c r="D3" s="394"/>
      <c r="E3" s="394"/>
      <c r="F3" s="301"/>
      <c r="G3" s="301"/>
      <c r="H3" s="394" t="s">
        <v>645</v>
      </c>
      <c r="I3" s="394"/>
      <c r="J3" s="394"/>
      <c r="K3" s="394"/>
      <c r="L3" s="394"/>
    </row>
    <row r="4" spans="1:18" ht="15.95" customHeight="1" x14ac:dyDescent="0.2">
      <c r="A4" s="301"/>
      <c r="B4" s="301"/>
      <c r="C4" s="301"/>
      <c r="D4" s="301"/>
      <c r="E4" s="301"/>
      <c r="F4" s="301"/>
      <c r="G4" s="301"/>
      <c r="H4" s="394" t="s">
        <v>646</v>
      </c>
      <c r="I4" s="394"/>
      <c r="J4" s="394"/>
      <c r="K4" s="394"/>
      <c r="L4" s="394"/>
    </row>
    <row r="5" spans="1:18" ht="15.95" customHeight="1" x14ac:dyDescent="0.2">
      <c r="A5" s="301"/>
      <c r="B5" s="301"/>
      <c r="C5" s="301"/>
      <c r="D5" s="301"/>
      <c r="E5" s="301"/>
      <c r="F5" s="301"/>
      <c r="G5" s="301"/>
      <c r="H5" s="300"/>
      <c r="I5" s="300"/>
      <c r="J5" s="300"/>
      <c r="K5" s="300"/>
      <c r="L5" s="300"/>
    </row>
    <row r="6" spans="1:18" ht="15.95" customHeight="1" x14ac:dyDescent="0.2">
      <c r="A6" s="394"/>
      <c r="B6" s="394"/>
      <c r="C6" s="394"/>
      <c r="D6" s="394"/>
      <c r="E6" s="394"/>
      <c r="F6" s="394"/>
      <c r="G6" s="394"/>
      <c r="H6" s="394"/>
      <c r="I6" s="394"/>
      <c r="J6" s="394"/>
      <c r="K6" s="394"/>
      <c r="L6" s="394"/>
    </row>
    <row r="7" spans="1:18" ht="20.25" customHeight="1" x14ac:dyDescent="0.2">
      <c r="A7" s="394" t="s">
        <v>647</v>
      </c>
      <c r="B7" s="394"/>
      <c r="C7" s="394"/>
      <c r="D7" s="394"/>
      <c r="E7" s="394"/>
      <c r="F7" s="394"/>
      <c r="G7" s="394"/>
      <c r="H7" s="394"/>
      <c r="I7" s="394"/>
      <c r="J7" s="394"/>
      <c r="K7" s="394"/>
      <c r="L7" s="394"/>
    </row>
    <row r="8" spans="1:18" ht="15" customHeight="1" x14ac:dyDescent="0.2">
      <c r="A8" s="383" t="s">
        <v>650</v>
      </c>
      <c r="B8" s="383"/>
      <c r="C8" s="383"/>
      <c r="D8" s="383"/>
      <c r="E8" s="383"/>
      <c r="F8" s="383"/>
      <c r="G8" s="384" t="s">
        <v>648</v>
      </c>
      <c r="H8" s="384"/>
      <c r="I8" s="384"/>
      <c r="J8" s="384"/>
      <c r="K8" s="384"/>
      <c r="L8" s="384"/>
    </row>
    <row r="9" spans="1:18" ht="15" customHeight="1" thickBot="1" x14ac:dyDescent="0.25">
      <c r="A9" s="394" t="s">
        <v>649</v>
      </c>
      <c r="B9" s="394"/>
      <c r="C9" s="394"/>
      <c r="D9" s="394"/>
      <c r="E9" s="394"/>
      <c r="F9" s="394"/>
      <c r="G9" s="394"/>
      <c r="H9" s="394"/>
      <c r="I9" s="394"/>
      <c r="J9" s="394"/>
      <c r="K9" s="394"/>
      <c r="L9" s="394"/>
    </row>
    <row r="10" spans="1:18" ht="15" customHeight="1" x14ac:dyDescent="0.2">
      <c r="A10" s="395" t="s">
        <v>626</v>
      </c>
      <c r="B10" s="396"/>
      <c r="C10" s="396"/>
      <c r="D10" s="396"/>
      <c r="E10" s="396"/>
      <c r="F10" s="397"/>
      <c r="G10" s="397" t="s">
        <v>440</v>
      </c>
      <c r="H10" s="398"/>
      <c r="I10" s="398"/>
      <c r="J10" s="398"/>
      <c r="K10" s="257"/>
      <c r="L10" s="258"/>
    </row>
    <row r="11" spans="1:18" ht="15" customHeight="1" x14ac:dyDescent="0.2">
      <c r="A11" s="399" t="s">
        <v>441</v>
      </c>
      <c r="B11" s="400"/>
      <c r="C11" s="400"/>
      <c r="D11" s="400"/>
      <c r="E11" s="400"/>
      <c r="F11" s="400"/>
      <c r="G11" s="401" t="s">
        <v>442</v>
      </c>
      <c r="H11" s="401"/>
      <c r="I11" s="401"/>
      <c r="J11" s="401"/>
      <c r="K11" s="401"/>
      <c r="L11" s="402"/>
    </row>
    <row r="12" spans="1:18" ht="15" customHeight="1" x14ac:dyDescent="0.2">
      <c r="A12" s="413" t="s">
        <v>443</v>
      </c>
      <c r="B12" s="407" t="s">
        <v>444</v>
      </c>
      <c r="C12" s="407" t="s">
        <v>445</v>
      </c>
      <c r="D12" s="407"/>
      <c r="E12" s="407" t="s">
        <v>446</v>
      </c>
      <c r="F12" s="407" t="s">
        <v>447</v>
      </c>
      <c r="G12" s="407" t="s">
        <v>443</v>
      </c>
      <c r="H12" s="407" t="s">
        <v>444</v>
      </c>
      <c r="I12" s="407" t="s">
        <v>445</v>
      </c>
      <c r="J12" s="407"/>
      <c r="K12" s="407" t="s">
        <v>446</v>
      </c>
      <c r="L12" s="403" t="s">
        <v>447</v>
      </c>
      <c r="R12" s="22"/>
    </row>
    <row r="13" spans="1:18" ht="15" customHeight="1" x14ac:dyDescent="0.2">
      <c r="A13" s="413"/>
      <c r="B13" s="407"/>
      <c r="C13" s="252" t="s">
        <v>448</v>
      </c>
      <c r="D13" s="252" t="s">
        <v>449</v>
      </c>
      <c r="E13" s="407"/>
      <c r="F13" s="407"/>
      <c r="G13" s="407"/>
      <c r="H13" s="407"/>
      <c r="I13" s="252" t="s">
        <v>448</v>
      </c>
      <c r="J13" s="252" t="s">
        <v>449</v>
      </c>
      <c r="K13" s="407"/>
      <c r="L13" s="403"/>
    </row>
    <row r="14" spans="1:18" ht="15" customHeight="1" x14ac:dyDescent="0.2">
      <c r="A14" s="259">
        <v>100100</v>
      </c>
      <c r="B14" s="35" t="str">
        <f>VLOOKUP($A14,Crses!$A$2:$J$254,2,FALSE)</f>
        <v>العلــوم العسكـرية *</v>
      </c>
      <c r="C14" s="36">
        <f>VLOOKUP($A14,Crses!$A$2:$J$254,4,FALSE)</f>
        <v>3</v>
      </c>
      <c r="D14" s="36">
        <f>VLOOKUP($A14,Crses!$A$2:$J$254,5,FALSE)</f>
        <v>0</v>
      </c>
      <c r="E14" s="36">
        <f>VLOOKUP($A14,Crses!$A$2:$J$254,6,FALSE)</f>
        <v>3</v>
      </c>
      <c r="F14" s="36" t="str">
        <f>VLOOKUP($A14,Crses!$A$2:$J$254,7,FALSE)</f>
        <v>-</v>
      </c>
      <c r="G14" s="34">
        <v>601426</v>
      </c>
      <c r="H14" s="35" t="str">
        <f>VLOOKUP($G14,Crses!$A$2:$I$254,2,FALSE)</f>
        <v>تشريعات تكنولوجيا المعلومات</v>
      </c>
      <c r="I14" s="36">
        <f>VLOOKUP($G14,Crses!$A$2:$J$254,4,FALSE)</f>
        <v>3</v>
      </c>
      <c r="J14" s="36">
        <f>VLOOKUP($G14,Crses!$A$2:$J$254,5,FALSE)</f>
        <v>0</v>
      </c>
      <c r="K14" s="36">
        <f>VLOOKUP($G14,Crses!$A$2:$J$254,6,FALSE)</f>
        <v>3</v>
      </c>
      <c r="L14" s="260" t="str">
        <f>VLOOKUP($G14,Crses!$A$2:$J$254,7,FALSE)</f>
        <v>-</v>
      </c>
      <c r="P14" s="4"/>
      <c r="Q14" s="4"/>
      <c r="R14" s="4"/>
    </row>
    <row r="15" spans="1:18" ht="15" customHeight="1" x14ac:dyDescent="0.2">
      <c r="A15" s="259">
        <v>1401110</v>
      </c>
      <c r="B15" s="35" t="str">
        <f>VLOOKUP($A15,Crses!$A$2:$J$254,2,FALSE)</f>
        <v>اللغـــة الـعربيـة (1)**</v>
      </c>
      <c r="C15" s="36">
        <f>VLOOKUP($A15,Crses!$A$2:$J$254,4,FALSE)</f>
        <v>3</v>
      </c>
      <c r="D15" s="36">
        <f>VLOOKUP($A15,Crses!$A$2:$J$254,5,FALSE)</f>
        <v>0</v>
      </c>
      <c r="E15" s="36">
        <f>VLOOKUP($A15,Crses!$A$2:$J$254,6,FALSE)</f>
        <v>3</v>
      </c>
      <c r="F15" s="36" t="str">
        <f>VLOOKUP($A15,Crses!$A$2:$J$254,7,FALSE)</f>
        <v>-</v>
      </c>
      <c r="G15" s="34">
        <v>1301120</v>
      </c>
      <c r="H15" s="35" t="str">
        <f>VLOOKUP($G15,Crses!$A$2:$I$254,2,FALSE)</f>
        <v>النظم الرقمية</v>
      </c>
      <c r="I15" s="36">
        <f>VLOOKUP($G15,Crses!$A$2:$J$254,4,FALSE)</f>
        <v>3</v>
      </c>
      <c r="J15" s="36">
        <f>VLOOKUP($G15,Crses!$A$2:$J$254,5,FALSE)</f>
        <v>0</v>
      </c>
      <c r="K15" s="36">
        <f>VLOOKUP($G15,Crses!$A$2:$J$254,6,FALSE)</f>
        <v>3</v>
      </c>
      <c r="L15" s="260" t="str">
        <f>VLOOKUP($G15,Crses!$A$2:$J$254,7,FALSE)</f>
        <v>-</v>
      </c>
      <c r="P15" s="4"/>
      <c r="Q15" s="4"/>
      <c r="R15" s="4"/>
    </row>
    <row r="16" spans="1:18" ht="15" customHeight="1" x14ac:dyDescent="0.2">
      <c r="A16" s="259">
        <v>1401120</v>
      </c>
      <c r="B16" s="35" t="str">
        <f>VLOOKUP($A16,Crses!$A$2:$J$262,2,FALSE)</f>
        <v>اللغـة الإنجليزيـة (1)**</v>
      </c>
      <c r="C16" s="36">
        <f>VLOOKUP($A16,Crses!$A$2:$J$254,4,FALSE)</f>
        <v>3</v>
      </c>
      <c r="D16" s="36">
        <f>VLOOKUP($A16,Crses!$A$2:$J$254,5,FALSE)</f>
        <v>0</v>
      </c>
      <c r="E16" s="36">
        <f>VLOOKUP($A16,Crses!$A$2:$J$254,6,FALSE)</f>
        <v>3</v>
      </c>
      <c r="F16" s="36" t="str">
        <f>VLOOKUP($A16,Crses!$A$2:$J$254,7,FALSE)</f>
        <v>-</v>
      </c>
      <c r="G16" s="34">
        <v>1301222</v>
      </c>
      <c r="H16" s="35" t="str">
        <f>VLOOKUP($G16,Crses!$A$2:$I$254,2,FALSE)</f>
        <v>تنظيم وعمارة الحاسوب</v>
      </c>
      <c r="I16" s="36">
        <f>VLOOKUP($G16,Crses!$A$2:$J$254,4,FALSE)</f>
        <v>3</v>
      </c>
      <c r="J16" s="36">
        <f>VLOOKUP($G16,Crses!$A$2:$J$254,5,FALSE)</f>
        <v>0</v>
      </c>
      <c r="K16" s="36">
        <f>VLOOKUP($G16,Crses!$A$2:$J$254,6,FALSE)</f>
        <v>3</v>
      </c>
      <c r="L16" s="260">
        <f>VLOOKUP($G16,Crses!$A$2:$J$254,7,FALSE)</f>
        <v>1301120</v>
      </c>
      <c r="P16" s="4"/>
      <c r="Q16" s="4"/>
      <c r="R16" s="4"/>
    </row>
    <row r="17" spans="1:18" ht="15" customHeight="1" x14ac:dyDescent="0.2">
      <c r="A17" s="259">
        <v>1401151</v>
      </c>
      <c r="B17" s="35" t="str">
        <f>VLOOKUP($A17,Crses!$A$2:$J$262,2,FALSE)</f>
        <v>أخلاقيات الحياة الجامعية</v>
      </c>
      <c r="C17" s="36">
        <f>VLOOKUP($A17,Crses!$A$2:$J$268,4,FALSE)</f>
        <v>3</v>
      </c>
      <c r="D17" s="36">
        <f>VLOOKUP($A17,Crses!$A$2:$J$268,5,FALSE)</f>
        <v>0</v>
      </c>
      <c r="E17" s="36">
        <f>VLOOKUP($A17,Crses!$A$2:$J$268,6,FALSE)</f>
        <v>3</v>
      </c>
      <c r="F17" s="36" t="str">
        <f>VLOOKUP($A17,Crses!$A$2:$J$268,7,FALSE)</f>
        <v>-</v>
      </c>
      <c r="G17" s="34">
        <v>1301224</v>
      </c>
      <c r="H17" s="35" t="str">
        <f>VLOOKUP($G17,Crses!$A$2:$I$254,2,FALSE)</f>
        <v>نظم الحواسيب الدقيقة ولغة اسمبلى</v>
      </c>
      <c r="I17" s="36">
        <f>VLOOKUP($G17,Crses!$A$2:$J$254,4,FALSE)</f>
        <v>3</v>
      </c>
      <c r="J17" s="36">
        <f>VLOOKUP($G17,Crses!$A$2:$J$254,5,FALSE)</f>
        <v>0</v>
      </c>
      <c r="K17" s="36">
        <f>VLOOKUP($G17,Crses!$A$2:$J$254,6,FALSE)</f>
        <v>3</v>
      </c>
      <c r="L17" s="260">
        <f>VLOOKUP($G17,Crses!$A$2:$J$254,7,FALSE)</f>
        <v>1301222</v>
      </c>
      <c r="P17" s="4"/>
      <c r="Q17" s="5"/>
      <c r="R17" s="4"/>
    </row>
    <row r="18" spans="1:18" ht="15" customHeight="1" x14ac:dyDescent="0.2">
      <c r="A18" s="261"/>
      <c r="B18" s="37" t="s">
        <v>450</v>
      </c>
      <c r="C18" s="38">
        <f>SUM(C14:C17)</f>
        <v>12</v>
      </c>
      <c r="D18" s="38">
        <f>SUM(D14:D17)</f>
        <v>0</v>
      </c>
      <c r="E18" s="38">
        <f>SUM(E14:E17)</f>
        <v>12</v>
      </c>
      <c r="F18" s="38"/>
      <c r="G18" s="256">
        <v>1301203</v>
      </c>
      <c r="H18" s="35" t="str">
        <f>VLOOKUP($G18,Crses!$A$2:$I$254,2,FALSE)</f>
        <v>تراكيب البيانات والخوارزميات</v>
      </c>
      <c r="I18" s="36">
        <f>VLOOKUP($G18,Crses!$A$2:$J$254,4,FALSE)</f>
        <v>2</v>
      </c>
      <c r="J18" s="36">
        <f>VLOOKUP($G18,Crses!$A$2:$J$254,5,FALSE)</f>
        <v>2</v>
      </c>
      <c r="K18" s="36">
        <f>VLOOKUP($G18,Crses!$A$2:$J$254,6,FALSE)</f>
        <v>3</v>
      </c>
      <c r="L18" s="260" t="str">
        <f>VLOOKUP($G18,Crses!$A$2:$J$254,7,FALSE)</f>
        <v>1301108+1301110</v>
      </c>
      <c r="P18" s="4"/>
      <c r="Q18" s="4"/>
      <c r="R18" s="4"/>
    </row>
    <row r="19" spans="1:18" ht="15" customHeight="1" x14ac:dyDescent="0.2">
      <c r="A19" s="262"/>
      <c r="B19" s="4"/>
      <c r="C19" s="4"/>
      <c r="D19" s="4"/>
      <c r="E19" s="12"/>
      <c r="F19" s="4"/>
      <c r="G19" s="256">
        <v>1301208</v>
      </c>
      <c r="H19" s="35" t="str">
        <f>VLOOKUP($G19,Crses!$A$2:$I$254,2,FALSE)</f>
        <v>البرمجة الكينونية (2)</v>
      </c>
      <c r="I19" s="36">
        <f>VLOOKUP($G19,Crses!$A$2:$J$254,4,FALSE)</f>
        <v>2</v>
      </c>
      <c r="J19" s="36">
        <f>VLOOKUP($G19,Crses!$A$2:$J$254,5,FALSE)</f>
        <v>2</v>
      </c>
      <c r="K19" s="36">
        <f>VLOOKUP($G19,Crses!$A$2:$J$254,6,FALSE)</f>
        <v>3</v>
      </c>
      <c r="L19" s="260">
        <f>VLOOKUP($G19,Crses!$A$2:$J$254,7,FALSE)</f>
        <v>1301108</v>
      </c>
      <c r="P19" s="10"/>
      <c r="Q19" s="4"/>
      <c r="R19" s="11"/>
    </row>
    <row r="20" spans="1:18" ht="15" customHeight="1" x14ac:dyDescent="0.2">
      <c r="A20" s="399" t="s">
        <v>622</v>
      </c>
      <c r="B20" s="414"/>
      <c r="C20" s="414"/>
      <c r="D20" s="414"/>
      <c r="E20" s="414"/>
      <c r="F20" s="414"/>
      <c r="G20" s="256">
        <v>1301270</v>
      </c>
      <c r="H20" s="35" t="str">
        <f>VLOOKUP($G20,Crses!$A$2:$I$254,2,FALSE)</f>
        <v>التحليل العددى</v>
      </c>
      <c r="I20" s="36">
        <f>VLOOKUP($G20,Crses!$A$2:$J$254,4,FALSE)</f>
        <v>3</v>
      </c>
      <c r="J20" s="36">
        <f>VLOOKUP($G20,Crses!$A$2:$J$254,5,FALSE)</f>
        <v>0</v>
      </c>
      <c r="K20" s="36">
        <f>VLOOKUP($G20,Crses!$A$2:$J$254,6,FALSE)</f>
        <v>3</v>
      </c>
      <c r="L20" s="260">
        <f>VLOOKUP($G20,Crses!$A$2:$J$254,7,FALSE)</f>
        <v>1301106</v>
      </c>
      <c r="P20" s="4"/>
      <c r="Q20" s="4"/>
      <c r="R20" s="4"/>
    </row>
    <row r="21" spans="1:18" ht="15" customHeight="1" x14ac:dyDescent="0.2">
      <c r="A21" s="259">
        <v>1401210</v>
      </c>
      <c r="B21" s="35" t="str">
        <f>VLOOKUP($A21,Crses!$A$2:$J$262,2,FALSE)</f>
        <v>اللغة العربية (2)</v>
      </c>
      <c r="C21" s="36">
        <f>VLOOKUP($A21,Crses!$A$2:$J$264,4,FALSE)</f>
        <v>3</v>
      </c>
      <c r="D21" s="36">
        <f>VLOOKUP($A21,Crses!$A$2:$J$264,5,FALSE)</f>
        <v>0</v>
      </c>
      <c r="E21" s="36">
        <f>VLOOKUP($A21,Crses!$A$2:$J$264,6,FALSE)</f>
        <v>3</v>
      </c>
      <c r="F21" s="36">
        <f>VLOOKUP($A21,Crses!$A$2:$J$264,7,FALSE)</f>
        <v>1401110</v>
      </c>
      <c r="G21" s="256">
        <v>1301304</v>
      </c>
      <c r="H21" s="35" t="str">
        <f>VLOOKUP($G21,Crses!$A$2:$I$254,2,FALSE)</f>
        <v>البرمجة المرئية</v>
      </c>
      <c r="I21" s="36">
        <f>VLOOKUP($G21,Crses!$A$2:$J$254,4,FALSE)</f>
        <v>2</v>
      </c>
      <c r="J21" s="36">
        <f>VLOOKUP($G21,Crses!$A$2:$J$254,5,FALSE)</f>
        <v>2</v>
      </c>
      <c r="K21" s="36">
        <f>VLOOKUP($G21,Crses!$A$2:$J$254,6,FALSE)</f>
        <v>3</v>
      </c>
      <c r="L21" s="260">
        <f>VLOOKUP($G21,Crses!$A$2:$J$254,7,FALSE)</f>
        <v>1303342</v>
      </c>
      <c r="P21" s="4"/>
      <c r="Q21" s="4"/>
      <c r="R21" s="4"/>
    </row>
    <row r="22" spans="1:18" ht="15" customHeight="1" x14ac:dyDescent="0.2">
      <c r="A22" s="259">
        <v>1401220</v>
      </c>
      <c r="B22" s="35" t="str">
        <f>VLOOKUP($A22,Crses!$A$2:$J$262,2,FALSE)</f>
        <v>اللغـة الإنجليزية (2)</v>
      </c>
      <c r="C22" s="36">
        <f>VLOOKUP($A22,Crses!$A$2:$J$264,4,FALSE)</f>
        <v>3</v>
      </c>
      <c r="D22" s="36">
        <f>VLOOKUP($A22,Crses!$A$2:$J$264,5,FALSE)</f>
        <v>0</v>
      </c>
      <c r="E22" s="36">
        <f>VLOOKUP($A22,Crses!$A$2:$J$264,6,FALSE)</f>
        <v>3</v>
      </c>
      <c r="F22" s="36">
        <f>VLOOKUP($A22,Crses!$A$2:$J$264,7,FALSE)</f>
        <v>1401120</v>
      </c>
      <c r="G22" s="256">
        <v>1301310</v>
      </c>
      <c r="H22" s="35" t="str">
        <f>VLOOKUP($G22,Crses!$A$2:$I$254,2,FALSE)</f>
        <v>تصميم وتحليل الخوارزميات</v>
      </c>
      <c r="I22" s="36">
        <f>VLOOKUP($G22,Crses!$A$2:$J$254,4,FALSE)</f>
        <v>3</v>
      </c>
      <c r="J22" s="36">
        <f>VLOOKUP($G22,Crses!$A$2:$J$254,5,FALSE)</f>
        <v>0</v>
      </c>
      <c r="K22" s="36">
        <f>VLOOKUP($G22,Crses!$A$2:$J$254,6,FALSE)</f>
        <v>3</v>
      </c>
      <c r="L22" s="260">
        <f>VLOOKUP($G22,Crses!$A$2:$J$254,7,FALSE)</f>
        <v>1301203</v>
      </c>
      <c r="P22" s="12"/>
      <c r="Q22" s="4"/>
      <c r="R22" s="4"/>
    </row>
    <row r="23" spans="1:18" ht="15" customHeight="1" x14ac:dyDescent="0.2">
      <c r="A23" s="259">
        <v>1401150</v>
      </c>
      <c r="B23" s="35" t="str">
        <f>VLOOKUP($A23,Crses!$A$2:$J$262,2,FALSE)</f>
        <v>التربية الوطنية</v>
      </c>
      <c r="C23" s="36">
        <f>VLOOKUP($A23,Crses!$A$2:$J$264,4,FALSE)</f>
        <v>3</v>
      </c>
      <c r="D23" s="36">
        <f>VLOOKUP($A23,Crses!$A$2:$J$264,5,FALSE)</f>
        <v>0</v>
      </c>
      <c r="E23" s="36">
        <f>VLOOKUP($A23,Crses!$A$2:$J$264,6,FALSE)</f>
        <v>3</v>
      </c>
      <c r="F23" s="36" t="str">
        <f>VLOOKUP($A23,Crses!$A$2:$J$264,7,FALSE)</f>
        <v>-</v>
      </c>
      <c r="G23" s="256">
        <v>1301315</v>
      </c>
      <c r="H23" s="35" t="str">
        <f>VLOOKUP($G23,Crses!$A$2:$I$254,2,FALSE)</f>
        <v>نظرية الحساب</v>
      </c>
      <c r="I23" s="36">
        <f>VLOOKUP($G23,Crses!$A$2:$J$254,4,FALSE)</f>
        <v>3</v>
      </c>
      <c r="J23" s="36">
        <f>VLOOKUP($G23,Crses!$A$2:$J$254,5,FALSE)</f>
        <v>0</v>
      </c>
      <c r="K23" s="36">
        <f>VLOOKUP($G23,Crses!$A$2:$J$254,6,FALSE)</f>
        <v>3</v>
      </c>
      <c r="L23" s="260">
        <f>VLOOKUP($G23,Crses!$A$2:$J$254,7,FALSE)</f>
        <v>1301203</v>
      </c>
      <c r="P23" s="13"/>
    </row>
    <row r="24" spans="1:18" ht="15" customHeight="1" x14ac:dyDescent="0.2">
      <c r="A24" s="259">
        <v>1501126</v>
      </c>
      <c r="B24" s="35" t="str">
        <f>VLOOKUP($A24,Crses!$A$2:$J$262,2,FALSE)</f>
        <v>الإسعافات الأولية</v>
      </c>
      <c r="C24" s="36">
        <f>VLOOKUP($A24,Crses!$A$2:$J$264,4,FALSE)</f>
        <v>3</v>
      </c>
      <c r="D24" s="36">
        <f>VLOOKUP($A24,Crses!$A$2:$J$264,5,FALSE)</f>
        <v>0</v>
      </c>
      <c r="E24" s="36">
        <f>VLOOKUP($A24,Crses!$A$2:$J$264,6,FALSE)</f>
        <v>3</v>
      </c>
      <c r="F24" s="36" t="str">
        <f>VLOOKUP($A24,Crses!$A$2:$J$264,7,FALSE)</f>
        <v>-</v>
      </c>
      <c r="G24" s="256">
        <v>1301326</v>
      </c>
      <c r="H24" s="35" t="str">
        <f>VLOOKUP($G24,Crses!$A$2:$I$254,2,FALSE)</f>
        <v>نظم التشغيل</v>
      </c>
      <c r="I24" s="36">
        <f>VLOOKUP($G24,Crses!$A$2:$J$254,4,FALSE)</f>
        <v>3</v>
      </c>
      <c r="J24" s="36">
        <f>VLOOKUP($G24,Crses!$A$2:$J$254,5,FALSE)</f>
        <v>0</v>
      </c>
      <c r="K24" s="36">
        <f>VLOOKUP($G24,Crses!$A$2:$J$254,6,FALSE)</f>
        <v>3</v>
      </c>
      <c r="L24" s="260">
        <f>VLOOKUP($G24,Crses!$A$2:$J$254,7,FALSE)</f>
        <v>1301203</v>
      </c>
      <c r="P24" s="13"/>
    </row>
    <row r="25" spans="1:18" ht="15" customHeight="1" x14ac:dyDescent="0.2">
      <c r="A25" s="259">
        <v>1501127</v>
      </c>
      <c r="B25" s="35" t="str">
        <f>VLOOKUP($A25,Crses!$A$2:$J$262,2,FALSE)</f>
        <v>الطاقة الخضراء في حياتنا</v>
      </c>
      <c r="C25" s="36">
        <f>VLOOKUP($A25,Crses!$A$2:$J$264,4,FALSE)</f>
        <v>3</v>
      </c>
      <c r="D25" s="36">
        <f>VLOOKUP($A25,Crses!$A$2:$J$264,5,FALSE)</f>
        <v>0</v>
      </c>
      <c r="E25" s="36">
        <f>VLOOKUP($A25,Crses!$A$2:$J$264,6,FALSE)</f>
        <v>3</v>
      </c>
      <c r="F25" s="36" t="str">
        <f>VLOOKUP($A25,Crses!$A$2:$J$264,7,FALSE)</f>
        <v>-</v>
      </c>
      <c r="G25" s="256">
        <v>1301340</v>
      </c>
      <c r="H25" s="35" t="str">
        <f>VLOOKUP($G25,Crses!$A$2:$I$254,2,FALSE)</f>
        <v>الذكاءالاصطناعى</v>
      </c>
      <c r="I25" s="36">
        <f>VLOOKUP($G25,Crses!$A$2:$J$254,4,FALSE)</f>
        <v>3</v>
      </c>
      <c r="J25" s="36">
        <f>VLOOKUP($G25,Crses!$A$2:$J$254,5,FALSE)</f>
        <v>0</v>
      </c>
      <c r="K25" s="36">
        <f>VLOOKUP($G25,Crses!$A$2:$J$254,6,FALSE)</f>
        <v>3</v>
      </c>
      <c r="L25" s="260">
        <f>VLOOKUP($G25,Crses!$A$2:$J$254,7,FALSE)</f>
        <v>1301203</v>
      </c>
      <c r="P25" s="13"/>
    </row>
    <row r="26" spans="1:18" ht="18.75" customHeight="1" x14ac:dyDescent="0.2">
      <c r="A26" s="259">
        <v>1401136</v>
      </c>
      <c r="B26" s="35" t="str">
        <f>VLOOKUP($A26,Crses!$A$2:$J$262,2,FALSE)</f>
        <v>مدخل إلى التربية الحديثة</v>
      </c>
      <c r="C26" s="36">
        <f>VLOOKUP($A26,Crses!$A$2:$J$264,4,FALSE)</f>
        <v>3</v>
      </c>
      <c r="D26" s="36">
        <f>VLOOKUP($A26,Crses!$A$2:$J$264,5,FALSE)</f>
        <v>0</v>
      </c>
      <c r="E26" s="36">
        <f>VLOOKUP($A26,Crses!$A$2:$J$264,6,FALSE)</f>
        <v>3</v>
      </c>
      <c r="F26" s="36" t="str">
        <f>VLOOKUP($A26,Crses!$A$2:$J$264,7,FALSE)</f>
        <v>-</v>
      </c>
      <c r="G26" s="256">
        <v>1301369</v>
      </c>
      <c r="H26" s="35" t="str">
        <f>VLOOKUP($G26,Crses!$A$2:$I$254,2,FALSE)</f>
        <v>التدريب الميداني</v>
      </c>
      <c r="I26" s="36">
        <f>VLOOKUP($G26,Crses!$A$2:$J$254,4,FALSE)</f>
        <v>0</v>
      </c>
      <c r="J26" s="36">
        <f>VLOOKUP($G26,Crses!$A$2:$J$254,5,FALSE)</f>
        <v>6</v>
      </c>
      <c r="K26" s="36">
        <f>VLOOKUP($G26,Crses!$A$2:$J$254,6,FALSE)</f>
        <v>3</v>
      </c>
      <c r="L26" s="260" t="str">
        <f>VLOOKUP($G26,Crses!$A$2:$J$254,7,FALSE)</f>
        <v>Pass. 90Cr. Hrs.</v>
      </c>
      <c r="P26" s="13"/>
    </row>
    <row r="27" spans="1:18" ht="15" customHeight="1" x14ac:dyDescent="0.2">
      <c r="A27" s="259">
        <v>1401132</v>
      </c>
      <c r="B27" s="35" t="str">
        <f>VLOOKUP($A27,Crses!$A$2:$J$262,2,FALSE)</f>
        <v>الإنسان والبيئة</v>
      </c>
      <c r="C27" s="36">
        <f>VLOOKUP($A27,Crses!$A$2:$J$264,4,FALSE)</f>
        <v>3</v>
      </c>
      <c r="D27" s="36">
        <f>VLOOKUP($A27,Crses!$A$2:$J$264,5,FALSE)</f>
        <v>0</v>
      </c>
      <c r="E27" s="36">
        <f>VLOOKUP($A27,Crses!$A$2:$J$264,6,FALSE)</f>
        <v>3</v>
      </c>
      <c r="F27" s="36" t="str">
        <f>VLOOKUP($A27,Crses!$A$2:$J$264,7,FALSE)</f>
        <v>-</v>
      </c>
      <c r="G27" s="256">
        <v>1301415</v>
      </c>
      <c r="H27" s="35" t="str">
        <f>VLOOKUP($G27,Crses!$A$2:$I$254,2,FALSE)</f>
        <v>ترجمة لغات البرمجة</v>
      </c>
      <c r="I27" s="36">
        <f>VLOOKUP($G27,Crses!$A$2:$J$254,4,FALSE)</f>
        <v>3</v>
      </c>
      <c r="J27" s="36">
        <f>VLOOKUP($G27,Crses!$A$2:$J$254,5,FALSE)</f>
        <v>0</v>
      </c>
      <c r="K27" s="36">
        <f>VLOOKUP($G27,Crses!$A$2:$J$254,6,FALSE)</f>
        <v>3</v>
      </c>
      <c r="L27" s="260">
        <f>VLOOKUP($G27,Crses!$A$2:$J$254,7,FALSE)</f>
        <v>1301315</v>
      </c>
      <c r="M27" s="4"/>
      <c r="P27" s="13"/>
    </row>
    <row r="28" spans="1:18" ht="15" customHeight="1" x14ac:dyDescent="0.2">
      <c r="A28" s="259">
        <v>701101</v>
      </c>
      <c r="B28" s="35" t="str">
        <f>VLOOKUP($A28,Crses!$A$2:$J$262,2,FALSE)</f>
        <v>الثقافـــة الإسلامية</v>
      </c>
      <c r="C28" s="36">
        <f>VLOOKUP($A28,Crses!$A$2:$J$264,4,FALSE)</f>
        <v>3</v>
      </c>
      <c r="D28" s="36">
        <f>VLOOKUP($A28,Crses!$A$2:$J$264,5,FALSE)</f>
        <v>0</v>
      </c>
      <c r="E28" s="36">
        <f>VLOOKUP($A28,Crses!$A$2:$J$264,6,FALSE)</f>
        <v>3</v>
      </c>
      <c r="F28" s="36" t="str">
        <f>VLOOKUP($A28,Crses!$A$2:$J$264,7,FALSE)</f>
        <v>-</v>
      </c>
      <c r="G28" s="231">
        <v>1301455</v>
      </c>
      <c r="H28" s="35" t="str">
        <f>VLOOKUP($G28,Crses!$A$2:$I$254,2,FALSE)</f>
        <v>الرسم الحاسوبي</v>
      </c>
      <c r="I28" s="36">
        <f>VLOOKUP($G28,Crses!$A$2:$J$254,4,FALSE)</f>
        <v>2</v>
      </c>
      <c r="J28" s="36">
        <f>VLOOKUP($G28,Crses!$A$2:$J$254,5,FALSE)</f>
        <v>2</v>
      </c>
      <c r="K28" s="36">
        <f>VLOOKUP($G28,Crses!$A$2:$J$254,6,FALSE)</f>
        <v>3</v>
      </c>
      <c r="L28" s="260">
        <f>VLOOKUP($G28,Crses!$A$2:$J$254,7,FALSE)</f>
        <v>1301310</v>
      </c>
      <c r="P28" s="14"/>
      <c r="Q28" s="15"/>
    </row>
    <row r="29" spans="1:18" ht="15" customHeight="1" x14ac:dyDescent="0.2">
      <c r="A29" s="259">
        <v>701103</v>
      </c>
      <c r="B29" s="35" t="str">
        <f>VLOOKUP($A29,Crses!$A$2:$J$262,2,FALSE)</f>
        <v>الإسلام وقضايا العصر</v>
      </c>
      <c r="C29" s="36">
        <f>VLOOKUP($A29,Crses!$A$2:$J$264,4,FALSE)</f>
        <v>3</v>
      </c>
      <c r="D29" s="36">
        <f>VLOOKUP($A29,Crses!$A$2:$J$264,5,FALSE)</f>
        <v>0</v>
      </c>
      <c r="E29" s="36">
        <f>VLOOKUP($A29,Crses!$A$2:$J$264,6,FALSE)</f>
        <v>3</v>
      </c>
      <c r="F29" s="36" t="str">
        <f>VLOOKUP($A29,Crses!$A$2:$J$264,7,FALSE)</f>
        <v>-</v>
      </c>
      <c r="G29" s="256">
        <v>1304310</v>
      </c>
      <c r="H29" s="35" t="str">
        <f>VLOOKUP($G29,Crses!$A$2:$I$254,2,FALSE)</f>
        <v>امن الشبكات</v>
      </c>
      <c r="I29" s="36">
        <f>VLOOKUP($G29,Crses!$A$2:$J$254,4,FALSE)</f>
        <v>3</v>
      </c>
      <c r="J29" s="36">
        <f>VLOOKUP($G29,Crses!$A$2:$J$254,5,FALSE)</f>
        <v>0</v>
      </c>
      <c r="K29" s="36">
        <f>VLOOKUP($G29,Crses!$A$2:$J$254,6,FALSE)</f>
        <v>3</v>
      </c>
      <c r="L29" s="260">
        <f>VLOOKUP($G29,Crses!$A$2:$J$254,7,FALSE)</f>
        <v>1304336</v>
      </c>
      <c r="P29" s="13"/>
    </row>
    <row r="30" spans="1:18" ht="20.25" customHeight="1" x14ac:dyDescent="0.2">
      <c r="A30" s="259">
        <v>701104</v>
      </c>
      <c r="B30" s="35" t="str">
        <f>VLOOKUP($A30,Crses!$A$2:$J$262,2,FALSE)</f>
        <v>الأخلاق في الإسلام</v>
      </c>
      <c r="C30" s="36">
        <f>VLOOKUP($A30,Crses!$A$2:$J$264,4,FALSE)</f>
        <v>3</v>
      </c>
      <c r="D30" s="36">
        <f>VLOOKUP($A30,Crses!$A$2:$J$264,5,FALSE)</f>
        <v>0</v>
      </c>
      <c r="E30" s="36">
        <f>VLOOKUP($A30,Crses!$A$2:$J$264,6,FALSE)</f>
        <v>3</v>
      </c>
      <c r="F30" s="36" t="str">
        <f>VLOOKUP($A30,Crses!$A$2:$J$264,7,FALSE)</f>
        <v>-</v>
      </c>
      <c r="G30" s="256">
        <v>1304336</v>
      </c>
      <c r="H30" s="35" t="str">
        <f>VLOOKUP($G30,Crses!$A$2:$I$254,2,FALSE)</f>
        <v>تراسل البيانات وشبكات الحاسوب</v>
      </c>
      <c r="I30" s="36">
        <f>VLOOKUP($G30,Crses!$A$2:$J$254,4,FALSE)</f>
        <v>3</v>
      </c>
      <c r="J30" s="36">
        <f>VLOOKUP($G30,Crses!$A$2:$J$254,5,FALSE)</f>
        <v>0</v>
      </c>
      <c r="K30" s="36">
        <f>VLOOKUP($G30,Crses!$A$2:$J$254,6,FALSE)</f>
        <v>3</v>
      </c>
      <c r="L30" s="260">
        <f>VLOOKUP($G30,Crses!$A$2:$J$254,7,FALSE)</f>
        <v>1301326</v>
      </c>
      <c r="P30" s="16"/>
    </row>
    <row r="31" spans="1:18" ht="15" customHeight="1" x14ac:dyDescent="0.2">
      <c r="A31" s="259">
        <v>1501154</v>
      </c>
      <c r="B31" s="35" t="str">
        <f>VLOOKUP($A31,Crses!$A$2:$J$262,2,FALSE)</f>
        <v>الثقافة الصحية</v>
      </c>
      <c r="C31" s="36">
        <f>VLOOKUP($A31,Crses!$A$2:$J$264,4,FALSE)</f>
        <v>3</v>
      </c>
      <c r="D31" s="36">
        <f>VLOOKUP($A31,Crses!$A$2:$J$264,5,FALSE)</f>
        <v>0</v>
      </c>
      <c r="E31" s="36">
        <f>VLOOKUP($A31,Crses!$A$2:$J$264,6,FALSE)</f>
        <v>3</v>
      </c>
      <c r="F31" s="36" t="str">
        <f>VLOOKUP($A31,Crses!$A$2:$J$264,7,FALSE)</f>
        <v>-</v>
      </c>
      <c r="G31" s="256">
        <v>1302281</v>
      </c>
      <c r="H31" s="35" t="str">
        <f>VLOOKUP($G31,Crses!$A$2:$I$254,2,FALSE)</f>
        <v>مدخل الى هندسة البرمجيات</v>
      </c>
      <c r="I31" s="36">
        <f>VLOOKUP($G31,Crses!$A$2:$J$254,4,FALSE)</f>
        <v>3</v>
      </c>
      <c r="J31" s="36">
        <f>VLOOKUP($G31,Crses!$A$2:$J$254,5,FALSE)</f>
        <v>0</v>
      </c>
      <c r="K31" s="36">
        <f>VLOOKUP($G31,Crses!$A$2:$J$254,6,FALSE)</f>
        <v>3</v>
      </c>
      <c r="L31" s="260">
        <f>VLOOKUP($G31,Crses!$A$2:$J$254,7,FALSE)</f>
        <v>1301108</v>
      </c>
      <c r="P31" s="13"/>
    </row>
    <row r="32" spans="1:18" ht="15" customHeight="1" x14ac:dyDescent="0.2">
      <c r="A32" s="259">
        <v>1501153</v>
      </c>
      <c r="B32" s="35" t="str">
        <f>VLOOKUP($A32,Crses!$A$2:$J$262,2,FALSE)</f>
        <v>التغذية في الصحة والمرض</v>
      </c>
      <c r="C32" s="36">
        <f>VLOOKUP($A32,Crses!$A$2:$J$264,4,FALSE)</f>
        <v>3</v>
      </c>
      <c r="D32" s="36">
        <f>VLOOKUP($A32,Crses!$A$2:$J$264,5,FALSE)</f>
        <v>0</v>
      </c>
      <c r="E32" s="36">
        <f>VLOOKUP($A32,Crses!$A$2:$J$264,6,FALSE)</f>
        <v>3</v>
      </c>
      <c r="F32" s="36" t="str">
        <f>VLOOKUP($A32,Crses!$A$2:$J$264,7,FALSE)</f>
        <v>-</v>
      </c>
      <c r="G32" s="256">
        <v>1303236</v>
      </c>
      <c r="H32" s="35" t="str">
        <f>VLOOKUP($G32,Crses!$A$2:$I$254,2,FALSE)</f>
        <v>تطوير برمجيات الانترنت</v>
      </c>
      <c r="I32" s="36">
        <f>VLOOKUP($G32,Crses!$A$2:$J$254,4,FALSE)</f>
        <v>2</v>
      </c>
      <c r="J32" s="36">
        <f>VLOOKUP($G32,Crses!$A$2:$J$254,5,FALSE)</f>
        <v>2</v>
      </c>
      <c r="K32" s="36">
        <f>VLOOKUP($G32,Crses!$A$2:$J$254,6,FALSE)</f>
        <v>3</v>
      </c>
      <c r="L32" s="260">
        <f>VLOOKUP($G32,Crses!$A$2:$J$254,7,FALSE)</f>
        <v>1301108</v>
      </c>
      <c r="P32" s="13"/>
    </row>
    <row r="33" spans="1:16" ht="15" customHeight="1" x14ac:dyDescent="0.2">
      <c r="A33" s="259">
        <v>1401130</v>
      </c>
      <c r="B33" s="35" t="str">
        <f>VLOOKUP($A33,Crses!$A$2:$J$262,2,FALSE)</f>
        <v>الرياضة والصحة</v>
      </c>
      <c r="C33" s="36">
        <f>VLOOKUP($A33,Crses!$A$2:$J$264,4,FALSE)</f>
        <v>3</v>
      </c>
      <c r="D33" s="36">
        <f>VLOOKUP($A33,Crses!$A$2:$J$264,5,FALSE)</f>
        <v>0</v>
      </c>
      <c r="E33" s="36">
        <f>VLOOKUP($A33,Crses!$A$2:$J$264,6,FALSE)</f>
        <v>3</v>
      </c>
      <c r="F33" s="36" t="str">
        <f>VLOOKUP($A33,Crses!$A$2:$J$264,7,FALSE)</f>
        <v>-</v>
      </c>
      <c r="G33" s="256">
        <v>1303342</v>
      </c>
      <c r="H33" s="35" t="str">
        <f>VLOOKUP($G33,Crses!$A$2:$I$254,2,FALSE)</f>
        <v>نظم قواعد البيانات</v>
      </c>
      <c r="I33" s="36">
        <f>VLOOKUP($G33,Crses!$A$2:$J$254,4,FALSE)</f>
        <v>3</v>
      </c>
      <c r="J33" s="36">
        <f>VLOOKUP($G33,Crses!$A$2:$J$254,5,FALSE)</f>
        <v>0</v>
      </c>
      <c r="K33" s="36">
        <f>VLOOKUP($G33,Crses!$A$2:$J$254,6,FALSE)</f>
        <v>3</v>
      </c>
      <c r="L33" s="260">
        <f>VLOOKUP($G33,Crses!$A$2:$J$254,7,FALSE)</f>
        <v>1301203</v>
      </c>
      <c r="P33" s="13"/>
    </row>
    <row r="34" spans="1:16" ht="15" customHeight="1" x14ac:dyDescent="0.2">
      <c r="A34" s="259">
        <v>1401131</v>
      </c>
      <c r="B34" s="35" t="str">
        <f>VLOOKUP($A34,Crses!$A$2:$J$262,2,FALSE)</f>
        <v>مدخل الى علم الاجتماع</v>
      </c>
      <c r="C34" s="36">
        <f>VLOOKUP($A34,Crses!$A$2:$J$264,4,FALSE)</f>
        <v>3</v>
      </c>
      <c r="D34" s="36">
        <f>VLOOKUP($A34,Crses!$A$2:$J$264,5,FALSE)</f>
        <v>0</v>
      </c>
      <c r="E34" s="36">
        <f>VLOOKUP($A34,Crses!$A$2:$J$264,6,FALSE)</f>
        <v>3</v>
      </c>
      <c r="F34" s="36" t="str">
        <f>VLOOKUP($A34,Crses!$A$2:$J$264,7,FALSE)</f>
        <v>-</v>
      </c>
      <c r="G34" s="256">
        <v>1304430</v>
      </c>
      <c r="H34" s="35" t="str">
        <f>VLOOKUP($G34,Crses!$A$2:$I$254,2,FALSE)</f>
        <v>الحوسبة اللاسلكية والنقالة</v>
      </c>
      <c r="I34" s="36">
        <f>VLOOKUP($G34,Crses!$A$2:$J$254,4,FALSE)</f>
        <v>3</v>
      </c>
      <c r="J34" s="36">
        <f>VLOOKUP($G34,Crses!$A$2:$J$254,5,FALSE)</f>
        <v>0</v>
      </c>
      <c r="K34" s="36">
        <f>VLOOKUP($G34,Crses!$A$2:$J$254,6,FALSE)</f>
        <v>3</v>
      </c>
      <c r="L34" s="260">
        <f>VLOOKUP($G34,Crses!$A$2:$J$254,7,FALSE)</f>
        <v>1304310</v>
      </c>
      <c r="P34" s="13"/>
    </row>
    <row r="35" spans="1:16" ht="21.75" customHeight="1" x14ac:dyDescent="0.2">
      <c r="A35" s="259">
        <v>1501128</v>
      </c>
      <c r="B35" s="35" t="str">
        <f>VLOOKUP($A35,Crses!$A$2:$J$262,2,FALSE)</f>
        <v>تكنولوجيا الإتصال و التواصل الإجتماعي</v>
      </c>
      <c r="C35" s="36">
        <f>VLOOKUP($A35,Crses!$A$2:$J$264,4,FALSE)</f>
        <v>3</v>
      </c>
      <c r="D35" s="36">
        <f>VLOOKUP($A35,Crses!$A$2:$J$264,5,FALSE)</f>
        <v>0</v>
      </c>
      <c r="E35" s="36">
        <f>VLOOKUP($A35,Crses!$A$2:$J$264,6,FALSE)</f>
        <v>3</v>
      </c>
      <c r="F35" s="36" t="str">
        <f>VLOOKUP($A35,Crses!$A$2:$J$264,7,FALSE)</f>
        <v>-</v>
      </c>
      <c r="G35" s="256">
        <v>1303386</v>
      </c>
      <c r="H35" s="35" t="str">
        <f>VLOOKUP($G35,Crses!$A$2:$I$254,2,FALSE)</f>
        <v>تحليل وتصميم نظم المعلومات</v>
      </c>
      <c r="I35" s="36">
        <f>VLOOKUP($G35,Crses!$A$2:$J$254,4,FALSE)</f>
        <v>3</v>
      </c>
      <c r="J35" s="36">
        <f>VLOOKUP($G35,Crses!$A$2:$J$254,5,FALSE)</f>
        <v>0</v>
      </c>
      <c r="K35" s="36">
        <f>VLOOKUP($G35,Crses!$A$2:$J$254,6,FALSE)</f>
        <v>3</v>
      </c>
      <c r="L35" s="260">
        <f>VLOOKUP($G35,Crses!$A$2:$J$254,7,FALSE)</f>
        <v>1303342</v>
      </c>
      <c r="P35" s="13"/>
    </row>
    <row r="36" spans="1:16" ht="15" customHeight="1" x14ac:dyDescent="0.2">
      <c r="A36" s="259">
        <v>1501124</v>
      </c>
      <c r="B36" s="35" t="str">
        <f>VLOOKUP($A36,Crses!$A$2:$J$262,2,FALSE)</f>
        <v>مقدمة في علم الفلك</v>
      </c>
      <c r="C36" s="36">
        <f>VLOOKUP($A36,Crses!$A$2:$J$264,4,FALSE)</f>
        <v>3</v>
      </c>
      <c r="D36" s="36">
        <f>VLOOKUP($A36,Crses!$A$2:$J$264,5,FALSE)</f>
        <v>0</v>
      </c>
      <c r="E36" s="36">
        <f>VLOOKUP($A36,Crses!$A$2:$J$264,6,FALSE)</f>
        <v>3</v>
      </c>
      <c r="F36" s="36" t="str">
        <f>VLOOKUP($A36,Crses!$A$2:$J$264,7,FALSE)</f>
        <v>-</v>
      </c>
      <c r="G36" s="439">
        <v>1301491</v>
      </c>
      <c r="H36" s="441" t="str">
        <f>VLOOKUP($G36,Crses!$A$2:$I$254,2,FALSE)</f>
        <v>مشروع تخرج (1)</v>
      </c>
      <c r="I36" s="404">
        <f>VLOOKUP($G36,Crses!$A$2:$J$254,4,FALSE)</f>
        <v>0</v>
      </c>
      <c r="J36" s="404">
        <f>VLOOKUP($G36,Crses!$A$2:$J$254,5,FALSE)</f>
        <v>2</v>
      </c>
      <c r="K36" s="404">
        <f>VLOOKUP($G36,Crses!$A$2:$J$254,6,FALSE)</f>
        <v>1</v>
      </c>
      <c r="L36" s="443" t="str">
        <f>VLOOKUP($G36,Crses!$A$2:$J$254,7,FALSE)</f>
        <v>Pass. 90 Cr. Hrs. + 1303386</v>
      </c>
      <c r="P36" s="13"/>
    </row>
    <row r="37" spans="1:16" ht="15" customHeight="1" x14ac:dyDescent="0.2">
      <c r="A37" s="259">
        <v>1401111</v>
      </c>
      <c r="B37" s="35" t="str">
        <f>VLOOKUP($A37,Crses!$A$2:$J$262,2,FALSE)</f>
        <v>مدخل الى علم المكتبات</v>
      </c>
      <c r="C37" s="36">
        <f>VLOOKUP($A37,Crses!$A$2:$J$264,4,FALSE)</f>
        <v>3</v>
      </c>
      <c r="D37" s="36">
        <f>VLOOKUP($A37,Crses!$A$2:$J$264,5,FALSE)</f>
        <v>0</v>
      </c>
      <c r="E37" s="36">
        <f>VLOOKUP($A37,Crses!$A$2:$J$264,6,FALSE)</f>
        <v>3</v>
      </c>
      <c r="F37" s="36" t="str">
        <f>VLOOKUP($A37,Crses!$A$2:$J$264,7,FALSE)</f>
        <v>-</v>
      </c>
      <c r="G37" s="440"/>
      <c r="H37" s="442"/>
      <c r="I37" s="405"/>
      <c r="J37" s="405"/>
      <c r="K37" s="405"/>
      <c r="L37" s="444"/>
      <c r="P37" s="13"/>
    </row>
    <row r="38" spans="1:16" ht="15" customHeight="1" x14ac:dyDescent="0.2">
      <c r="A38" s="259">
        <v>1501113</v>
      </c>
      <c r="B38" s="35" t="str">
        <f>VLOOKUP($A38,Crses!$A$2:$J$262,2,FALSE)</f>
        <v>العلوم عند العرب والمسلمين</v>
      </c>
      <c r="C38" s="36">
        <f>VLOOKUP($A38,Crses!$A$2:$J$264,4,FALSE)</f>
        <v>3</v>
      </c>
      <c r="D38" s="36">
        <f>VLOOKUP($A38,Crses!$A$2:$J$264,5,FALSE)</f>
        <v>0</v>
      </c>
      <c r="E38" s="36">
        <f>VLOOKUP($A38,Crses!$A$2:$J$264,6,FALSE)</f>
        <v>3</v>
      </c>
      <c r="F38" s="36" t="str">
        <f>VLOOKUP($A38,Crses!$A$2:$J$264,7,FALSE)</f>
        <v>-</v>
      </c>
      <c r="G38" s="256">
        <v>1301492</v>
      </c>
      <c r="H38" s="40" t="str">
        <f>VLOOKUP($G38,Crses!$A$2:$I$254,2,FALSE)</f>
        <v>مشروع تخرج (2)</v>
      </c>
      <c r="I38" s="41">
        <f>VLOOKUP($G35,Crses!$A$2:$J$254,4,FALSE)</f>
        <v>3</v>
      </c>
      <c r="J38" s="41">
        <f>VLOOKUP($G35,Crses!$A$2:$J$254,5,FALSE)</f>
        <v>0</v>
      </c>
      <c r="K38" s="41">
        <f>VLOOKUP($G38,Crses!$A$2:$J$254,6,FALSE)</f>
        <v>2</v>
      </c>
      <c r="L38" s="263">
        <f>VLOOKUP($G38,Crses!$A$2:$J$254,7,FALSE)</f>
        <v>1301491</v>
      </c>
      <c r="P38" s="13"/>
    </row>
    <row r="39" spans="1:16" ht="15" customHeight="1" thickBot="1" x14ac:dyDescent="0.25">
      <c r="A39" s="259">
        <v>1401133</v>
      </c>
      <c r="B39" s="35" t="str">
        <f>VLOOKUP($A39,Crses!$A$2:$J$262,2,FALSE)</f>
        <v>مدخل الى علم النفس</v>
      </c>
      <c r="C39" s="36">
        <f>VLOOKUP($A39,Crses!$A$2:$J$264,4,FALSE)</f>
        <v>3</v>
      </c>
      <c r="D39" s="36">
        <f>VLOOKUP($A39,Crses!$A$2:$J$264,5,FALSE)</f>
        <v>0</v>
      </c>
      <c r="E39" s="36">
        <f>VLOOKUP($A39,Crses!$A$2:$J$264,6,FALSE)</f>
        <v>3</v>
      </c>
      <c r="F39" s="36" t="str">
        <f>VLOOKUP($A39,Crses!$A$2:$J$264,7,FALSE)</f>
        <v>-</v>
      </c>
      <c r="G39" s="42"/>
      <c r="H39" s="43" t="s">
        <v>450</v>
      </c>
      <c r="I39" s="38">
        <f>SUM(I14:I38)</f>
        <v>61</v>
      </c>
      <c r="J39" s="38">
        <f>SUM(J14:J38)</f>
        <v>18</v>
      </c>
      <c r="K39" s="38">
        <f>SUM(K14:K38)</f>
        <v>69</v>
      </c>
      <c r="L39" s="264"/>
    </row>
    <row r="40" spans="1:16" ht="15" customHeight="1" thickBot="1" x14ac:dyDescent="0.25">
      <c r="A40" s="259">
        <v>501105</v>
      </c>
      <c r="B40" s="35" t="str">
        <f>VLOOKUP($A40,Crses!$A$2:$J$262,2,FALSE)</f>
        <v>النظام السياسي والإداري في الأردن</v>
      </c>
      <c r="C40" s="36">
        <f>VLOOKUP($A40,Crses!$A$2:$J$264,4,FALSE)</f>
        <v>3</v>
      </c>
      <c r="D40" s="36">
        <f>VLOOKUP($A40,Crses!$A$2:$J$264,5,FALSE)</f>
        <v>0</v>
      </c>
      <c r="E40" s="36">
        <f>VLOOKUP($A40,Crses!$A$2:$J$264,6,FALSE)</f>
        <v>3</v>
      </c>
      <c r="F40" s="36" t="str">
        <f>VLOOKUP($A40,Crses!$A$2:$J$264,7,FALSE)</f>
        <v>-</v>
      </c>
      <c r="G40" s="410" t="s">
        <v>637</v>
      </c>
      <c r="H40" s="411"/>
      <c r="I40" s="411"/>
      <c r="J40" s="411"/>
      <c r="K40" s="411"/>
      <c r="L40" s="412"/>
    </row>
    <row r="41" spans="1:16" ht="9.75" customHeight="1" x14ac:dyDescent="0.2">
      <c r="A41" s="415">
        <v>501114</v>
      </c>
      <c r="B41" s="417" t="str">
        <f>VLOOKUP($A41,Crses!$A$2:$J$262,2,FALSE)</f>
        <v>القضية الفلسطينية والتاريخ العربي المعاصر</v>
      </c>
      <c r="C41" s="404">
        <f>VLOOKUP($A41,Crses!$A$2:$J$264,4,FALSE)</f>
        <v>3</v>
      </c>
      <c r="D41" s="404">
        <f>VLOOKUP($A41,Crses!$A$2:$J$264,5,FALSE)</f>
        <v>0</v>
      </c>
      <c r="E41" s="404">
        <f>VLOOKUP($A41,Crses!$A$2:$J$264,6,FALSE)</f>
        <v>3</v>
      </c>
      <c r="F41" s="431" t="str">
        <f>VLOOKUP($A41,Crses!$A$2:$J$264,7,FALSE)</f>
        <v>-</v>
      </c>
      <c r="G41" s="433" t="s">
        <v>451</v>
      </c>
      <c r="H41" s="434"/>
      <c r="I41" s="434"/>
      <c r="J41" s="434"/>
      <c r="K41" s="434"/>
      <c r="L41" s="435"/>
    </row>
    <row r="42" spans="1:16" ht="15" customHeight="1" thickBot="1" x14ac:dyDescent="0.25">
      <c r="A42" s="416"/>
      <c r="B42" s="418"/>
      <c r="C42" s="405"/>
      <c r="D42" s="405"/>
      <c r="E42" s="405"/>
      <c r="F42" s="432"/>
      <c r="G42" s="436"/>
      <c r="H42" s="437"/>
      <c r="I42" s="437"/>
      <c r="J42" s="437"/>
      <c r="K42" s="437"/>
      <c r="L42" s="438"/>
    </row>
    <row r="43" spans="1:16" ht="15" customHeight="1" x14ac:dyDescent="0.2">
      <c r="A43" s="259">
        <v>602143</v>
      </c>
      <c r="B43" s="35" t="str">
        <f>VLOOKUP($A43,Crses!$A$2:$J$262,2,FALSE)</f>
        <v>حقوق الإنسان</v>
      </c>
      <c r="C43" s="36">
        <f>VLOOKUP($A43,Crses!$A$2:$J$264,4,FALSE)</f>
        <v>3</v>
      </c>
      <c r="D43" s="36">
        <f>VLOOKUP($A43,Crses!$A$2:$J$264,5,FALSE)</f>
        <v>0</v>
      </c>
      <c r="E43" s="36">
        <f>VLOOKUP($A43,Crses!$A$2:$J$264,6,FALSE)</f>
        <v>3</v>
      </c>
      <c r="F43" s="36" t="str">
        <f>VLOOKUP($A43,Crses!$A$2:$J$264,7,FALSE)</f>
        <v>-</v>
      </c>
      <c r="G43" s="254">
        <v>402103</v>
      </c>
      <c r="H43" s="255" t="str">
        <f>VLOOKUP($G43,Crses!$A$2:$I$254,2,FALSE)</f>
        <v>التنظيم والإدارة لطلبة الحاسوب</v>
      </c>
      <c r="I43" s="253">
        <f>VLOOKUP($G43,Crses!$A$2:$J$254,4,FALSE)</f>
        <v>3</v>
      </c>
      <c r="J43" s="253">
        <f>VLOOKUP($G43,Crses!$A$2:$J$254,5,FALSE)</f>
        <v>0</v>
      </c>
      <c r="K43" s="253">
        <f>VLOOKUP($G43,Crses!$A$2:$J$254,6,FALSE)</f>
        <v>3</v>
      </c>
      <c r="L43" s="265" t="str">
        <f>VLOOKUP($G43,Crses!$A$2:$J$254,7,FALSE)</f>
        <v>-</v>
      </c>
    </row>
    <row r="44" spans="1:16" ht="15" customHeight="1" x14ac:dyDescent="0.2">
      <c r="A44" s="259">
        <v>1401140</v>
      </c>
      <c r="B44" s="35" t="str">
        <f>VLOOKUP($A44,Crses!$A$2:$J$262,2,FALSE)</f>
        <v>الثقافة الاقتصادية</v>
      </c>
      <c r="C44" s="36">
        <f>VLOOKUP($A44,Crses!$A$2:$J$264,4,FALSE)</f>
        <v>3</v>
      </c>
      <c r="D44" s="36">
        <f>VLOOKUP($A44,Crses!$A$2:$J$264,5,FALSE)</f>
        <v>0</v>
      </c>
      <c r="E44" s="36">
        <f>VLOOKUP($A44,Crses!$A$2:$J$264,6,FALSE)</f>
        <v>3</v>
      </c>
      <c r="F44" s="36" t="str">
        <f>VLOOKUP($A44,Crses!$A$2:$J$264,7,FALSE)</f>
        <v>-</v>
      </c>
      <c r="G44" s="256">
        <v>1301301</v>
      </c>
      <c r="H44" s="35" t="str">
        <f>VLOOKUP($G44,Crses!$A$2:$I$254,2,FALSE)</f>
        <v>لغة برمجة مختارة</v>
      </c>
      <c r="I44" s="36">
        <f>VLOOKUP($G44,Crses!$A$2:$J$254,4,FALSE)</f>
        <v>3</v>
      </c>
      <c r="J44" s="36">
        <f>VLOOKUP($G44,Crses!$A$2:$J$254,5,FALSE)</f>
        <v>0</v>
      </c>
      <c r="K44" s="36">
        <f>VLOOKUP($G44,Crses!$A$2:$J$254,6,FALSE)</f>
        <v>3</v>
      </c>
      <c r="L44" s="260">
        <f>VLOOKUP($G44,Crses!$A$2:$J$254,7,FALSE)</f>
        <v>1303342</v>
      </c>
    </row>
    <row r="45" spans="1:16" ht="15" customHeight="1" x14ac:dyDescent="0.2">
      <c r="A45" s="408" t="s">
        <v>621</v>
      </c>
      <c r="B45" s="409"/>
      <c r="C45" s="409"/>
      <c r="D45" s="409"/>
      <c r="E45" s="409"/>
      <c r="F45" s="409"/>
      <c r="G45" s="256">
        <v>1301302</v>
      </c>
      <c r="H45" s="35" t="str">
        <f>VLOOKUP($G45,Crses!$A$2:$I$254,2,FALSE)</f>
        <v>مفاهيم لغات البرمجة</v>
      </c>
      <c r="I45" s="36">
        <f>VLOOKUP($G45,Crses!$A$2:$J$254,4,FALSE)</f>
        <v>3</v>
      </c>
      <c r="J45" s="36">
        <f>VLOOKUP($G45,Crses!$A$2:$J$254,5,FALSE)</f>
        <v>0</v>
      </c>
      <c r="K45" s="36">
        <f>VLOOKUP($G45,Crses!$A$2:$J$254,6,FALSE)</f>
        <v>3</v>
      </c>
      <c r="L45" s="260">
        <f>VLOOKUP($G45,Crses!$A$2:$J$254,7,FALSE)</f>
        <v>1301203</v>
      </c>
    </row>
    <row r="46" spans="1:16" ht="15" customHeight="1" x14ac:dyDescent="0.2">
      <c r="A46" s="408"/>
      <c r="B46" s="409"/>
      <c r="C46" s="409"/>
      <c r="D46" s="409"/>
      <c r="E46" s="409"/>
      <c r="F46" s="409"/>
      <c r="G46" s="256">
        <v>1301371</v>
      </c>
      <c r="H46" s="35" t="str">
        <f>VLOOKUP($G46,Crses!$A$2:$I$254,2,FALSE)</f>
        <v>النمذجة والمحاكاة</v>
      </c>
      <c r="I46" s="36">
        <f>VLOOKUP($G46,Crses!$A$2:$J$254,4,FALSE)</f>
        <v>3</v>
      </c>
      <c r="J46" s="36">
        <f>VLOOKUP($G46,Crses!$A$2:$J$254,5,FALSE)</f>
        <v>0</v>
      </c>
      <c r="K46" s="36">
        <f>VLOOKUP($G46,Crses!$A$2:$J$254,6,FALSE)</f>
        <v>3</v>
      </c>
      <c r="L46" s="260" t="str">
        <f>VLOOKUP($G46,Crses!$A$2:$J$254,7,FALSE)</f>
        <v>1501212 + 1301203</v>
      </c>
    </row>
    <row r="47" spans="1:16" ht="15" customHeight="1" x14ac:dyDescent="0.2">
      <c r="A47" s="408" t="s">
        <v>452</v>
      </c>
      <c r="B47" s="414"/>
      <c r="C47" s="414"/>
      <c r="D47" s="414"/>
      <c r="E47" s="414"/>
      <c r="F47" s="414"/>
      <c r="G47" s="256">
        <v>1301425</v>
      </c>
      <c r="H47" s="35" t="str">
        <f>VLOOKUP($G47,Crses!$A$2:$I$254,2,FALSE)</f>
        <v>نظم التشغيل المتقدمة</v>
      </c>
      <c r="I47" s="36">
        <f>VLOOKUP($G47,Crses!$A$2:$J$254,4,FALSE)</f>
        <v>3</v>
      </c>
      <c r="J47" s="36">
        <f>VLOOKUP($G47,Crses!$A$2:$J$254,5,FALSE)</f>
        <v>0</v>
      </c>
      <c r="K47" s="36">
        <f>VLOOKUP($G47,Crses!$A$2:$J$254,6,FALSE)</f>
        <v>3</v>
      </c>
      <c r="L47" s="260">
        <f>VLOOKUP($G47,Crses!$A$2:$J$254,7,FALSE)</f>
        <v>1301326</v>
      </c>
    </row>
    <row r="48" spans="1:16" ht="15" customHeight="1" x14ac:dyDescent="0.2">
      <c r="A48" s="428"/>
      <c r="B48" s="414"/>
      <c r="C48" s="414"/>
      <c r="D48" s="414"/>
      <c r="E48" s="414"/>
      <c r="F48" s="414"/>
      <c r="G48" s="256">
        <v>1301440</v>
      </c>
      <c r="H48" s="35" t="str">
        <f>VLOOKUP($G48,Crses!$A$2:$I$254,2,FALSE)</f>
        <v>معالجة الصور الرقمية</v>
      </c>
      <c r="I48" s="36">
        <f>VLOOKUP($G48,Crses!$A$2:$J$254,4,FALSE)</f>
        <v>3</v>
      </c>
      <c r="J48" s="36">
        <f>VLOOKUP($G48,Crses!$A$2:$J$254,5,FALSE)</f>
        <v>0</v>
      </c>
      <c r="K48" s="36">
        <f>VLOOKUP($G48,Crses!$A$2:$J$254,6,FALSE)</f>
        <v>3</v>
      </c>
      <c r="L48" s="260">
        <f>VLOOKUP($G48,Crses!$A$2:$J$254,7,FALSE)</f>
        <v>1301310</v>
      </c>
    </row>
    <row r="49" spans="1:17" ht="15" customHeight="1" x14ac:dyDescent="0.2">
      <c r="A49" s="428"/>
      <c r="B49" s="414"/>
      <c r="C49" s="414"/>
      <c r="D49" s="414"/>
      <c r="E49" s="414"/>
      <c r="F49" s="414"/>
      <c r="G49" s="256">
        <v>1301461</v>
      </c>
      <c r="H49" s="35" t="str">
        <f>VLOOKUP($G49,Crses!$A$2:$I$254,2,FALSE)</f>
        <v>تعلم الآلة</v>
      </c>
      <c r="I49" s="36">
        <f>VLOOKUP($G49,Crses!$A$2:$J$254,4,FALSE)</f>
        <v>3</v>
      </c>
      <c r="J49" s="36">
        <f>VLOOKUP($G49,Crses!$A$2:$J$254,5,FALSE)</f>
        <v>0</v>
      </c>
      <c r="K49" s="36">
        <f>VLOOKUP($G49,Crses!$A$2:$J$254,6,FALSE)</f>
        <v>3</v>
      </c>
      <c r="L49" s="260">
        <f>VLOOKUP($G49,Crses!$A$2:$J$254,7,FALSE)</f>
        <v>1301340</v>
      </c>
    </row>
    <row r="50" spans="1:17" ht="20.25" customHeight="1" x14ac:dyDescent="0.2">
      <c r="A50" s="422" t="s">
        <v>625</v>
      </c>
      <c r="B50" s="423"/>
      <c r="C50" s="423"/>
      <c r="D50" s="423"/>
      <c r="E50" s="423"/>
      <c r="F50" s="424"/>
      <c r="G50" s="256">
        <v>1301392</v>
      </c>
      <c r="H50" s="35" t="str">
        <f>VLOOKUP($G50,Crses!$A$2:$I$254,2,FALSE)</f>
        <v>تقنيات وأدوات متقدمة في علم الحاسوب</v>
      </c>
      <c r="I50" s="36">
        <f>VLOOKUP($G50,Crses!$A$2:$J$254,4,FALSE)</f>
        <v>3</v>
      </c>
      <c r="J50" s="36">
        <f>VLOOKUP($G50,Crses!$A$2:$J$254,5,FALSE)</f>
        <v>0</v>
      </c>
      <c r="K50" s="36">
        <f>VLOOKUP($G50,Crses!$A$2:$J$254,6,FALSE)</f>
        <v>3</v>
      </c>
      <c r="L50" s="260" t="str">
        <f>VLOOKUP($G50,Crses!$A$2:$J$254,7,FALSE)</f>
        <v>Dept. Approval</v>
      </c>
      <c r="P50" s="406"/>
      <c r="Q50" s="406"/>
    </row>
    <row r="51" spans="1:17" ht="21.75" customHeight="1" x14ac:dyDescent="0.2">
      <c r="A51" s="259">
        <v>1301109</v>
      </c>
      <c r="B51" s="35" t="str">
        <f>VLOOKUP($A51,Crses!$A$2:$J$262,2,FALSE)</f>
        <v>مقدمة في تكنولوجيا المعلومات</v>
      </c>
      <c r="C51" s="36">
        <f>VLOOKUP($A51,Crses!$A$2:$J$264,4,FALSE)</f>
        <v>3</v>
      </c>
      <c r="D51" s="36">
        <f>VLOOKUP($A51,Crses!$A$2:$J$264,5,FALSE)</f>
        <v>0</v>
      </c>
      <c r="E51" s="36">
        <f>VLOOKUP($A51,Crses!$A$2:$J$264,6,FALSE)</f>
        <v>3</v>
      </c>
      <c r="F51" s="36" t="str">
        <f>VLOOKUP($A51,Crses!$A$2:$J$264,7,FALSE)</f>
        <v>-</v>
      </c>
      <c r="G51" s="256">
        <v>1301490</v>
      </c>
      <c r="H51" s="35" t="str">
        <f>VLOOKUP($G51,Crses!$A$2:$I$254,2,FALSE)</f>
        <v>موضوعات خاصة في علم الحاسوب</v>
      </c>
      <c r="I51" s="36">
        <f>VLOOKUP($G51,Crses!$A$2:$J$254,4,FALSE)</f>
        <v>3</v>
      </c>
      <c r="J51" s="36">
        <f>VLOOKUP($G51,Crses!$A$2:$J$254,5,FALSE)</f>
        <v>0</v>
      </c>
      <c r="K51" s="36">
        <f>VLOOKUP($G51,Crses!$A$2:$J$254,6,FALSE)</f>
        <v>3</v>
      </c>
      <c r="L51" s="260" t="str">
        <f>VLOOKUP($G51,Crses!$A$2:$J$254,7,FALSE)</f>
        <v>Dept. Approval</v>
      </c>
    </row>
    <row r="52" spans="1:17" ht="15" customHeight="1" x14ac:dyDescent="0.2">
      <c r="A52" s="259">
        <v>1501110</v>
      </c>
      <c r="B52" s="35" t="str">
        <f>VLOOKUP($A52,Crses!$A$2:$J$262,2,FALSE)</f>
        <v>تفاضل وتكامل (1)</v>
      </c>
      <c r="C52" s="36">
        <f>VLOOKUP($A52,Crses!$A$2:$J$264,4,FALSE)</f>
        <v>3</v>
      </c>
      <c r="D52" s="36">
        <f>VLOOKUP($A52,Crses!$A$2:$J$264,5,FALSE)</f>
        <v>0</v>
      </c>
      <c r="E52" s="36">
        <f>VLOOKUP($A52,Crses!$A$2:$J$264,6,FALSE)</f>
        <v>3</v>
      </c>
      <c r="F52" s="36" t="str">
        <f>VLOOKUP($A52,Crses!$A$2:$J$264,7,FALSE)</f>
        <v>-</v>
      </c>
      <c r="G52" s="256">
        <v>1302383</v>
      </c>
      <c r="H52" s="35" t="str">
        <f>VLOOKUP($G52,Crses!$A$2:$I$254,2,FALSE)</f>
        <v>ادارة المشاريع</v>
      </c>
      <c r="I52" s="36">
        <f>VLOOKUP($G52,Crses!$A$2:$J$254,4,FALSE)</f>
        <v>2</v>
      </c>
      <c r="J52" s="36">
        <f>VLOOKUP($G52,Crses!$A$2:$J$254,5,FALSE)</f>
        <v>2</v>
      </c>
      <c r="K52" s="36">
        <f>VLOOKUP($G52,Crses!$A$2:$J$254,6,FALSE)</f>
        <v>3</v>
      </c>
      <c r="L52" s="260">
        <f>VLOOKUP($G52,Crses!$A$2:$J$254,7,FALSE)</f>
        <v>1302281</v>
      </c>
    </row>
    <row r="53" spans="1:17" ht="15" customHeight="1" x14ac:dyDescent="0.2">
      <c r="A53" s="259">
        <v>1501212</v>
      </c>
      <c r="B53" s="35" t="str">
        <f>VLOOKUP($A53,Crses!$A$2:$J$262,2,FALSE)</f>
        <v>الاحتمالات والإحصاء</v>
      </c>
      <c r="C53" s="36">
        <f>VLOOKUP($A53,Crses!$A$2:$J$264,4,FALSE)</f>
        <v>3</v>
      </c>
      <c r="D53" s="36">
        <f>VLOOKUP($A53,Crses!$A$2:$J$264,5,FALSE)</f>
        <v>0</v>
      </c>
      <c r="E53" s="36">
        <f>VLOOKUP($A53,Crses!$A$2:$J$264,6,FALSE)</f>
        <v>3</v>
      </c>
      <c r="F53" s="36">
        <f>VLOOKUP($A53,Crses!$A$2:$J$264,7,FALSE)</f>
        <v>1501110</v>
      </c>
      <c r="G53" s="256">
        <v>1302483</v>
      </c>
      <c r="H53" s="35" t="str">
        <f>VLOOKUP($G53,Crses!$A$2:$I$254,2,FALSE)</f>
        <v>نظم الوقت الحقيقي والنظم المدمجة</v>
      </c>
      <c r="I53" s="36">
        <f>VLOOKUP($G53,Crses!$A$2:$J$254,4,FALSE)</f>
        <v>3</v>
      </c>
      <c r="J53" s="36">
        <f>VLOOKUP($G53,Crses!$A$2:$J$254,5,FALSE)</f>
        <v>0</v>
      </c>
      <c r="K53" s="36">
        <f>VLOOKUP($G53,Crses!$A$2:$J$254,6,FALSE)</f>
        <v>3</v>
      </c>
      <c r="L53" s="260">
        <f>VLOOKUP($G53,Crses!$A$2:$J$254,7,FALSE)</f>
        <v>1301326</v>
      </c>
    </row>
    <row r="54" spans="1:17" ht="15" customHeight="1" x14ac:dyDescent="0.2">
      <c r="A54" s="259">
        <v>1301106</v>
      </c>
      <c r="B54" s="35" t="str">
        <f>VLOOKUP($A54,Crses!$A$2:$J$262,2,FALSE)</f>
        <v>البرمجة الهيكلية</v>
      </c>
      <c r="C54" s="36">
        <f>VLOOKUP($A54,Crses!$A$2:$J$264,4,FALSE)</f>
        <v>2</v>
      </c>
      <c r="D54" s="36">
        <f>VLOOKUP($A54,Crses!$A$2:$J$264,5,FALSE)</f>
        <v>2</v>
      </c>
      <c r="E54" s="36">
        <f>VLOOKUP($A54,Crses!$A$2:$J$264,6,FALSE)</f>
        <v>3</v>
      </c>
      <c r="F54" s="36" t="str">
        <f>VLOOKUP($A54,Crses!$A$2:$J$264,7,FALSE)</f>
        <v>ↂ 1301109</v>
      </c>
      <c r="G54" s="256">
        <v>1303338</v>
      </c>
      <c r="H54" s="35" t="str">
        <f>VLOOKUP($G54,Crses!$A$2:$I$254,2,FALSE)</f>
        <v>حوسبة الإنترنت المتقدمة</v>
      </c>
      <c r="I54" s="36">
        <f>VLOOKUP($G54,Crses!$A$2:$J$254,4,FALSE)</f>
        <v>2</v>
      </c>
      <c r="J54" s="36">
        <f>VLOOKUP($G54,Crses!$A$2:$J$254,5,FALSE)</f>
        <v>2</v>
      </c>
      <c r="K54" s="36">
        <f>VLOOKUP($G54,Crses!$A$2:$J$254,6,FALSE)</f>
        <v>3</v>
      </c>
      <c r="L54" s="260" t="str">
        <f>VLOOKUP($G54,Crses!$A$2:$J$254,7,FALSE)</f>
        <v>1303236+ 1301304</v>
      </c>
    </row>
    <row r="55" spans="1:17" ht="15" customHeight="1" x14ac:dyDescent="0.2">
      <c r="A55" s="259">
        <v>1301108</v>
      </c>
      <c r="B55" s="35" t="str">
        <f>VLOOKUP($A55,Crses!$A$2:$J$262,2,FALSE)</f>
        <v>البرمجة الكينونية (1)</v>
      </c>
      <c r="C55" s="36">
        <f>VLOOKUP($A55,Crses!$A$2:$J$264,4,FALSE)</f>
        <v>2</v>
      </c>
      <c r="D55" s="36">
        <f>VLOOKUP($A55,Crses!$A$2:$J$264,5,FALSE)</f>
        <v>2</v>
      </c>
      <c r="E55" s="36">
        <f>VLOOKUP($A55,Crses!$A$2:$J$264,6,FALSE)</f>
        <v>3</v>
      </c>
      <c r="F55" s="36">
        <f>VLOOKUP($A55,Crses!$A$2:$J$264,7,FALSE)</f>
        <v>1301106</v>
      </c>
      <c r="G55" s="256">
        <v>1303434</v>
      </c>
      <c r="H55" s="35" t="str">
        <f>VLOOKUP($G55,Crses!$A$2:$I$254,2,FALSE)</f>
        <v>نظم المعلومات الموزعة</v>
      </c>
      <c r="I55" s="36">
        <f>VLOOKUP($G55,Crses!$A$2:$J$254,4,FALSE)</f>
        <v>3</v>
      </c>
      <c r="J55" s="36">
        <f>VLOOKUP($G55,Crses!$A$2:$J$254,5,FALSE)</f>
        <v>0</v>
      </c>
      <c r="K55" s="36">
        <f>VLOOKUP($G55,Crses!$A$2:$J$254,6,FALSE)</f>
        <v>3</v>
      </c>
      <c r="L55" s="260">
        <f>VLOOKUP($G55,Crses!$A$2:$J$254,7,FALSE)</f>
        <v>1304336</v>
      </c>
    </row>
    <row r="56" spans="1:17" ht="20.25" customHeight="1" x14ac:dyDescent="0.2">
      <c r="A56" s="259">
        <v>1301110</v>
      </c>
      <c r="B56" s="35" t="str">
        <f>VLOOKUP($A56,Crses!$A$2:$J$262,2,FALSE)</f>
        <v>تراكيب متقطعه</v>
      </c>
      <c r="C56" s="36">
        <f>VLOOKUP($A56,Crses!$A$2:$J$264,4,FALSE)</f>
        <v>3</v>
      </c>
      <c r="D56" s="36">
        <f>VLOOKUP($A56,Crses!$A$2:$J$264,5,FALSE)</f>
        <v>0</v>
      </c>
      <c r="E56" s="36">
        <f>VLOOKUP($A56,Crses!$A$2:$J$264,6,FALSE)</f>
        <v>3</v>
      </c>
      <c r="F56" s="36" t="str">
        <f>VLOOKUP($A56,Crses!$A$2:$J$264,7,FALSE)</f>
        <v>-</v>
      </c>
      <c r="G56" s="256">
        <v>1303450</v>
      </c>
      <c r="H56" s="35" t="str">
        <f>VLOOKUP($G56,Crses!$A$2:$I$254,2,FALSE)</f>
        <v>التنقيب في البيانات ومستودعات البيانات</v>
      </c>
      <c r="I56" s="36">
        <f>VLOOKUP($G56,Crses!$A$2:$J$254,4,FALSE)</f>
        <v>3</v>
      </c>
      <c r="J56" s="36">
        <f>VLOOKUP($G56,Crses!$A$2:$J$254,5,FALSE)</f>
        <v>0</v>
      </c>
      <c r="K56" s="36">
        <f>VLOOKUP($G56,Crses!$A$2:$J$254,6,FALSE)</f>
        <v>3</v>
      </c>
      <c r="L56" s="260">
        <f>VLOOKUP($G56,Crses!$A$2:$J$254,7,FALSE)</f>
        <v>1303342</v>
      </c>
    </row>
    <row r="57" spans="1:17" ht="14.25" customHeight="1" x14ac:dyDescent="0.2">
      <c r="A57" s="259">
        <v>1303237</v>
      </c>
      <c r="B57" s="35" t="str">
        <f>VLOOKUP($A57,Crses!$A$2:$J$262,2,FALSE)</f>
        <v>التجارة الالكترونية</v>
      </c>
      <c r="C57" s="36">
        <f>VLOOKUP($A57,Crses!$A$2:$J$264,4,FALSE)</f>
        <v>3</v>
      </c>
      <c r="D57" s="36">
        <f>VLOOKUP($A57,Crses!$A$2:$J$264,5,FALSE)</f>
        <v>0</v>
      </c>
      <c r="E57" s="36">
        <f>VLOOKUP($A57,Crses!$A$2:$J$264,6,FALSE)</f>
        <v>3</v>
      </c>
      <c r="F57" s="36">
        <f>VLOOKUP($A57,Crses!$A$2:$J$264,7,FALSE)</f>
        <v>1301108</v>
      </c>
      <c r="G57" s="256">
        <v>1304334</v>
      </c>
      <c r="H57" s="35" t="str">
        <f>VLOOKUP($G57,Crses!$A$2:$I$254,2,FALSE)</f>
        <v>شبكات الحاسوب المتقدمة</v>
      </c>
      <c r="I57" s="36">
        <f>VLOOKUP($G57,Crses!$A$2:$J$254,4,FALSE)</f>
        <v>3</v>
      </c>
      <c r="J57" s="36">
        <f>VLOOKUP($G57,Crses!$A$2:$J$254,5,FALSE)</f>
        <v>0</v>
      </c>
      <c r="K57" s="36">
        <f>VLOOKUP($G57,Crses!$A$2:$J$254,6,FALSE)</f>
        <v>3</v>
      </c>
      <c r="L57" s="260">
        <f>VLOOKUP($G57,Crses!$A$2:$J$254,7,FALSE)</f>
        <v>1304336</v>
      </c>
    </row>
    <row r="58" spans="1:17" ht="15" customHeight="1" x14ac:dyDescent="0.2">
      <c r="A58" s="259">
        <v>1303265</v>
      </c>
      <c r="B58" s="35" t="str">
        <f>VLOOKUP($A58,Crses!$A$2:$J$262,2,FALSE)</f>
        <v>مهارات الاتصال الفنية</v>
      </c>
      <c r="C58" s="36">
        <f>VLOOKUP($A58,Crses!$A$2:$J$264,4,FALSE)</f>
        <v>3</v>
      </c>
      <c r="D58" s="36">
        <f>VLOOKUP($A58,Crses!$A$2:$J$264,5,FALSE)</f>
        <v>0</v>
      </c>
      <c r="E58" s="36">
        <f>VLOOKUP($A58,Crses!$A$2:$J$264,6,FALSE)</f>
        <v>3</v>
      </c>
      <c r="F58" s="36">
        <f>VLOOKUP($A58,Crses!$A$2:$J$264,7,FALSE)</f>
        <v>1401120</v>
      </c>
      <c r="G58" s="256">
        <v>1304350</v>
      </c>
      <c r="H58" s="35" t="str">
        <f>VLOOKUP($G58,Crses!$A$2:$I$254,2,FALSE)</f>
        <v>نظم الوسائط المتعددة</v>
      </c>
      <c r="I58" s="36">
        <f>VLOOKUP($G58,Crses!$A$2:$J$254,4,FALSE)</f>
        <v>2</v>
      </c>
      <c r="J58" s="36">
        <f>VLOOKUP($G58,Crses!$A$2:$J$254,5,FALSE)</f>
        <v>2</v>
      </c>
      <c r="K58" s="36">
        <f>VLOOKUP($G58,Crses!$A$2:$J$254,6,FALSE)</f>
        <v>3</v>
      </c>
      <c r="L58" s="260">
        <f>VLOOKUP($G58,Crses!$A$2:$J$254,7,FALSE)</f>
        <v>1303236</v>
      </c>
    </row>
    <row r="59" spans="1:17" ht="15" customHeight="1" x14ac:dyDescent="0.2">
      <c r="A59" s="261"/>
      <c r="B59" s="37" t="s">
        <v>450</v>
      </c>
      <c r="C59" s="38">
        <f>SUM(C51:C58)</f>
        <v>22</v>
      </c>
      <c r="D59" s="38">
        <f t="shared" ref="D59:E59" si="0">SUM(D51:D58)</f>
        <v>4</v>
      </c>
      <c r="E59" s="38">
        <f t="shared" si="0"/>
        <v>24</v>
      </c>
      <c r="F59" s="38"/>
      <c r="G59" s="388"/>
      <c r="H59" s="388"/>
      <c r="I59" s="388"/>
      <c r="J59" s="388"/>
      <c r="K59" s="388"/>
      <c r="L59" s="389"/>
    </row>
    <row r="60" spans="1:17" ht="12.75" customHeight="1" x14ac:dyDescent="0.2">
      <c r="A60" s="425"/>
      <c r="B60" s="426"/>
      <c r="C60" s="426"/>
      <c r="D60" s="426"/>
      <c r="E60" s="426"/>
      <c r="F60" s="427"/>
      <c r="G60" s="390"/>
      <c r="H60" s="390"/>
      <c r="I60" s="390"/>
      <c r="J60" s="390"/>
      <c r="K60" s="390"/>
      <c r="L60" s="391"/>
    </row>
    <row r="61" spans="1:17" ht="15" customHeight="1" x14ac:dyDescent="0.2">
      <c r="A61" s="429" t="s">
        <v>454</v>
      </c>
      <c r="B61" s="430"/>
      <c r="C61" s="251"/>
      <c r="D61" s="251"/>
      <c r="E61" s="33"/>
      <c r="F61" s="251"/>
      <c r="G61" s="390"/>
      <c r="H61" s="390"/>
      <c r="I61" s="390"/>
      <c r="J61" s="390"/>
      <c r="K61" s="390"/>
      <c r="L61" s="391"/>
    </row>
    <row r="62" spans="1:17" ht="15" customHeight="1" x14ac:dyDescent="0.2">
      <c r="A62" s="419" t="s">
        <v>455</v>
      </c>
      <c r="B62" s="420"/>
      <c r="C62" s="420"/>
      <c r="D62" s="420"/>
      <c r="E62" s="420"/>
      <c r="F62" s="421"/>
      <c r="G62" s="390"/>
      <c r="H62" s="390"/>
      <c r="I62" s="390"/>
      <c r="J62" s="390"/>
      <c r="K62" s="390"/>
      <c r="L62" s="391"/>
    </row>
    <row r="63" spans="1:17" ht="15" customHeight="1" thickBot="1" x14ac:dyDescent="0.25">
      <c r="A63" s="385" t="s">
        <v>640</v>
      </c>
      <c r="B63" s="386"/>
      <c r="C63" s="386"/>
      <c r="D63" s="386"/>
      <c r="E63" s="386"/>
      <c r="F63" s="387"/>
      <c r="G63" s="392"/>
      <c r="H63" s="392"/>
      <c r="I63" s="392"/>
      <c r="J63" s="392"/>
      <c r="K63" s="392"/>
      <c r="L63" s="393"/>
      <c r="N63" s="14"/>
    </row>
    <row r="64" spans="1:17" ht="15" customHeight="1" x14ac:dyDescent="0.2"/>
    <row r="65" spans="1:13" ht="15" customHeight="1" x14ac:dyDescent="0.2">
      <c r="A65" s="217"/>
      <c r="B65" s="4"/>
      <c r="C65" s="4"/>
      <c r="D65" s="4"/>
      <c r="E65" s="12"/>
      <c r="F65" s="4"/>
    </row>
    <row r="66" spans="1:13" ht="15" customHeight="1" x14ac:dyDescent="0.2">
      <c r="A66" s="12"/>
      <c r="B66" s="4"/>
      <c r="C66" s="4"/>
      <c r="D66" s="4"/>
      <c r="E66" s="4"/>
      <c r="F66" s="4"/>
      <c r="G66" s="4"/>
      <c r="H66" s="4"/>
      <c r="I66" s="12"/>
      <c r="J66" s="4"/>
      <c r="K66" s="4"/>
    </row>
    <row r="67" spans="1:13" ht="15" customHeight="1" x14ac:dyDescent="0.2">
      <c r="A67" s="12"/>
      <c r="B67" s="4"/>
      <c r="C67" s="4"/>
      <c r="D67" s="4"/>
      <c r="E67" s="4"/>
      <c r="F67" s="4"/>
      <c r="G67" s="4"/>
      <c r="H67" s="4"/>
      <c r="I67" s="12"/>
      <c r="J67" s="4"/>
      <c r="K67" s="4"/>
    </row>
    <row r="68" spans="1:13" ht="15" customHeight="1" x14ac:dyDescent="0.2">
      <c r="A68" s="12"/>
      <c r="B68" s="18"/>
      <c r="C68" s="18"/>
      <c r="D68" s="18"/>
      <c r="E68" s="4"/>
      <c r="F68" s="4"/>
      <c r="G68" s="4"/>
      <c r="H68" s="4"/>
      <c r="I68" s="12"/>
      <c r="J68" s="4"/>
      <c r="K68" s="4"/>
    </row>
    <row r="69" spans="1:13" ht="15" customHeight="1" x14ac:dyDescent="0.2">
      <c r="A69" s="12"/>
      <c r="B69" s="14"/>
      <c r="C69" s="18"/>
      <c r="D69" s="18"/>
      <c r="E69" s="4"/>
      <c r="F69" s="4"/>
      <c r="G69" s="4"/>
      <c r="H69" s="4"/>
      <c r="I69" s="12"/>
      <c r="J69" s="4"/>
      <c r="K69" s="3"/>
    </row>
    <row r="70" spans="1:13" ht="15" customHeight="1" x14ac:dyDescent="0.2">
      <c r="A70" s="12"/>
      <c r="B70" s="14"/>
      <c r="C70" s="18"/>
      <c r="D70" s="18"/>
      <c r="E70" s="3"/>
      <c r="I70" s="13"/>
      <c r="K70" s="3"/>
      <c r="M70" s="4"/>
    </row>
    <row r="71" spans="1:13" ht="14.1" customHeight="1" x14ac:dyDescent="0.2">
      <c r="B71" s="14"/>
      <c r="C71" s="14"/>
      <c r="D71" s="14"/>
      <c r="E71" s="3"/>
      <c r="I71" s="13"/>
      <c r="K71" s="3"/>
      <c r="M71" s="4"/>
    </row>
    <row r="72" spans="1:13" ht="14.1" customHeight="1" x14ac:dyDescent="0.2">
      <c r="E72" s="3"/>
      <c r="I72" s="13"/>
      <c r="K72" s="3"/>
    </row>
    <row r="73" spans="1:13" ht="14.1" customHeight="1" x14ac:dyDescent="0.2">
      <c r="E73" s="3"/>
      <c r="I73" s="13"/>
      <c r="K73" s="3"/>
    </row>
    <row r="74" spans="1:13" ht="14.1" customHeight="1" x14ac:dyDescent="0.2">
      <c r="E74" s="3"/>
      <c r="I74" s="13"/>
      <c r="K74" s="3"/>
    </row>
    <row r="75" spans="1:13" ht="14.1" customHeight="1" x14ac:dyDescent="0.2">
      <c r="E75" s="3"/>
      <c r="I75" s="13"/>
      <c r="K75" s="3"/>
    </row>
    <row r="76" spans="1:13" ht="14.1" customHeight="1" x14ac:dyDescent="0.2">
      <c r="E76" s="3"/>
      <c r="I76" s="13"/>
      <c r="K76" s="3"/>
    </row>
    <row r="77" spans="1:13" ht="14.1" customHeight="1" x14ac:dyDescent="0.2">
      <c r="E77" s="3"/>
      <c r="I77" s="13"/>
      <c r="K77" s="3"/>
    </row>
    <row r="78" spans="1:13" x14ac:dyDescent="0.2">
      <c r="E78" s="3"/>
      <c r="I78" s="13"/>
      <c r="K78" s="3"/>
    </row>
  </sheetData>
  <sortState xmlns:xlrd2="http://schemas.microsoft.com/office/spreadsheetml/2017/richdata2" ref="A26:F32">
    <sortCondition ref="A26"/>
  </sortState>
  <mergeCells count="50">
    <mergeCell ref="F41:F42"/>
    <mergeCell ref="G41:L42"/>
    <mergeCell ref="G36:G37"/>
    <mergeCell ref="H36:H37"/>
    <mergeCell ref="I36:I37"/>
    <mergeCell ref="J36:J37"/>
    <mergeCell ref="K36:K37"/>
    <mergeCell ref="L36:L37"/>
    <mergeCell ref="A62:F62"/>
    <mergeCell ref="A50:F50"/>
    <mergeCell ref="A60:F60"/>
    <mergeCell ref="A47:F49"/>
    <mergeCell ref="A61:B61"/>
    <mergeCell ref="P50:Q50"/>
    <mergeCell ref="G12:G13"/>
    <mergeCell ref="H12:H13"/>
    <mergeCell ref="I12:J12"/>
    <mergeCell ref="A45:F46"/>
    <mergeCell ref="G40:L40"/>
    <mergeCell ref="A12:A13"/>
    <mergeCell ref="B12:B13"/>
    <mergeCell ref="E12:E13"/>
    <mergeCell ref="C12:D12"/>
    <mergeCell ref="A20:F20"/>
    <mergeCell ref="K12:K13"/>
    <mergeCell ref="F12:F13"/>
    <mergeCell ref="A41:A42"/>
    <mergeCell ref="B41:B42"/>
    <mergeCell ref="C41:C42"/>
    <mergeCell ref="A1:E1"/>
    <mergeCell ref="H1:L1"/>
    <mergeCell ref="H2:L2"/>
    <mergeCell ref="H3:L3"/>
    <mergeCell ref="H4:L4"/>
    <mergeCell ref="A8:F8"/>
    <mergeCell ref="G8:L8"/>
    <mergeCell ref="A63:F63"/>
    <mergeCell ref="G59:L63"/>
    <mergeCell ref="A2:E2"/>
    <mergeCell ref="A3:E3"/>
    <mergeCell ref="A6:L6"/>
    <mergeCell ref="A7:L7"/>
    <mergeCell ref="A9:L9"/>
    <mergeCell ref="A10:F10"/>
    <mergeCell ref="G10:J10"/>
    <mergeCell ref="A11:F11"/>
    <mergeCell ref="G11:L11"/>
    <mergeCell ref="L12:L13"/>
    <mergeCell ref="D41:D42"/>
    <mergeCell ref="E41:E42"/>
  </mergeCells>
  <printOptions horizontalCentered="1" verticalCentered="1"/>
  <pageMargins left="0.15748031496063" right="0.15748031496063" top="0" bottom="0" header="0" footer="0"/>
  <pageSetup paperSize="9" scale="8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26"/>
  <sheetViews>
    <sheetView zoomScale="55" zoomScaleNormal="55" workbookViewId="0">
      <selection activeCell="J29" sqref="J29"/>
    </sheetView>
  </sheetViews>
  <sheetFormatPr defaultRowHeight="23.25" x14ac:dyDescent="0.35"/>
  <cols>
    <col min="1" max="1" width="2.5703125" style="326" customWidth="1"/>
    <col min="2" max="2" width="18.85546875" style="326" bestFit="1" customWidth="1"/>
    <col min="3" max="3" width="61.140625" style="326" customWidth="1"/>
    <col min="4" max="4" width="10" style="326" bestFit="1" customWidth="1"/>
    <col min="5" max="5" width="6" style="326" bestFit="1" customWidth="1"/>
    <col min="6" max="6" width="7.5703125" style="326" bestFit="1" customWidth="1"/>
    <col min="7" max="7" width="22.42578125" style="326" bestFit="1" customWidth="1"/>
    <col min="8" max="8" width="4.7109375" style="326" customWidth="1"/>
    <col min="9" max="9" width="18.85546875" style="326" bestFit="1" customWidth="1"/>
    <col min="10" max="10" width="61.140625" style="326" customWidth="1"/>
    <col min="11" max="11" width="10" style="326" bestFit="1" customWidth="1"/>
    <col min="12" max="12" width="6" style="326" bestFit="1" customWidth="1"/>
    <col min="13" max="13" width="7.5703125" style="326" bestFit="1" customWidth="1"/>
    <col min="14" max="14" width="22.42578125" style="326" bestFit="1" customWidth="1"/>
    <col min="15" max="16384" width="9.140625" style="326"/>
  </cols>
  <sheetData>
    <row r="1" spans="2:14" ht="27" x14ac:dyDescent="0.35">
      <c r="B1" s="598" t="s">
        <v>438</v>
      </c>
      <c r="C1" s="598"/>
      <c r="D1" s="598"/>
      <c r="E1" s="598"/>
      <c r="F1" s="598"/>
      <c r="G1" s="325"/>
      <c r="H1" s="325"/>
      <c r="I1" s="325"/>
      <c r="J1" s="598" t="s">
        <v>643</v>
      </c>
      <c r="K1" s="598"/>
      <c r="L1" s="598"/>
      <c r="M1" s="598"/>
      <c r="N1" s="598"/>
    </row>
    <row r="2" spans="2:14" ht="27" x14ac:dyDescent="0.35">
      <c r="B2" s="598" t="s">
        <v>641</v>
      </c>
      <c r="C2" s="598"/>
      <c r="D2" s="598"/>
      <c r="E2" s="598"/>
      <c r="F2" s="598"/>
      <c r="G2" s="325"/>
      <c r="H2" s="325"/>
      <c r="I2" s="325"/>
      <c r="J2" s="598" t="s">
        <v>644</v>
      </c>
      <c r="K2" s="598"/>
      <c r="L2" s="598"/>
      <c r="M2" s="598"/>
      <c r="N2" s="598"/>
    </row>
    <row r="3" spans="2:14" ht="27" x14ac:dyDescent="0.35">
      <c r="B3" s="598" t="s">
        <v>642</v>
      </c>
      <c r="C3" s="598"/>
      <c r="D3" s="598"/>
      <c r="E3" s="598"/>
      <c r="F3" s="598"/>
      <c r="G3" s="325"/>
      <c r="H3" s="325"/>
      <c r="I3" s="325"/>
      <c r="J3" s="598" t="s">
        <v>645</v>
      </c>
      <c r="K3" s="598"/>
      <c r="L3" s="598"/>
      <c r="M3" s="598"/>
      <c r="N3" s="598"/>
    </row>
    <row r="4" spans="2:14" ht="27" x14ac:dyDescent="0.35">
      <c r="B4" s="600" t="s">
        <v>653</v>
      </c>
      <c r="C4" s="600"/>
      <c r="D4" s="600"/>
      <c r="E4" s="600"/>
      <c r="F4" s="600"/>
      <c r="G4" s="600"/>
      <c r="H4" s="325"/>
      <c r="I4" s="325"/>
      <c r="J4" s="598" t="s">
        <v>646</v>
      </c>
      <c r="K4" s="598"/>
      <c r="L4" s="598"/>
      <c r="M4" s="598"/>
      <c r="N4" s="598"/>
    </row>
    <row r="5" spans="2:14" x14ac:dyDescent="0.35">
      <c r="B5" s="327"/>
      <c r="C5" s="327"/>
      <c r="D5" s="327"/>
      <c r="E5" s="327"/>
      <c r="F5" s="327"/>
      <c r="G5" s="327"/>
      <c r="H5" s="325"/>
    </row>
    <row r="6" spans="2:14" ht="24" thickBot="1" x14ac:dyDescent="0.4">
      <c r="B6" s="327"/>
      <c r="C6" s="599" t="s">
        <v>655</v>
      </c>
      <c r="D6" s="599"/>
      <c r="E6" s="599"/>
      <c r="F6" s="599"/>
      <c r="G6" s="599"/>
      <c r="H6" s="599"/>
      <c r="I6" s="599"/>
      <c r="J6" s="599"/>
      <c r="K6" s="599"/>
      <c r="L6" s="599"/>
      <c r="M6" s="328"/>
      <c r="N6" s="328"/>
    </row>
    <row r="7" spans="2:14" ht="24" thickBot="1" x14ac:dyDescent="0.4">
      <c r="B7" s="589" t="s">
        <v>597</v>
      </c>
      <c r="C7" s="590"/>
      <c r="D7" s="590"/>
      <c r="E7" s="590"/>
      <c r="F7" s="590"/>
      <c r="G7" s="591"/>
      <c r="H7" s="329"/>
      <c r="I7" s="589" t="s">
        <v>601</v>
      </c>
      <c r="J7" s="590"/>
      <c r="K7" s="590"/>
      <c r="L7" s="590"/>
      <c r="M7" s="590"/>
      <c r="N7" s="591"/>
    </row>
    <row r="8" spans="2:14" ht="24" thickBot="1" x14ac:dyDescent="0.4">
      <c r="B8" s="587" t="s">
        <v>1</v>
      </c>
      <c r="C8" s="595" t="s">
        <v>2</v>
      </c>
      <c r="D8" s="586" t="s">
        <v>3</v>
      </c>
      <c r="E8" s="586"/>
      <c r="F8" s="586"/>
      <c r="G8" s="587" t="s">
        <v>26</v>
      </c>
      <c r="H8" s="330"/>
      <c r="I8" s="587" t="s">
        <v>1</v>
      </c>
      <c r="J8" s="595" t="s">
        <v>2</v>
      </c>
      <c r="K8" s="586" t="s">
        <v>3</v>
      </c>
      <c r="L8" s="586"/>
      <c r="M8" s="586"/>
      <c r="N8" s="587" t="s">
        <v>26</v>
      </c>
    </row>
    <row r="9" spans="2:14" ht="24" thickBot="1" x14ac:dyDescent="0.4">
      <c r="B9" s="594"/>
      <c r="C9" s="595"/>
      <c r="D9" s="331" t="s">
        <v>4</v>
      </c>
      <c r="E9" s="332" t="s">
        <v>5</v>
      </c>
      <c r="F9" s="332" t="s">
        <v>6</v>
      </c>
      <c r="G9" s="587"/>
      <c r="H9" s="330"/>
      <c r="I9" s="594"/>
      <c r="J9" s="595"/>
      <c r="K9" s="331" t="s">
        <v>4</v>
      </c>
      <c r="L9" s="332" t="s">
        <v>5</v>
      </c>
      <c r="M9" s="332" t="s">
        <v>6</v>
      </c>
      <c r="N9" s="587"/>
    </row>
    <row r="10" spans="2:14" x14ac:dyDescent="0.35">
      <c r="B10" s="333">
        <v>7097521</v>
      </c>
      <c r="C10" s="334" t="s">
        <v>550</v>
      </c>
      <c r="D10" s="335">
        <v>3</v>
      </c>
      <c r="E10" s="335" t="s">
        <v>0</v>
      </c>
      <c r="F10" s="335">
        <v>3</v>
      </c>
      <c r="G10" s="336" t="s">
        <v>0</v>
      </c>
      <c r="H10" s="330"/>
      <c r="I10" s="333">
        <v>7097541</v>
      </c>
      <c r="J10" s="334" t="s">
        <v>551</v>
      </c>
      <c r="K10" s="335">
        <v>3</v>
      </c>
      <c r="L10" s="335" t="s">
        <v>508</v>
      </c>
      <c r="M10" s="335">
        <v>3</v>
      </c>
      <c r="N10" s="336" t="s">
        <v>0</v>
      </c>
    </row>
    <row r="11" spans="2:14" x14ac:dyDescent="0.35">
      <c r="B11" s="337">
        <v>7097522</v>
      </c>
      <c r="C11" s="338" t="s">
        <v>558</v>
      </c>
      <c r="D11" s="339">
        <v>3</v>
      </c>
      <c r="E11" s="339" t="s">
        <v>0</v>
      </c>
      <c r="F11" s="339">
        <v>3</v>
      </c>
      <c r="G11" s="340" t="s">
        <v>0</v>
      </c>
      <c r="H11" s="330"/>
      <c r="I11" s="333"/>
      <c r="J11" s="341" t="s">
        <v>657</v>
      </c>
      <c r="K11" s="335">
        <v>3</v>
      </c>
      <c r="L11" s="335" t="s">
        <v>0</v>
      </c>
      <c r="M11" s="335">
        <v>3</v>
      </c>
      <c r="N11" s="340" t="s">
        <v>0</v>
      </c>
    </row>
    <row r="12" spans="2:14" x14ac:dyDescent="0.35">
      <c r="B12" s="337">
        <v>7097523</v>
      </c>
      <c r="C12" s="338" t="s">
        <v>552</v>
      </c>
      <c r="D12" s="339">
        <v>3</v>
      </c>
      <c r="E12" s="339" t="s">
        <v>0</v>
      </c>
      <c r="F12" s="339">
        <v>3</v>
      </c>
      <c r="G12" s="340" t="s">
        <v>0</v>
      </c>
      <c r="H12" s="330"/>
      <c r="I12" s="337">
        <v>7097591</v>
      </c>
      <c r="J12" s="338" t="s">
        <v>656</v>
      </c>
      <c r="K12" s="339">
        <v>3</v>
      </c>
      <c r="L12" s="339" t="s">
        <v>508</v>
      </c>
      <c r="M12" s="339">
        <v>3</v>
      </c>
      <c r="N12" s="340" t="s">
        <v>0</v>
      </c>
    </row>
    <row r="13" spans="2:14" ht="24" thickBot="1" x14ac:dyDescent="0.4">
      <c r="B13" s="337"/>
      <c r="C13" s="338"/>
      <c r="D13" s="339"/>
      <c r="E13" s="339"/>
      <c r="F13" s="339"/>
      <c r="G13" s="340"/>
      <c r="H13" s="330"/>
      <c r="I13" s="337"/>
      <c r="J13" s="338"/>
      <c r="K13" s="339"/>
      <c r="L13" s="339"/>
      <c r="M13" s="339"/>
      <c r="N13" s="340"/>
    </row>
    <row r="14" spans="2:14" ht="24" thickBot="1" x14ac:dyDescent="0.4">
      <c r="B14" s="588" t="s">
        <v>6</v>
      </c>
      <c r="C14" s="588"/>
      <c r="D14" s="342">
        <f>SUM(D10:D13)</f>
        <v>9</v>
      </c>
      <c r="E14" s="342">
        <f>SUM(E10:E13)</f>
        <v>0</v>
      </c>
      <c r="F14" s="342">
        <f>SUM(F10:F13)</f>
        <v>9</v>
      </c>
      <c r="G14" s="343"/>
      <c r="H14" s="344"/>
      <c r="I14" s="588" t="s">
        <v>6</v>
      </c>
      <c r="J14" s="588"/>
      <c r="K14" s="342">
        <f>SUM(K10:K13)</f>
        <v>9</v>
      </c>
      <c r="L14" s="342">
        <f>SUM(L10:L13)</f>
        <v>0</v>
      </c>
      <c r="M14" s="342">
        <f>SUM(M10:M13)</f>
        <v>9</v>
      </c>
      <c r="N14" s="343"/>
    </row>
    <row r="15" spans="2:14" ht="24" thickBot="1" x14ac:dyDescent="0.4">
      <c r="B15" s="345"/>
      <c r="C15" s="344"/>
      <c r="D15" s="344"/>
      <c r="E15" s="344"/>
      <c r="F15" s="344"/>
      <c r="G15" s="344"/>
      <c r="H15" s="346"/>
      <c r="I15" s="596"/>
      <c r="J15" s="596"/>
      <c r="K15" s="596"/>
      <c r="L15" s="596"/>
      <c r="M15" s="596"/>
      <c r="N15" s="596"/>
    </row>
    <row r="16" spans="2:14" ht="24" thickBot="1" x14ac:dyDescent="0.4">
      <c r="B16" s="589" t="s">
        <v>598</v>
      </c>
      <c r="C16" s="590"/>
      <c r="D16" s="590"/>
      <c r="E16" s="590"/>
      <c r="F16" s="590"/>
      <c r="G16" s="591"/>
      <c r="H16" s="330"/>
      <c r="I16" s="589" t="s">
        <v>602</v>
      </c>
      <c r="J16" s="590"/>
      <c r="K16" s="590"/>
      <c r="L16" s="590"/>
      <c r="M16" s="590"/>
      <c r="N16" s="591"/>
    </row>
    <row r="17" spans="2:14" ht="24" thickBot="1" x14ac:dyDescent="0.4">
      <c r="B17" s="587" t="s">
        <v>1</v>
      </c>
      <c r="C17" s="595" t="s">
        <v>2</v>
      </c>
      <c r="D17" s="586" t="s">
        <v>3</v>
      </c>
      <c r="E17" s="586"/>
      <c r="F17" s="586"/>
      <c r="G17" s="587" t="s">
        <v>26</v>
      </c>
      <c r="H17" s="344"/>
      <c r="I17" s="587" t="s">
        <v>1</v>
      </c>
      <c r="J17" s="595" t="s">
        <v>2</v>
      </c>
      <c r="K17" s="586" t="s">
        <v>3</v>
      </c>
      <c r="L17" s="586"/>
      <c r="M17" s="586"/>
      <c r="N17" s="587" t="s">
        <v>26</v>
      </c>
    </row>
    <row r="18" spans="2:14" ht="24" thickBot="1" x14ac:dyDescent="0.4">
      <c r="B18" s="594"/>
      <c r="C18" s="595"/>
      <c r="D18" s="331" t="s">
        <v>4</v>
      </c>
      <c r="E18" s="332" t="s">
        <v>5</v>
      </c>
      <c r="F18" s="332" t="s">
        <v>6</v>
      </c>
      <c r="G18" s="587"/>
      <c r="H18" s="330"/>
      <c r="I18" s="594"/>
      <c r="J18" s="595"/>
      <c r="K18" s="331" t="s">
        <v>4</v>
      </c>
      <c r="L18" s="332" t="s">
        <v>5</v>
      </c>
      <c r="M18" s="332" t="s">
        <v>6</v>
      </c>
      <c r="N18" s="587"/>
    </row>
    <row r="19" spans="2:14" x14ac:dyDescent="0.35">
      <c r="B19" s="333"/>
      <c r="C19" s="341" t="s">
        <v>657</v>
      </c>
      <c r="D19" s="335">
        <v>3</v>
      </c>
      <c r="E19" s="335" t="s">
        <v>0</v>
      </c>
      <c r="F19" s="335">
        <v>3</v>
      </c>
      <c r="G19" s="347"/>
      <c r="H19" s="348"/>
      <c r="I19" s="337">
        <v>7097599</v>
      </c>
      <c r="J19" s="338" t="s">
        <v>571</v>
      </c>
      <c r="K19" s="339">
        <v>6</v>
      </c>
      <c r="L19" s="339" t="s">
        <v>0</v>
      </c>
      <c r="M19" s="339">
        <v>6</v>
      </c>
      <c r="N19" s="339" t="s">
        <v>426</v>
      </c>
    </row>
    <row r="20" spans="2:14" x14ac:dyDescent="0.35">
      <c r="B20" s="337">
        <v>7097561</v>
      </c>
      <c r="C20" s="338" t="s">
        <v>553</v>
      </c>
      <c r="D20" s="339">
        <v>3</v>
      </c>
      <c r="E20" s="339" t="s">
        <v>508</v>
      </c>
      <c r="F20" s="339">
        <v>3</v>
      </c>
      <c r="G20" s="340"/>
      <c r="H20" s="330"/>
      <c r="I20" s="337"/>
      <c r="J20" s="338"/>
      <c r="K20" s="339"/>
      <c r="L20" s="339"/>
      <c r="M20" s="339"/>
      <c r="N20" s="340"/>
    </row>
    <row r="21" spans="2:14" x14ac:dyDescent="0.35">
      <c r="B21" s="337">
        <v>7097599</v>
      </c>
      <c r="C21" s="338" t="s">
        <v>571</v>
      </c>
      <c r="D21" s="339">
        <v>3</v>
      </c>
      <c r="E21" s="339" t="s">
        <v>0</v>
      </c>
      <c r="F21" s="339">
        <v>3</v>
      </c>
      <c r="G21" s="339" t="s">
        <v>426</v>
      </c>
      <c r="H21" s="330"/>
      <c r="I21" s="337"/>
      <c r="J21" s="338"/>
      <c r="K21" s="339"/>
      <c r="L21" s="339"/>
      <c r="M21" s="339"/>
      <c r="N21" s="340"/>
    </row>
    <row r="22" spans="2:14" x14ac:dyDescent="0.35">
      <c r="B22" s="337"/>
      <c r="C22" s="338"/>
      <c r="D22" s="339"/>
      <c r="E22" s="339"/>
      <c r="F22" s="339"/>
      <c r="G22" s="340"/>
      <c r="H22" s="330"/>
      <c r="I22" s="337"/>
      <c r="J22" s="338"/>
      <c r="K22" s="339"/>
      <c r="L22" s="339"/>
      <c r="M22" s="339"/>
      <c r="N22" s="340"/>
    </row>
    <row r="23" spans="2:14" ht="24" thickBot="1" x14ac:dyDescent="0.4">
      <c r="B23" s="349"/>
      <c r="C23" s="350"/>
      <c r="D23" s="351"/>
      <c r="E23" s="351"/>
      <c r="F23" s="351"/>
      <c r="G23" s="352"/>
      <c r="H23" s="330"/>
      <c r="I23" s="349"/>
      <c r="J23" s="350"/>
      <c r="K23" s="351"/>
      <c r="L23" s="351"/>
      <c r="M23" s="351"/>
      <c r="N23" s="352"/>
    </row>
    <row r="24" spans="2:14" ht="24" thickBot="1" x14ac:dyDescent="0.4">
      <c r="B24" s="588" t="s">
        <v>6</v>
      </c>
      <c r="C24" s="588"/>
      <c r="D24" s="342">
        <f>SUM(D19:D23)</f>
        <v>9</v>
      </c>
      <c r="E24" s="342">
        <f>SUM(E19:E23)</f>
        <v>0</v>
      </c>
      <c r="F24" s="342">
        <f>SUM(F19:F23)</f>
        <v>9</v>
      </c>
      <c r="G24" s="343"/>
      <c r="H24" s="330"/>
      <c r="I24" s="588" t="s">
        <v>6</v>
      </c>
      <c r="J24" s="588"/>
      <c r="K24" s="342">
        <f>SUM(K19:K23)</f>
        <v>6</v>
      </c>
      <c r="L24" s="342">
        <f>SUM(L19:L23)</f>
        <v>0</v>
      </c>
      <c r="M24" s="342">
        <f>SUM(M19:M23)</f>
        <v>6</v>
      </c>
      <c r="N24" s="343"/>
    </row>
    <row r="25" spans="2:14" ht="24" thickBot="1" x14ac:dyDescent="0.4">
      <c r="B25" s="592" t="s">
        <v>606</v>
      </c>
      <c r="C25" s="593"/>
      <c r="D25" s="590" t="s">
        <v>635</v>
      </c>
      <c r="E25" s="590"/>
      <c r="F25" s="590"/>
      <c r="G25" s="591"/>
      <c r="H25" s="330"/>
      <c r="I25" s="589" t="s">
        <v>608</v>
      </c>
      <c r="J25" s="590"/>
      <c r="K25" s="353">
        <f>F14+M14+F24+M24</f>
        <v>33</v>
      </c>
      <c r="L25" s="353"/>
      <c r="M25" s="353"/>
      <c r="N25" s="354"/>
    </row>
    <row r="26" spans="2:14" ht="24" thickBot="1" x14ac:dyDescent="0.4">
      <c r="B26" s="355"/>
      <c r="C26" s="356"/>
      <c r="D26" s="356"/>
      <c r="E26" s="356"/>
      <c r="F26" s="356"/>
      <c r="G26" s="357"/>
      <c r="H26" s="330"/>
      <c r="I26" s="355"/>
      <c r="J26" s="356"/>
      <c r="K26" s="356"/>
      <c r="L26" s="356"/>
      <c r="M26" s="356"/>
      <c r="N26" s="357"/>
    </row>
  </sheetData>
  <mergeCells count="37">
    <mergeCell ref="B1:F1"/>
    <mergeCell ref="J1:N1"/>
    <mergeCell ref="B2:F2"/>
    <mergeCell ref="J2:N2"/>
    <mergeCell ref="B3:F3"/>
    <mergeCell ref="J3:N3"/>
    <mergeCell ref="I15:N15"/>
    <mergeCell ref="B4:G4"/>
    <mergeCell ref="J4:N4"/>
    <mergeCell ref="C6:L6"/>
    <mergeCell ref="B7:G7"/>
    <mergeCell ref="I7:N7"/>
    <mergeCell ref="B8:B9"/>
    <mergeCell ref="C8:C9"/>
    <mergeCell ref="D8:F8"/>
    <mergeCell ref="G8:G9"/>
    <mergeCell ref="I8:I9"/>
    <mergeCell ref="J8:J9"/>
    <mergeCell ref="K8:M8"/>
    <mergeCell ref="N8:N9"/>
    <mergeCell ref="B14:C14"/>
    <mergeCell ref="I14:J14"/>
    <mergeCell ref="B16:G16"/>
    <mergeCell ref="I16:N16"/>
    <mergeCell ref="B17:B18"/>
    <mergeCell ref="C17:C18"/>
    <mergeCell ref="D17:F17"/>
    <mergeCell ref="G17:G18"/>
    <mergeCell ref="I17:I18"/>
    <mergeCell ref="J17:J18"/>
    <mergeCell ref="K17:M17"/>
    <mergeCell ref="N17:N18"/>
    <mergeCell ref="B24:C24"/>
    <mergeCell ref="I24:J24"/>
    <mergeCell ref="B25:C25"/>
    <mergeCell ref="D25:G25"/>
    <mergeCell ref="I25:J25"/>
  </mergeCells>
  <pageMargins left="0.7" right="0.7" top="0.75" bottom="0.75" header="0.3" footer="0.3"/>
  <pageSetup paperSize="9" scale="51"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
  <sheetViews>
    <sheetView rightToLeft="1" zoomScale="130" zoomScaleNormal="130" workbookViewId="0">
      <selection activeCell="B12" sqref="B12"/>
    </sheetView>
  </sheetViews>
  <sheetFormatPr defaultRowHeight="12.75" x14ac:dyDescent="0.2"/>
  <cols>
    <col min="1" max="1" width="11.140625" style="195" bestFit="1" customWidth="1"/>
    <col min="2" max="2" width="46" style="201" bestFit="1" customWidth="1"/>
    <col min="3" max="3" width="2.28515625" style="202" customWidth="1"/>
    <col min="4" max="4" width="25.140625" style="198" bestFit="1" customWidth="1"/>
    <col min="5" max="5" width="17.85546875" hidden="1" customWidth="1"/>
  </cols>
  <sheetData>
    <row r="1" spans="1:6" ht="18.75" customHeight="1" x14ac:dyDescent="0.2">
      <c r="A1" s="603" t="s">
        <v>590</v>
      </c>
      <c r="B1" s="604"/>
      <c r="C1" s="604"/>
      <c r="D1" s="604"/>
      <c r="E1" s="604"/>
    </row>
    <row r="2" spans="1:6" ht="24" x14ac:dyDescent="0.2">
      <c r="A2" s="210" t="s">
        <v>589</v>
      </c>
      <c r="B2" s="211" t="s">
        <v>591</v>
      </c>
      <c r="C2" s="210"/>
      <c r="D2" s="211" t="s">
        <v>592</v>
      </c>
      <c r="E2" s="197"/>
    </row>
    <row r="3" spans="1:6" x14ac:dyDescent="0.2">
      <c r="A3" s="34">
        <v>1301106</v>
      </c>
      <c r="B3" s="204" t="str">
        <f>VLOOKUP($A3,Crses!$A$2:$J$254,3,FALSE)</f>
        <v>Structured Programming</v>
      </c>
      <c r="C3" s="200"/>
      <c r="D3" s="199" t="str">
        <f>VLOOKUP($A3,Crses!$A$2:$J$254,2,FALSE)</f>
        <v>البرمجة الهيكلية</v>
      </c>
      <c r="E3" s="197" t="str">
        <f>VLOOKUP($A3,Crses!$A$2:$J$254,7,FALSE)</f>
        <v>ↂ 1301109</v>
      </c>
      <c r="F3" s="198" t="s">
        <v>594</v>
      </c>
    </row>
    <row r="4" spans="1:6" x14ac:dyDescent="0.2">
      <c r="A4" s="34">
        <v>1301108</v>
      </c>
      <c r="B4" s="204" t="str">
        <f>VLOOKUP($A4,Crses!$A$2:$J$254,3,FALSE)</f>
        <v>Object-Oriented Programming (1)</v>
      </c>
      <c r="C4" s="200"/>
      <c r="D4" s="199" t="str">
        <f>VLOOKUP($A4,Crses!$A$2:$J$254,2,FALSE)</f>
        <v>البرمجة الكينونية (1)</v>
      </c>
      <c r="E4" s="197">
        <f>VLOOKUP($A4,Crses!$A$2:$J$254,7,FALSE)</f>
        <v>1301106</v>
      </c>
      <c r="F4" s="198" t="s">
        <v>594</v>
      </c>
    </row>
    <row r="5" spans="1:6" x14ac:dyDescent="0.2">
      <c r="A5" s="34">
        <v>1301110</v>
      </c>
      <c r="B5" s="206" t="str">
        <f>VLOOKUP($A5,Crses!$A$2:$J$254,3,FALSE)</f>
        <v>Discrete Structures</v>
      </c>
      <c r="C5" s="200"/>
      <c r="D5" s="199" t="str">
        <f>VLOOKUP($A5,Crses!$A$2:$J$254,2,FALSE)</f>
        <v>تراكيب متقطعه</v>
      </c>
      <c r="E5" s="197" t="str">
        <f>VLOOKUP($A5,Crses!$A$2:$J$254,7,FALSE)</f>
        <v>-</v>
      </c>
      <c r="F5" s="198" t="s">
        <v>594</v>
      </c>
    </row>
    <row r="6" spans="1:6" x14ac:dyDescent="0.2">
      <c r="A6" s="34">
        <v>1301120</v>
      </c>
      <c r="B6" s="205" t="str">
        <f>VLOOKUP($A6,Crses!$A$2:$J$254,3,FALSE)</f>
        <v>Digital Systems</v>
      </c>
      <c r="C6" s="200"/>
      <c r="D6" s="208" t="str">
        <f>VLOOKUP($A6,Crses!$A$2:$J$254,2,FALSE)</f>
        <v>النظم الرقمية</v>
      </c>
      <c r="E6" s="197" t="str">
        <f>VLOOKUP($A6,Crses!$A$2:$J$254,7,FALSE)</f>
        <v>-</v>
      </c>
      <c r="F6" t="s">
        <v>593</v>
      </c>
    </row>
    <row r="7" spans="1:6" x14ac:dyDescent="0.2">
      <c r="A7" s="607">
        <v>1301203</v>
      </c>
      <c r="B7" s="611" t="str">
        <f>VLOOKUP($A7,Crses!$A$2:$J$254,3,FALSE)</f>
        <v>Data Structures and Algorithms</v>
      </c>
      <c r="C7" s="605"/>
      <c r="D7" s="609" t="str">
        <f>VLOOKUP($A7,Crses!$A$2:$J$254,2,FALSE)</f>
        <v>تراكيب البيانات والخوارزميات</v>
      </c>
      <c r="E7" s="197">
        <v>1301108</v>
      </c>
      <c r="F7" s="602" t="s">
        <v>594</v>
      </c>
    </row>
    <row r="8" spans="1:6" x14ac:dyDescent="0.2">
      <c r="A8" s="607"/>
      <c r="B8" s="611"/>
      <c r="C8" s="606"/>
      <c r="D8" s="609"/>
      <c r="E8" s="197">
        <v>1301110</v>
      </c>
      <c r="F8" s="602"/>
    </row>
    <row r="9" spans="1:6" x14ac:dyDescent="0.2">
      <c r="A9" s="196">
        <v>1301208</v>
      </c>
      <c r="B9" s="206" t="str">
        <f>VLOOKUP($A9,Crses!$A$2:$J$254,3,FALSE)</f>
        <v>Object-Oriented Programming (2)</v>
      </c>
      <c r="C9" s="200"/>
      <c r="D9" s="207" t="str">
        <f>VLOOKUP($A9,Crses!$A$2:$J$254,2,FALSE)</f>
        <v>البرمجة الكينونية (2)</v>
      </c>
      <c r="E9" s="197">
        <f>VLOOKUP($A9,Crses!$A$2:$J$254,7,FALSE)</f>
        <v>1301108</v>
      </c>
      <c r="F9" s="198" t="s">
        <v>594</v>
      </c>
    </row>
    <row r="10" spans="1:6" x14ac:dyDescent="0.2">
      <c r="A10" s="34">
        <v>1301222</v>
      </c>
      <c r="B10" s="200" t="str">
        <f>VLOOKUP($A10,Crses!$A$2:$J$254,3,FALSE)</f>
        <v>Computer Organization and Architecture</v>
      </c>
      <c r="C10" s="200"/>
      <c r="D10" s="208" t="str">
        <f>VLOOKUP($A10,Crses!$A$2:$J$254,2,FALSE)</f>
        <v>تنظيم وعمارة الحاسوب</v>
      </c>
      <c r="E10" s="197">
        <f>VLOOKUP($A10,Crses!$A$2:$J$254,7,FALSE)</f>
        <v>1301120</v>
      </c>
      <c r="F10" t="s">
        <v>593</v>
      </c>
    </row>
    <row r="11" spans="1:6" x14ac:dyDescent="0.2">
      <c r="A11" s="34">
        <v>1301224</v>
      </c>
      <c r="B11" s="200" t="str">
        <f>VLOOKUP($A11,Crses!$A$2:$J$254,3,FALSE)</f>
        <v>Microcomputer Systems and Assembly Language</v>
      </c>
      <c r="C11" s="200"/>
      <c r="D11" s="208" t="str">
        <f>VLOOKUP($A11,Crses!$A$2:$J$254,2,FALSE)</f>
        <v>نظم الحواسيب الدقيقة ولغة اسمبلى</v>
      </c>
      <c r="E11" s="197">
        <f>VLOOKUP($A11,Crses!$A$2:$J$254,7,FALSE)</f>
        <v>1301222</v>
      </c>
      <c r="F11" t="s">
        <v>593</v>
      </c>
    </row>
    <row r="12" spans="1:6" x14ac:dyDescent="0.2">
      <c r="A12" s="196">
        <v>1301270</v>
      </c>
      <c r="B12" s="200" t="str">
        <f>VLOOKUP($A12,Crses!$A$2:$J$254,3,FALSE)</f>
        <v>Numerical Analysis</v>
      </c>
      <c r="C12" s="200"/>
      <c r="D12" s="208" t="str">
        <f>VLOOKUP($A12,Crses!$A$2:$J$254,2,FALSE)</f>
        <v>التحليل العددى</v>
      </c>
      <c r="E12" s="197">
        <f>VLOOKUP($A12,Crses!$A$2:$J$254,7,FALSE)</f>
        <v>1301106</v>
      </c>
      <c r="F12" t="s">
        <v>593</v>
      </c>
    </row>
    <row r="13" spans="1:6" x14ac:dyDescent="0.2">
      <c r="A13" s="196">
        <v>1301301</v>
      </c>
      <c r="B13" s="203" t="str">
        <f>VLOOKUP($A13,Crses!$A$2:$J$254,3,FALSE)</f>
        <v>Selective Programming Language</v>
      </c>
      <c r="C13" s="200"/>
      <c r="D13" s="208" t="str">
        <f>VLOOKUP($A13,Crses!$A$2:$J$254,2,FALSE)</f>
        <v>لغة برمجة مختارة</v>
      </c>
      <c r="E13" s="197">
        <f>VLOOKUP($A13,Crses!$A$2:$J$254,7,FALSE)</f>
        <v>1303342</v>
      </c>
      <c r="F13" t="s">
        <v>593</v>
      </c>
    </row>
    <row r="14" spans="1:6" x14ac:dyDescent="0.2">
      <c r="A14" s="196">
        <v>1301302</v>
      </c>
      <c r="B14" s="206" t="str">
        <f>VLOOKUP($A14,Crses!$A$2:$J$254,3,FALSE)</f>
        <v>Programming Languages Concepts</v>
      </c>
      <c r="C14" s="200"/>
      <c r="D14" s="207" t="str">
        <f>VLOOKUP($A14,Crses!$A$2:$J$254,2,FALSE)</f>
        <v>مفاهيم لغات البرمجة</v>
      </c>
      <c r="E14" s="197">
        <f>VLOOKUP($A14,Crses!$A$2:$J$254,7,FALSE)</f>
        <v>1301203</v>
      </c>
      <c r="F14" s="198" t="s">
        <v>594</v>
      </c>
    </row>
    <row r="15" spans="1:6" x14ac:dyDescent="0.2">
      <c r="A15" s="196">
        <v>1301304</v>
      </c>
      <c r="B15" s="206" t="str">
        <f>VLOOKUP($A15,Crses!$A$2:$J$254,3,FALSE)</f>
        <v>Visual Programming</v>
      </c>
      <c r="C15" s="200"/>
      <c r="D15" s="207" t="str">
        <f>VLOOKUP($A15,Crses!$A$2:$J$254,2,FALSE)</f>
        <v>البرمجة المرئية</v>
      </c>
      <c r="E15" s="197">
        <f>VLOOKUP($A15,Crses!$A$2:$J$254,7,FALSE)</f>
        <v>1303342</v>
      </c>
      <c r="F15" s="198" t="s">
        <v>594</v>
      </c>
    </row>
    <row r="16" spans="1:6" x14ac:dyDescent="0.2">
      <c r="A16" s="196">
        <v>1301310</v>
      </c>
      <c r="B16" s="209" t="str">
        <f>VLOOKUP($A16,Crses!$A$2:$J$254,3,FALSE)</f>
        <v>Design and Analysis of Algorithms</v>
      </c>
      <c r="C16" s="200"/>
      <c r="D16" s="208" t="str">
        <f>VLOOKUP($A16,Crses!$A$2:$J$254,2,FALSE)</f>
        <v>تصميم وتحليل الخوارزميات</v>
      </c>
      <c r="E16" s="197">
        <f>VLOOKUP($A16,Crses!$A$2:$J$254,7,FALSE)</f>
        <v>1301203</v>
      </c>
      <c r="F16" t="s">
        <v>593</v>
      </c>
    </row>
    <row r="17" spans="1:6" x14ac:dyDescent="0.2">
      <c r="A17" s="196">
        <v>1301315</v>
      </c>
      <c r="B17" s="200" t="str">
        <f>VLOOKUP($A17,Crses!$A$2:$J$254,3,FALSE)</f>
        <v>Theory of Computation</v>
      </c>
      <c r="C17" s="200"/>
      <c r="D17" s="208" t="str">
        <f>VLOOKUP($A17,Crses!$A$2:$J$254,2,FALSE)</f>
        <v>نظرية الحساب</v>
      </c>
      <c r="E17" s="197">
        <f>VLOOKUP($A17,Crses!$A$2:$J$254,7,FALSE)</f>
        <v>1301203</v>
      </c>
      <c r="F17" t="s">
        <v>593</v>
      </c>
    </row>
    <row r="18" spans="1:6" x14ac:dyDescent="0.2">
      <c r="A18" s="196">
        <v>1301326</v>
      </c>
      <c r="B18" s="204" t="str">
        <f>VLOOKUP($A18,Crses!$A$2:$J$254,3,FALSE)</f>
        <v>Operating Systems</v>
      </c>
      <c r="C18" s="200"/>
      <c r="D18" s="199" t="str">
        <f>VLOOKUP($A18,Crses!$A$2:$J$254,2,FALSE)</f>
        <v>نظم التشغيل</v>
      </c>
      <c r="E18" s="197">
        <f>VLOOKUP($A18,Crses!$A$2:$J$254,7,FALSE)</f>
        <v>1301203</v>
      </c>
      <c r="F18" s="198" t="s">
        <v>594</v>
      </c>
    </row>
    <row r="19" spans="1:6" x14ac:dyDescent="0.2">
      <c r="A19" s="196">
        <v>1301340</v>
      </c>
      <c r="B19" s="200" t="str">
        <f>VLOOKUP($A19,Crses!$A$2:$J$254,3,FALSE)</f>
        <v>Artificial Intelligence</v>
      </c>
      <c r="C19" s="200"/>
      <c r="D19" s="208" t="str">
        <f>VLOOKUP($A19,Crses!$A$2:$J$254,2,FALSE)</f>
        <v>الذكاءالاصطناعى</v>
      </c>
      <c r="E19" s="197">
        <f>VLOOKUP($A19,Crses!$A$2:$J$254,7,FALSE)</f>
        <v>1301203</v>
      </c>
      <c r="F19" t="s">
        <v>593</v>
      </c>
    </row>
    <row r="20" spans="1:6" x14ac:dyDescent="0.2">
      <c r="A20" s="607">
        <v>1301371</v>
      </c>
      <c r="B20" s="610" t="str">
        <f>VLOOKUP($A20,Crses!$A$2:$J$254,3,FALSE)</f>
        <v>Modeling and Simulation</v>
      </c>
      <c r="C20" s="605"/>
      <c r="D20" s="608" t="str">
        <f>VLOOKUP($A20,Crses!$A$2:$J$254,2,FALSE)</f>
        <v>النمذجة والمحاكاة</v>
      </c>
      <c r="E20" s="197">
        <v>1301203</v>
      </c>
      <c r="F20" s="601" t="s">
        <v>593</v>
      </c>
    </row>
    <row r="21" spans="1:6" x14ac:dyDescent="0.2">
      <c r="A21" s="607"/>
      <c r="B21" s="610"/>
      <c r="C21" s="606"/>
      <c r="D21" s="608"/>
      <c r="E21" s="197">
        <v>1501212</v>
      </c>
      <c r="F21" s="601"/>
    </row>
    <row r="22" spans="1:6" x14ac:dyDescent="0.2">
      <c r="A22" s="196">
        <v>1301392</v>
      </c>
      <c r="B22" s="200" t="str">
        <f>VLOOKUP($A22,Crses!$A$2:$J$254,3,FALSE)</f>
        <v>Advanced Technologies and Tools in Computer Science</v>
      </c>
      <c r="C22" s="200"/>
      <c r="D22" s="208" t="str">
        <f>VLOOKUP($A22,Crses!$A$2:$J$254,2,FALSE)</f>
        <v>تقنيات وأدوات متقدمة في علم الحاسوب</v>
      </c>
      <c r="E22" s="197" t="str">
        <f>VLOOKUP($A22,Crses!$A$2:$J$254,7,FALSE)</f>
        <v>Dept. Approval</v>
      </c>
      <c r="F22" t="s">
        <v>593</v>
      </c>
    </row>
    <row r="23" spans="1:6" x14ac:dyDescent="0.2">
      <c r="A23" s="196">
        <v>1301415</v>
      </c>
      <c r="B23" s="200" t="str">
        <f>VLOOKUP($A23,Crses!$A$2:$J$254,3,FALSE)</f>
        <v>Compiler Construction</v>
      </c>
      <c r="C23" s="200"/>
      <c r="D23" s="208" t="str">
        <f>VLOOKUP($A23,Crses!$A$2:$J$254,2,FALSE)</f>
        <v>ترجمة لغات البرمجة</v>
      </c>
      <c r="E23" s="197">
        <f>VLOOKUP($A23,Crses!$A$2:$J$254,7,FALSE)</f>
        <v>1301315</v>
      </c>
      <c r="F23" t="s">
        <v>593</v>
      </c>
    </row>
    <row r="24" spans="1:6" x14ac:dyDescent="0.2">
      <c r="A24" s="196">
        <v>1301425</v>
      </c>
      <c r="B24" s="200" t="str">
        <f>VLOOKUP($A24,Crses!$A$2:$J$254,3,FALSE)</f>
        <v>Advanced Operating Systems</v>
      </c>
      <c r="C24" s="200"/>
      <c r="D24" s="208" t="str">
        <f>VLOOKUP($A24,Crses!$A$2:$J$254,2,FALSE)</f>
        <v>نظم التشغيل المتقدمة</v>
      </c>
      <c r="E24" s="197">
        <f>VLOOKUP($A24,Crses!$A$2:$J$254,7,FALSE)</f>
        <v>1301326</v>
      </c>
      <c r="F24" t="s">
        <v>593</v>
      </c>
    </row>
    <row r="25" spans="1:6" x14ac:dyDescent="0.2">
      <c r="A25" s="196">
        <v>1301440</v>
      </c>
      <c r="B25" s="200" t="str">
        <f>VLOOKUP($A25,Crses!$A$2:$J$254,3,FALSE)</f>
        <v>Digital Image Processing</v>
      </c>
      <c r="C25" s="200"/>
      <c r="D25" s="208" t="str">
        <f>VLOOKUP($A25,Crses!$A$2:$J$254,2,FALSE)</f>
        <v>معالجة الصور الرقمية</v>
      </c>
      <c r="E25" s="197">
        <f>VLOOKUP($A25,Crses!$A$2:$J$254,7,FALSE)</f>
        <v>1301310</v>
      </c>
      <c r="F25" t="s">
        <v>593</v>
      </c>
    </row>
    <row r="26" spans="1:6" x14ac:dyDescent="0.2">
      <c r="A26" s="196">
        <v>1301455</v>
      </c>
      <c r="B26" s="200" t="str">
        <f>VLOOKUP($A26,Crses!$A$2:$J$254,3,FALSE)</f>
        <v>Computer Graphics</v>
      </c>
      <c r="C26" s="200"/>
      <c r="D26" s="208" t="str">
        <f>VLOOKUP($A26,Crses!$A$2:$J$254,2,FALSE)</f>
        <v>الرسم الحاسوبي</v>
      </c>
      <c r="E26" s="197">
        <f>VLOOKUP($A26,Crses!$A$2:$J$254,7,FALSE)</f>
        <v>1301310</v>
      </c>
      <c r="F26" t="s">
        <v>593</v>
      </c>
    </row>
    <row r="27" spans="1:6" x14ac:dyDescent="0.2">
      <c r="A27" s="196">
        <v>1301461</v>
      </c>
      <c r="B27" s="200" t="str">
        <f>VLOOKUP($A27,Crses!$A$2:$J$254,3,FALSE)</f>
        <v>Machine Learning</v>
      </c>
      <c r="C27" s="200"/>
      <c r="D27" s="208" t="str">
        <f>VLOOKUP($A27,Crses!$A$2:$J$254,2,FALSE)</f>
        <v>تعلم الآلة</v>
      </c>
      <c r="E27" s="197">
        <f>VLOOKUP($A27,Crses!$A$2:$J$254,7,FALSE)</f>
        <v>1301340</v>
      </c>
      <c r="F27" t="s">
        <v>593</v>
      </c>
    </row>
    <row r="28" spans="1:6" x14ac:dyDescent="0.2">
      <c r="A28" s="196">
        <v>1301490</v>
      </c>
      <c r="B28" s="200" t="str">
        <f>VLOOKUP($A28,Crses!$A$2:$J$254,3,FALSE)</f>
        <v>Special Topics in Computer Science</v>
      </c>
      <c r="C28" s="200"/>
      <c r="D28" s="208" t="str">
        <f>VLOOKUP($A28,Crses!$A$2:$J$254,2,FALSE)</f>
        <v>موضوعات خاصة في علم الحاسوب</v>
      </c>
      <c r="E28" s="197" t="str">
        <f>VLOOKUP($A28,Crses!$A$2:$J$254,7,FALSE)</f>
        <v>Dept. Approval</v>
      </c>
      <c r="F28" t="s">
        <v>593</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P258"/>
  <sheetViews>
    <sheetView zoomScaleNormal="100" workbookViewId="0">
      <pane ySplit="1" topLeftCell="A185" activePane="bottomLeft" state="frozen"/>
      <selection pane="bottomLeft" activeCell="J41" sqref="J41"/>
    </sheetView>
  </sheetViews>
  <sheetFormatPr defaultColWidth="9.140625" defaultRowHeight="12.75" x14ac:dyDescent="0.2"/>
  <cols>
    <col min="1" max="1" width="14.42578125" style="166" customWidth="1"/>
    <col min="2" max="2" width="34.85546875" style="220" bestFit="1" customWidth="1"/>
    <col min="3" max="3" width="55.42578125" style="167" bestFit="1" customWidth="1"/>
    <col min="4" max="4" width="4.85546875" style="168" bestFit="1" customWidth="1"/>
    <col min="5" max="5" width="5.28515625" style="168" bestFit="1" customWidth="1"/>
    <col min="6" max="6" width="5" style="168" bestFit="1" customWidth="1"/>
    <col min="7" max="7" width="23.28515625" style="169" bestFit="1" customWidth="1"/>
    <col min="8" max="8" width="12.85546875" style="170" customWidth="1"/>
    <col min="9" max="9" width="13.85546875" style="170" customWidth="1"/>
    <col min="10" max="10" width="22" style="170" bestFit="1" customWidth="1"/>
    <col min="11" max="11" width="76" style="171" bestFit="1" customWidth="1"/>
    <col min="12" max="16" width="9.140625" style="141"/>
    <col min="17" max="16384" width="9.140625" style="142"/>
  </cols>
  <sheetData>
    <row r="1" spans="1:11" ht="40.5" x14ac:dyDescent="0.3">
      <c r="A1" s="172" t="s">
        <v>431</v>
      </c>
      <c r="B1" s="172" t="s">
        <v>433</v>
      </c>
      <c r="C1" s="173" t="s">
        <v>432</v>
      </c>
      <c r="D1" s="173" t="s">
        <v>430</v>
      </c>
      <c r="E1" s="173" t="s">
        <v>429</v>
      </c>
      <c r="F1" s="173" t="s">
        <v>6</v>
      </c>
      <c r="G1" s="172" t="s">
        <v>473</v>
      </c>
      <c r="H1" s="172" t="s">
        <v>474</v>
      </c>
      <c r="I1" s="172" t="s">
        <v>475</v>
      </c>
      <c r="J1" s="172" t="s">
        <v>476</v>
      </c>
      <c r="K1" s="174" t="s">
        <v>410</v>
      </c>
    </row>
    <row r="2" spans="1:11" x14ac:dyDescent="0.2">
      <c r="A2" s="143">
        <v>100100</v>
      </c>
      <c r="B2" s="218" t="s">
        <v>358</v>
      </c>
      <c r="C2" s="144" t="s">
        <v>39</v>
      </c>
      <c r="D2" s="145">
        <v>3</v>
      </c>
      <c r="E2" s="145">
        <v>0</v>
      </c>
      <c r="F2" s="145">
        <v>3</v>
      </c>
      <c r="G2" s="146" t="s">
        <v>0</v>
      </c>
      <c r="H2" s="146" t="s">
        <v>0</v>
      </c>
      <c r="I2" s="146" t="s">
        <v>0</v>
      </c>
      <c r="J2" s="146" t="s">
        <v>0</v>
      </c>
      <c r="K2" s="147"/>
    </row>
    <row r="3" spans="1:11" x14ac:dyDescent="0.2">
      <c r="A3" s="143">
        <v>1401150</v>
      </c>
      <c r="B3" s="218" t="s">
        <v>619</v>
      </c>
      <c r="C3" s="144" t="s">
        <v>620</v>
      </c>
      <c r="D3" s="145">
        <v>3</v>
      </c>
      <c r="E3" s="145">
        <v>0</v>
      </c>
      <c r="F3" s="145">
        <v>3</v>
      </c>
      <c r="G3" s="146" t="s">
        <v>0</v>
      </c>
      <c r="H3" s="146" t="s">
        <v>0</v>
      </c>
      <c r="I3" s="146" t="s">
        <v>0</v>
      </c>
      <c r="J3" s="146" t="s">
        <v>0</v>
      </c>
      <c r="K3" s="147"/>
    </row>
    <row r="4" spans="1:11" ht="15.75" x14ac:dyDescent="0.25">
      <c r="A4" s="143">
        <v>1401130</v>
      </c>
      <c r="B4" s="218" t="s">
        <v>631</v>
      </c>
      <c r="C4" s="144" t="s">
        <v>50</v>
      </c>
      <c r="D4" s="145">
        <v>3</v>
      </c>
      <c r="E4" s="145">
        <v>0</v>
      </c>
      <c r="F4" s="145">
        <v>3</v>
      </c>
      <c r="G4" s="146" t="s">
        <v>0</v>
      </c>
      <c r="H4" s="146" t="s">
        <v>0</v>
      </c>
      <c r="I4" s="146" t="s">
        <v>0</v>
      </c>
      <c r="J4" s="146" t="s">
        <v>0</v>
      </c>
      <c r="K4" s="148" t="s">
        <v>420</v>
      </c>
    </row>
    <row r="5" spans="1:11" ht="15.75" x14ac:dyDescent="0.25">
      <c r="A5" s="143">
        <v>1401110</v>
      </c>
      <c r="B5" s="218" t="s">
        <v>456</v>
      </c>
      <c r="C5" s="144" t="s">
        <v>69</v>
      </c>
      <c r="D5" s="145">
        <v>3</v>
      </c>
      <c r="E5" s="145">
        <v>0</v>
      </c>
      <c r="F5" s="145">
        <v>3</v>
      </c>
      <c r="G5" s="146" t="s">
        <v>0</v>
      </c>
      <c r="H5" s="146" t="s">
        <v>0</v>
      </c>
      <c r="I5" s="146" t="s">
        <v>0</v>
      </c>
      <c r="J5" s="146" t="s">
        <v>0</v>
      </c>
      <c r="K5" s="149"/>
    </row>
    <row r="6" spans="1:11" ht="15.75" x14ac:dyDescent="0.25">
      <c r="A6" s="143">
        <v>1401210</v>
      </c>
      <c r="B6" s="218" t="s">
        <v>360</v>
      </c>
      <c r="C6" s="144" t="s">
        <v>70</v>
      </c>
      <c r="D6" s="145">
        <v>3</v>
      </c>
      <c r="E6" s="145">
        <v>0</v>
      </c>
      <c r="F6" s="145">
        <v>3</v>
      </c>
      <c r="G6" s="39">
        <v>1401110</v>
      </c>
      <c r="H6" s="39">
        <v>1401110</v>
      </c>
      <c r="I6" s="39">
        <v>1401110</v>
      </c>
      <c r="J6" s="39">
        <v>1401110</v>
      </c>
      <c r="K6" s="149"/>
    </row>
    <row r="7" spans="1:11" ht="15.75" x14ac:dyDescent="0.25">
      <c r="A7" s="143">
        <v>1401120</v>
      </c>
      <c r="B7" s="218" t="s">
        <v>359</v>
      </c>
      <c r="C7" s="144" t="s">
        <v>40</v>
      </c>
      <c r="D7" s="145">
        <v>3</v>
      </c>
      <c r="E7" s="145">
        <v>0</v>
      </c>
      <c r="F7" s="145">
        <v>3</v>
      </c>
      <c r="G7" s="150" t="s">
        <v>0</v>
      </c>
      <c r="H7" s="150" t="s">
        <v>0</v>
      </c>
      <c r="I7" s="150" t="s">
        <v>0</v>
      </c>
      <c r="J7" s="150" t="s">
        <v>0</v>
      </c>
      <c r="K7" s="149"/>
    </row>
    <row r="8" spans="1:11" ht="15.75" x14ac:dyDescent="0.25">
      <c r="A8" s="143">
        <v>1401220</v>
      </c>
      <c r="B8" s="218" t="s">
        <v>361</v>
      </c>
      <c r="C8" s="144" t="s">
        <v>8</v>
      </c>
      <c r="D8" s="145">
        <v>3</v>
      </c>
      <c r="E8" s="145">
        <v>0</v>
      </c>
      <c r="F8" s="145">
        <v>3</v>
      </c>
      <c r="G8" s="39">
        <v>1401120</v>
      </c>
      <c r="H8" s="39">
        <v>1401120</v>
      </c>
      <c r="I8" s="39">
        <v>1401120</v>
      </c>
      <c r="J8" s="39">
        <v>1401120</v>
      </c>
      <c r="K8" s="149"/>
    </row>
    <row r="9" spans="1:11" ht="15.75" x14ac:dyDescent="0.25">
      <c r="A9" s="143">
        <v>1401131</v>
      </c>
      <c r="B9" s="218" t="s">
        <v>400</v>
      </c>
      <c r="C9" s="144" t="s">
        <v>44</v>
      </c>
      <c r="D9" s="145">
        <v>3</v>
      </c>
      <c r="E9" s="145">
        <v>0</v>
      </c>
      <c r="F9" s="145">
        <v>3</v>
      </c>
      <c r="G9" s="146" t="s">
        <v>0</v>
      </c>
      <c r="H9" s="146" t="s">
        <v>0</v>
      </c>
      <c r="I9" s="146" t="s">
        <v>0</v>
      </c>
      <c r="J9" s="146" t="s">
        <v>0</v>
      </c>
      <c r="K9" s="149"/>
    </row>
    <row r="10" spans="1:11" ht="15.75" x14ac:dyDescent="0.25">
      <c r="A10" s="143">
        <v>1401132</v>
      </c>
      <c r="B10" s="218" t="s">
        <v>367</v>
      </c>
      <c r="C10" s="144" t="s">
        <v>73</v>
      </c>
      <c r="D10" s="145">
        <v>3</v>
      </c>
      <c r="E10" s="145">
        <v>0</v>
      </c>
      <c r="F10" s="145">
        <v>3</v>
      </c>
      <c r="G10" s="146" t="s">
        <v>0</v>
      </c>
      <c r="H10" s="146" t="s">
        <v>0</v>
      </c>
      <c r="I10" s="146" t="s">
        <v>0</v>
      </c>
      <c r="J10" s="146" t="s">
        <v>0</v>
      </c>
      <c r="K10" s="151" t="s">
        <v>405</v>
      </c>
    </row>
    <row r="11" spans="1:11" ht="15.75" x14ac:dyDescent="0.25">
      <c r="A11" s="143">
        <v>1401134</v>
      </c>
      <c r="B11" s="218" t="s">
        <v>368</v>
      </c>
      <c r="C11" s="144" t="s">
        <v>45</v>
      </c>
      <c r="D11" s="145">
        <v>3</v>
      </c>
      <c r="E11" s="145">
        <v>0</v>
      </c>
      <c r="F11" s="145">
        <v>3</v>
      </c>
      <c r="G11" s="146" t="s">
        <v>0</v>
      </c>
      <c r="H11" s="146" t="s">
        <v>0</v>
      </c>
      <c r="I11" s="146" t="s">
        <v>0</v>
      </c>
      <c r="J11" s="146" t="s">
        <v>0</v>
      </c>
      <c r="K11" s="149"/>
    </row>
    <row r="12" spans="1:11" ht="15.75" x14ac:dyDescent="0.25">
      <c r="A12" s="143">
        <v>1401133</v>
      </c>
      <c r="B12" s="218" t="s">
        <v>369</v>
      </c>
      <c r="C12" s="144" t="s">
        <v>611</v>
      </c>
      <c r="D12" s="145">
        <v>3</v>
      </c>
      <c r="E12" s="145">
        <v>0</v>
      </c>
      <c r="F12" s="145">
        <v>3</v>
      </c>
      <c r="G12" s="146" t="s">
        <v>0</v>
      </c>
      <c r="H12" s="146" t="s">
        <v>0</v>
      </c>
      <c r="I12" s="146" t="s">
        <v>0</v>
      </c>
      <c r="J12" s="146" t="s">
        <v>0</v>
      </c>
      <c r="K12" s="149"/>
    </row>
    <row r="13" spans="1:11" ht="15.75" x14ac:dyDescent="0.25">
      <c r="A13" s="143">
        <v>1401111</v>
      </c>
      <c r="B13" s="218" t="s">
        <v>399</v>
      </c>
      <c r="C13" s="144" t="s">
        <v>71</v>
      </c>
      <c r="D13" s="145">
        <v>3</v>
      </c>
      <c r="E13" s="145">
        <v>0</v>
      </c>
      <c r="F13" s="145">
        <v>3</v>
      </c>
      <c r="G13" s="146" t="s">
        <v>0</v>
      </c>
      <c r="H13" s="146" t="s">
        <v>0</v>
      </c>
      <c r="I13" s="146" t="s">
        <v>0</v>
      </c>
      <c r="J13" s="146" t="s">
        <v>0</v>
      </c>
      <c r="K13" s="149"/>
    </row>
    <row r="14" spans="1:11" ht="15.75" x14ac:dyDescent="0.25">
      <c r="A14" s="152">
        <v>1501110</v>
      </c>
      <c r="B14" s="153" t="s">
        <v>383</v>
      </c>
      <c r="C14" s="154" t="s">
        <v>27</v>
      </c>
      <c r="D14" s="145">
        <v>3</v>
      </c>
      <c r="E14" s="145">
        <v>0</v>
      </c>
      <c r="F14" s="145">
        <v>3</v>
      </c>
      <c r="G14" s="146" t="s">
        <v>0</v>
      </c>
      <c r="H14" s="146" t="s">
        <v>0</v>
      </c>
      <c r="I14" s="146" t="s">
        <v>0</v>
      </c>
      <c r="J14" s="146" t="s">
        <v>0</v>
      </c>
      <c r="K14" s="149"/>
    </row>
    <row r="15" spans="1:11" ht="15.75" x14ac:dyDescent="0.25">
      <c r="A15" s="143">
        <v>1501113</v>
      </c>
      <c r="B15" s="218" t="s">
        <v>373</v>
      </c>
      <c r="C15" s="144" t="s">
        <v>424</v>
      </c>
      <c r="D15" s="145">
        <v>3</v>
      </c>
      <c r="E15" s="145">
        <v>0</v>
      </c>
      <c r="F15" s="145">
        <v>3</v>
      </c>
      <c r="G15" s="146" t="s">
        <v>0</v>
      </c>
      <c r="H15" s="146" t="s">
        <v>0</v>
      </c>
      <c r="I15" s="146" t="s">
        <v>0</v>
      </c>
      <c r="J15" s="146" t="s">
        <v>0</v>
      </c>
      <c r="K15" s="151" t="s">
        <v>411</v>
      </c>
    </row>
    <row r="16" spans="1:11" ht="15.75" x14ac:dyDescent="0.25">
      <c r="A16" s="152">
        <v>1501212</v>
      </c>
      <c r="B16" s="153" t="s">
        <v>384</v>
      </c>
      <c r="C16" s="154" t="s">
        <v>7</v>
      </c>
      <c r="D16" s="145">
        <v>3</v>
      </c>
      <c r="E16" s="145">
        <v>0</v>
      </c>
      <c r="F16" s="145">
        <v>3</v>
      </c>
      <c r="G16" s="146">
        <v>1501110</v>
      </c>
      <c r="H16" s="146">
        <v>1501110</v>
      </c>
      <c r="I16" s="146">
        <v>1501110</v>
      </c>
      <c r="J16" s="146">
        <v>1501110</v>
      </c>
      <c r="K16" s="149"/>
    </row>
    <row r="17" spans="1:11" ht="15.75" x14ac:dyDescent="0.25">
      <c r="A17" s="143">
        <v>1501124</v>
      </c>
      <c r="B17" s="218" t="s">
        <v>492</v>
      </c>
      <c r="C17" s="144" t="s">
        <v>52</v>
      </c>
      <c r="D17" s="145">
        <v>3</v>
      </c>
      <c r="E17" s="145">
        <v>0</v>
      </c>
      <c r="F17" s="145">
        <v>3</v>
      </c>
      <c r="G17" s="155" t="s">
        <v>0</v>
      </c>
      <c r="H17" s="155" t="s">
        <v>0</v>
      </c>
      <c r="I17" s="155" t="s">
        <v>0</v>
      </c>
      <c r="J17" s="155" t="s">
        <v>0</v>
      </c>
      <c r="K17" s="149"/>
    </row>
    <row r="18" spans="1:11" ht="15.75" x14ac:dyDescent="0.25">
      <c r="A18" s="143">
        <v>1501125</v>
      </c>
      <c r="B18" s="218" t="s">
        <v>374</v>
      </c>
      <c r="C18" s="144" t="s">
        <v>412</v>
      </c>
      <c r="D18" s="145">
        <v>3</v>
      </c>
      <c r="E18" s="145">
        <v>0</v>
      </c>
      <c r="F18" s="145">
        <v>3</v>
      </c>
      <c r="G18" s="155" t="s">
        <v>0</v>
      </c>
      <c r="H18" s="155" t="s">
        <v>0</v>
      </c>
      <c r="I18" s="155" t="s">
        <v>0</v>
      </c>
      <c r="J18" s="155" t="s">
        <v>0</v>
      </c>
      <c r="K18" s="151" t="s">
        <v>413</v>
      </c>
    </row>
    <row r="19" spans="1:11" ht="15.75" x14ac:dyDescent="0.25">
      <c r="A19" s="143">
        <v>1401140</v>
      </c>
      <c r="B19" s="218" t="s">
        <v>370</v>
      </c>
      <c r="C19" s="144" t="s">
        <v>609</v>
      </c>
      <c r="D19" s="145">
        <v>3</v>
      </c>
      <c r="E19" s="145">
        <v>0</v>
      </c>
      <c r="F19" s="145">
        <v>3</v>
      </c>
      <c r="G19" s="155" t="s">
        <v>0</v>
      </c>
      <c r="H19" s="155" t="s">
        <v>0</v>
      </c>
      <c r="I19" s="155" t="s">
        <v>0</v>
      </c>
      <c r="J19" s="155" t="s">
        <v>0</v>
      </c>
      <c r="K19" s="151" t="s">
        <v>406</v>
      </c>
    </row>
    <row r="20" spans="1:11" ht="15.75" x14ac:dyDescent="0.25">
      <c r="A20" s="139">
        <v>402103</v>
      </c>
      <c r="B20" s="153" t="s">
        <v>381</v>
      </c>
      <c r="C20" s="156" t="s">
        <v>382</v>
      </c>
      <c r="D20" s="145">
        <v>3</v>
      </c>
      <c r="E20" s="145">
        <v>0</v>
      </c>
      <c r="F20" s="145">
        <v>3</v>
      </c>
      <c r="G20" s="155" t="s">
        <v>0</v>
      </c>
      <c r="H20" s="155" t="s">
        <v>0</v>
      </c>
      <c r="I20" s="155" t="s">
        <v>0</v>
      </c>
      <c r="J20" s="155" t="s">
        <v>0</v>
      </c>
      <c r="K20" s="157" t="s">
        <v>402</v>
      </c>
    </row>
    <row r="21" spans="1:11" ht="15.75" x14ac:dyDescent="0.25">
      <c r="A21" s="143">
        <v>407102</v>
      </c>
      <c r="B21" s="218" t="s">
        <v>371</v>
      </c>
      <c r="C21" s="144" t="s">
        <v>414</v>
      </c>
      <c r="D21" s="145">
        <v>3</v>
      </c>
      <c r="E21" s="145">
        <v>0</v>
      </c>
      <c r="F21" s="145">
        <v>3</v>
      </c>
      <c r="G21" s="155" t="s">
        <v>0</v>
      </c>
      <c r="H21" s="155" t="s">
        <v>0</v>
      </c>
      <c r="I21" s="155" t="s">
        <v>0</v>
      </c>
      <c r="J21" s="155" t="s">
        <v>0</v>
      </c>
      <c r="K21" s="151" t="s">
        <v>421</v>
      </c>
    </row>
    <row r="22" spans="1:11" ht="15.75" x14ac:dyDescent="0.25">
      <c r="A22" s="143">
        <v>501105</v>
      </c>
      <c r="B22" s="218" t="s">
        <v>362</v>
      </c>
      <c r="C22" s="144" t="s">
        <v>43</v>
      </c>
      <c r="D22" s="145">
        <v>3</v>
      </c>
      <c r="E22" s="145">
        <v>0</v>
      </c>
      <c r="F22" s="145">
        <v>3</v>
      </c>
      <c r="G22" s="155" t="s">
        <v>0</v>
      </c>
      <c r="H22" s="155" t="s">
        <v>0</v>
      </c>
      <c r="I22" s="155" t="s">
        <v>0</v>
      </c>
      <c r="J22" s="155" t="s">
        <v>0</v>
      </c>
      <c r="K22" s="149"/>
    </row>
    <row r="23" spans="1:11" ht="15.75" x14ac:dyDescent="0.25">
      <c r="A23" s="143">
        <v>501114</v>
      </c>
      <c r="B23" s="218" t="s">
        <v>363</v>
      </c>
      <c r="C23" s="144" t="s">
        <v>416</v>
      </c>
      <c r="D23" s="145">
        <v>3</v>
      </c>
      <c r="E23" s="145">
        <v>0</v>
      </c>
      <c r="F23" s="145">
        <v>3</v>
      </c>
      <c r="G23" s="155" t="s">
        <v>0</v>
      </c>
      <c r="H23" s="155" t="s">
        <v>0</v>
      </c>
      <c r="I23" s="155" t="s">
        <v>0</v>
      </c>
      <c r="J23" s="155" t="s">
        <v>0</v>
      </c>
      <c r="K23" s="151" t="s">
        <v>422</v>
      </c>
    </row>
    <row r="24" spans="1:11" ht="15.75" x14ac:dyDescent="0.25">
      <c r="A24" s="139">
        <v>601426</v>
      </c>
      <c r="B24" s="153" t="s">
        <v>235</v>
      </c>
      <c r="C24" s="156" t="s">
        <v>33</v>
      </c>
      <c r="D24" s="145">
        <v>3</v>
      </c>
      <c r="E24" s="145">
        <v>0</v>
      </c>
      <c r="F24" s="145">
        <v>3</v>
      </c>
      <c r="G24" s="155" t="s">
        <v>0</v>
      </c>
      <c r="H24" s="155" t="s">
        <v>0</v>
      </c>
      <c r="I24" s="155" t="s">
        <v>0</v>
      </c>
      <c r="J24" s="155" t="s">
        <v>0</v>
      </c>
      <c r="K24" s="151" t="s">
        <v>403</v>
      </c>
    </row>
    <row r="25" spans="1:11" ht="15.75" x14ac:dyDescent="0.25">
      <c r="A25" s="143">
        <v>602143</v>
      </c>
      <c r="B25" s="218" t="s">
        <v>372</v>
      </c>
      <c r="C25" s="144" t="s">
        <v>48</v>
      </c>
      <c r="D25" s="145">
        <v>3</v>
      </c>
      <c r="E25" s="145">
        <v>0</v>
      </c>
      <c r="F25" s="145">
        <v>3</v>
      </c>
      <c r="G25" s="155" t="s">
        <v>0</v>
      </c>
      <c r="H25" s="155" t="s">
        <v>0</v>
      </c>
      <c r="I25" s="155" t="s">
        <v>0</v>
      </c>
      <c r="J25" s="155" t="s">
        <v>0</v>
      </c>
      <c r="K25" s="149"/>
    </row>
    <row r="26" spans="1:11" ht="15.75" x14ac:dyDescent="0.25">
      <c r="A26" s="143">
        <v>701101</v>
      </c>
      <c r="B26" s="218" t="s">
        <v>364</v>
      </c>
      <c r="C26" s="144" t="s">
        <v>377</v>
      </c>
      <c r="D26" s="145">
        <v>3</v>
      </c>
      <c r="E26" s="145">
        <v>0</v>
      </c>
      <c r="F26" s="145">
        <v>3</v>
      </c>
      <c r="G26" s="155" t="s">
        <v>0</v>
      </c>
      <c r="H26" s="155" t="s">
        <v>0</v>
      </c>
      <c r="I26" s="155" t="s">
        <v>0</v>
      </c>
      <c r="J26" s="155" t="s">
        <v>0</v>
      </c>
      <c r="K26" s="151" t="s">
        <v>417</v>
      </c>
    </row>
    <row r="27" spans="1:11" ht="15.75" x14ac:dyDescent="0.25">
      <c r="A27" s="143">
        <v>702101</v>
      </c>
      <c r="B27" s="218" t="s">
        <v>365</v>
      </c>
      <c r="C27" s="144" t="s">
        <v>357</v>
      </c>
      <c r="D27" s="145">
        <v>3</v>
      </c>
      <c r="E27" s="145">
        <v>0</v>
      </c>
      <c r="F27" s="145">
        <v>3</v>
      </c>
      <c r="G27" s="155" t="s">
        <v>0</v>
      </c>
      <c r="H27" s="155" t="s">
        <v>0</v>
      </c>
      <c r="I27" s="155" t="s">
        <v>0</v>
      </c>
      <c r="J27" s="155" t="s">
        <v>0</v>
      </c>
      <c r="K27" s="151" t="s">
        <v>418</v>
      </c>
    </row>
    <row r="28" spans="1:11" ht="15.75" x14ac:dyDescent="0.25">
      <c r="A28" s="143">
        <v>702102</v>
      </c>
      <c r="B28" s="218" t="s">
        <v>366</v>
      </c>
      <c r="C28" s="144" t="s">
        <v>72</v>
      </c>
      <c r="D28" s="145">
        <v>3</v>
      </c>
      <c r="E28" s="145">
        <v>0</v>
      </c>
      <c r="F28" s="145">
        <v>3</v>
      </c>
      <c r="G28" s="155" t="s">
        <v>0</v>
      </c>
      <c r="H28" s="155" t="s">
        <v>0</v>
      </c>
      <c r="I28" s="155" t="s">
        <v>0</v>
      </c>
      <c r="J28" s="155" t="s">
        <v>0</v>
      </c>
      <c r="K28" s="149"/>
    </row>
    <row r="29" spans="1:11" ht="15.75" x14ac:dyDescent="0.25">
      <c r="A29" s="143">
        <v>701104</v>
      </c>
      <c r="B29" s="218" t="s">
        <v>366</v>
      </c>
      <c r="C29" s="144" t="s">
        <v>72</v>
      </c>
      <c r="D29" s="145">
        <v>3</v>
      </c>
      <c r="E29" s="145">
        <v>0</v>
      </c>
      <c r="F29" s="145">
        <v>3</v>
      </c>
      <c r="G29" s="155" t="s">
        <v>0</v>
      </c>
      <c r="H29" s="155" t="s">
        <v>0</v>
      </c>
      <c r="I29" s="155" t="s">
        <v>0</v>
      </c>
      <c r="J29" s="155" t="s">
        <v>0</v>
      </c>
      <c r="K29" s="149"/>
    </row>
    <row r="30" spans="1:11" ht="15.75" x14ac:dyDescent="0.25">
      <c r="A30" s="221">
        <v>701103</v>
      </c>
      <c r="B30" s="218" t="s">
        <v>365</v>
      </c>
      <c r="C30" s="144" t="s">
        <v>357</v>
      </c>
      <c r="D30" s="145">
        <v>3</v>
      </c>
      <c r="E30" s="145">
        <v>0</v>
      </c>
      <c r="F30" s="145">
        <v>3</v>
      </c>
      <c r="G30" s="155" t="s">
        <v>0</v>
      </c>
      <c r="H30" s="155" t="s">
        <v>0</v>
      </c>
      <c r="I30" s="155" t="s">
        <v>0</v>
      </c>
      <c r="J30" s="155" t="s">
        <v>0</v>
      </c>
      <c r="K30" s="151" t="s">
        <v>418</v>
      </c>
    </row>
    <row r="31" spans="1:11" ht="15.75" x14ac:dyDescent="0.25">
      <c r="A31" s="139">
        <v>801120</v>
      </c>
      <c r="B31" s="153" t="s">
        <v>111</v>
      </c>
      <c r="C31" s="156" t="s">
        <v>10</v>
      </c>
      <c r="D31" s="140">
        <v>3</v>
      </c>
      <c r="E31" s="140">
        <v>0</v>
      </c>
      <c r="F31" s="140">
        <v>3</v>
      </c>
      <c r="G31" s="155" t="s">
        <v>0</v>
      </c>
      <c r="H31" s="155" t="s">
        <v>0</v>
      </c>
      <c r="I31" s="155" t="s">
        <v>0</v>
      </c>
      <c r="J31" s="155" t="s">
        <v>0</v>
      </c>
      <c r="K31" s="151" t="s">
        <v>415</v>
      </c>
    </row>
    <row r="32" spans="1:11" ht="15.75" x14ac:dyDescent="0.25">
      <c r="A32" s="139">
        <v>801121</v>
      </c>
      <c r="B32" s="153" t="s">
        <v>124</v>
      </c>
      <c r="C32" s="156" t="s">
        <v>125</v>
      </c>
      <c r="D32" s="140">
        <v>3</v>
      </c>
      <c r="E32" s="140">
        <v>0</v>
      </c>
      <c r="F32" s="140">
        <v>3</v>
      </c>
      <c r="G32" s="155">
        <v>801120</v>
      </c>
      <c r="H32" s="155">
        <v>801120</v>
      </c>
      <c r="I32" s="158"/>
      <c r="J32" s="155">
        <v>801120</v>
      </c>
      <c r="K32" s="151" t="s">
        <v>404</v>
      </c>
    </row>
    <row r="33" spans="1:16" ht="15.75" x14ac:dyDescent="0.25">
      <c r="A33" s="139">
        <v>801222</v>
      </c>
      <c r="B33" s="153" t="s">
        <v>380</v>
      </c>
      <c r="C33" s="156" t="s">
        <v>11</v>
      </c>
      <c r="D33" s="140">
        <v>2</v>
      </c>
      <c r="E33" s="140">
        <v>2</v>
      </c>
      <c r="F33" s="140">
        <v>3</v>
      </c>
      <c r="G33" s="155">
        <v>801121</v>
      </c>
      <c r="H33" s="158"/>
      <c r="I33" s="158"/>
      <c r="J33" s="158"/>
      <c r="K33" s="151" t="s">
        <v>419</v>
      </c>
    </row>
    <row r="34" spans="1:16" ht="15.75" x14ac:dyDescent="0.25">
      <c r="A34" s="143">
        <v>1501154</v>
      </c>
      <c r="B34" s="218" t="s">
        <v>375</v>
      </c>
      <c r="C34" s="144" t="s">
        <v>54</v>
      </c>
      <c r="D34" s="145">
        <v>3</v>
      </c>
      <c r="E34" s="145">
        <v>0</v>
      </c>
      <c r="F34" s="145">
        <v>3</v>
      </c>
      <c r="G34" s="146" t="s">
        <v>0</v>
      </c>
      <c r="H34" s="146" t="s">
        <v>0</v>
      </c>
      <c r="I34" s="146" t="s">
        <v>0</v>
      </c>
      <c r="J34" s="146" t="s">
        <v>0</v>
      </c>
      <c r="K34" s="151" t="s">
        <v>407</v>
      </c>
    </row>
    <row r="35" spans="1:16" ht="15.75" x14ac:dyDescent="0.25">
      <c r="A35" s="143">
        <v>1501153</v>
      </c>
      <c r="B35" s="218" t="s">
        <v>376</v>
      </c>
      <c r="C35" s="144" t="s">
        <v>425</v>
      </c>
      <c r="D35" s="145">
        <v>3</v>
      </c>
      <c r="E35" s="145">
        <v>0</v>
      </c>
      <c r="F35" s="145">
        <v>3</v>
      </c>
      <c r="G35" s="146" t="s">
        <v>0</v>
      </c>
      <c r="H35" s="146" t="s">
        <v>0</v>
      </c>
      <c r="I35" s="146" t="s">
        <v>0</v>
      </c>
      <c r="J35" s="146" t="s">
        <v>0</v>
      </c>
      <c r="K35" s="159" t="s">
        <v>423</v>
      </c>
    </row>
    <row r="36" spans="1:16" x14ac:dyDescent="0.2">
      <c r="A36" s="143">
        <v>1301099</v>
      </c>
      <c r="B36" s="218" t="s">
        <v>94</v>
      </c>
      <c r="C36" s="144" t="s">
        <v>95</v>
      </c>
      <c r="D36" s="160"/>
      <c r="E36" s="160"/>
      <c r="F36" s="160"/>
      <c r="G36" s="150"/>
      <c r="H36" s="161"/>
      <c r="I36" s="161"/>
      <c r="J36" s="161"/>
      <c r="K36" s="147"/>
    </row>
    <row r="37" spans="1:16" x14ac:dyDescent="0.2">
      <c r="A37" s="143">
        <v>1301100</v>
      </c>
      <c r="B37" s="218" t="s">
        <v>96</v>
      </c>
      <c r="C37" s="144" t="s">
        <v>9</v>
      </c>
      <c r="D37" s="160"/>
      <c r="E37" s="160"/>
      <c r="F37" s="160"/>
      <c r="G37" s="150"/>
      <c r="H37" s="161"/>
      <c r="I37" s="161"/>
      <c r="J37" s="161"/>
      <c r="K37" s="147"/>
    </row>
    <row r="38" spans="1:16" x14ac:dyDescent="0.2">
      <c r="A38" s="143">
        <v>1301101</v>
      </c>
      <c r="B38" s="218" t="s">
        <v>97</v>
      </c>
      <c r="C38" s="144" t="s">
        <v>98</v>
      </c>
      <c r="D38" s="160"/>
      <c r="E38" s="160"/>
      <c r="F38" s="160"/>
      <c r="G38" s="150"/>
      <c r="H38" s="161"/>
      <c r="I38" s="161"/>
      <c r="J38" s="161"/>
      <c r="K38" s="147"/>
    </row>
    <row r="39" spans="1:16" x14ac:dyDescent="0.2">
      <c r="A39" s="143">
        <v>1301102</v>
      </c>
      <c r="B39" s="218" t="s">
        <v>97</v>
      </c>
      <c r="C39" s="144" t="s">
        <v>98</v>
      </c>
      <c r="D39" s="160"/>
      <c r="E39" s="160"/>
      <c r="F39" s="160"/>
      <c r="G39" s="150"/>
      <c r="H39" s="161"/>
      <c r="I39" s="161"/>
      <c r="J39" s="161"/>
      <c r="K39" s="147"/>
    </row>
    <row r="40" spans="1:16" x14ac:dyDescent="0.2">
      <c r="A40" s="143">
        <v>1301103</v>
      </c>
      <c r="B40" s="218" t="s">
        <v>99</v>
      </c>
      <c r="C40" s="144" t="s">
        <v>100</v>
      </c>
      <c r="D40" s="160"/>
      <c r="E40" s="160"/>
      <c r="F40" s="160"/>
      <c r="G40" s="150"/>
      <c r="H40" s="161"/>
      <c r="I40" s="161"/>
      <c r="J40" s="161"/>
      <c r="K40" s="147"/>
    </row>
    <row r="41" spans="1:16" x14ac:dyDescent="0.2">
      <c r="A41" s="143">
        <v>1301104</v>
      </c>
      <c r="B41" s="218" t="s">
        <v>101</v>
      </c>
      <c r="C41" s="144" t="s">
        <v>102</v>
      </c>
      <c r="D41" s="160"/>
      <c r="E41" s="160"/>
      <c r="F41" s="160"/>
      <c r="G41" s="150"/>
      <c r="H41" s="161"/>
      <c r="I41" s="161"/>
      <c r="J41" s="161"/>
      <c r="K41" s="147"/>
    </row>
    <row r="42" spans="1:16" x14ac:dyDescent="0.2">
      <c r="A42" s="143">
        <v>1301105</v>
      </c>
      <c r="B42" s="218" t="s">
        <v>103</v>
      </c>
      <c r="C42" s="144" t="s">
        <v>104</v>
      </c>
      <c r="D42" s="160"/>
      <c r="E42" s="160"/>
      <c r="F42" s="160"/>
      <c r="G42" s="150"/>
      <c r="H42" s="161"/>
      <c r="I42" s="161"/>
      <c r="J42" s="161"/>
      <c r="K42" s="147"/>
    </row>
    <row r="43" spans="1:16" ht="15.75" x14ac:dyDescent="0.25">
      <c r="A43" s="152">
        <v>1301106</v>
      </c>
      <c r="B43" s="153" t="s">
        <v>105</v>
      </c>
      <c r="C43" s="154" t="s">
        <v>63</v>
      </c>
      <c r="D43" s="145">
        <v>2</v>
      </c>
      <c r="E43" s="145">
        <v>2</v>
      </c>
      <c r="F43" s="145">
        <v>3</v>
      </c>
      <c r="G43" s="146" t="s">
        <v>639</v>
      </c>
      <c r="H43" s="146" t="s">
        <v>639</v>
      </c>
      <c r="I43" s="146" t="s">
        <v>639</v>
      </c>
      <c r="J43" s="146" t="s">
        <v>639</v>
      </c>
      <c r="K43" s="149"/>
    </row>
    <row r="44" spans="1:16" x14ac:dyDescent="0.2">
      <c r="A44" s="143">
        <v>1301107</v>
      </c>
      <c r="B44" s="218" t="s">
        <v>106</v>
      </c>
      <c r="C44" s="144" t="s">
        <v>107</v>
      </c>
      <c r="D44" s="160"/>
      <c r="E44" s="160"/>
      <c r="F44" s="160"/>
      <c r="G44" s="150"/>
      <c r="H44" s="161"/>
      <c r="I44" s="161"/>
      <c r="J44" s="161"/>
      <c r="K44" s="147"/>
    </row>
    <row r="45" spans="1:16" ht="15.75" x14ac:dyDescent="0.25">
      <c r="A45" s="152">
        <v>1301108</v>
      </c>
      <c r="B45" s="153" t="s">
        <v>108</v>
      </c>
      <c r="C45" s="154" t="s">
        <v>109</v>
      </c>
      <c r="D45" s="145">
        <v>2</v>
      </c>
      <c r="E45" s="145">
        <v>2</v>
      </c>
      <c r="F45" s="145">
        <v>3</v>
      </c>
      <c r="G45" s="146">
        <v>1301106</v>
      </c>
      <c r="H45" s="146">
        <v>1301106</v>
      </c>
      <c r="I45" s="146">
        <v>1301106</v>
      </c>
      <c r="J45" s="146">
        <v>1301106</v>
      </c>
      <c r="K45" s="149"/>
    </row>
    <row r="46" spans="1:16" ht="15.75" x14ac:dyDescent="0.25">
      <c r="A46" s="152">
        <v>1301110</v>
      </c>
      <c r="B46" s="153" t="s">
        <v>110</v>
      </c>
      <c r="C46" s="154" t="s">
        <v>22</v>
      </c>
      <c r="D46" s="145">
        <v>3</v>
      </c>
      <c r="E46" s="145">
        <v>0</v>
      </c>
      <c r="F46" s="145">
        <v>3</v>
      </c>
      <c r="G46" s="146" t="s">
        <v>0</v>
      </c>
      <c r="H46" s="146" t="s">
        <v>0</v>
      </c>
      <c r="I46" s="146" t="s">
        <v>0</v>
      </c>
      <c r="J46" s="146" t="s">
        <v>0</v>
      </c>
      <c r="K46" s="149"/>
    </row>
    <row r="47" spans="1:16" s="164" customFormat="1" x14ac:dyDescent="0.2">
      <c r="A47" s="143">
        <v>1301120</v>
      </c>
      <c r="B47" s="218" t="s">
        <v>111</v>
      </c>
      <c r="C47" s="144" t="s">
        <v>10</v>
      </c>
      <c r="D47" s="160">
        <v>3</v>
      </c>
      <c r="E47" s="160">
        <v>0</v>
      </c>
      <c r="F47" s="160">
        <v>3</v>
      </c>
      <c r="G47" s="146" t="s">
        <v>0</v>
      </c>
      <c r="H47" s="146" t="s">
        <v>0</v>
      </c>
      <c r="I47" s="146" t="s">
        <v>0</v>
      </c>
      <c r="J47" s="146" t="s">
        <v>0</v>
      </c>
      <c r="K47" s="162"/>
      <c r="L47" s="163"/>
      <c r="M47" s="163"/>
      <c r="N47" s="163"/>
      <c r="O47" s="163"/>
      <c r="P47" s="163"/>
    </row>
    <row r="48" spans="1:16" x14ac:dyDescent="0.2">
      <c r="A48" s="143">
        <v>1301201</v>
      </c>
      <c r="B48" s="218" t="s">
        <v>112</v>
      </c>
      <c r="C48" s="144" t="s">
        <v>30</v>
      </c>
      <c r="D48" s="160"/>
      <c r="E48" s="160"/>
      <c r="F48" s="160"/>
      <c r="G48" s="150"/>
      <c r="H48" s="161"/>
      <c r="I48" s="161"/>
      <c r="J48" s="161"/>
      <c r="K48" s="147"/>
    </row>
    <row r="49" spans="1:16" x14ac:dyDescent="0.2">
      <c r="A49" s="143">
        <v>1301202</v>
      </c>
      <c r="B49" s="218" t="s">
        <v>113</v>
      </c>
      <c r="C49" s="144" t="s">
        <v>28</v>
      </c>
      <c r="D49" s="160"/>
      <c r="E49" s="160"/>
      <c r="F49" s="160"/>
      <c r="G49" s="150"/>
      <c r="H49" s="161"/>
      <c r="I49" s="161"/>
      <c r="J49" s="161"/>
      <c r="K49" s="147"/>
    </row>
    <row r="50" spans="1:16" ht="15.75" x14ac:dyDescent="0.25">
      <c r="A50" s="139">
        <v>1301203</v>
      </c>
      <c r="B50" s="153" t="s">
        <v>114</v>
      </c>
      <c r="C50" s="156" t="s">
        <v>23</v>
      </c>
      <c r="D50" s="140">
        <v>2</v>
      </c>
      <c r="E50" s="140">
        <v>2</v>
      </c>
      <c r="F50" s="140">
        <v>3</v>
      </c>
      <c r="G50" s="155" t="s">
        <v>78</v>
      </c>
      <c r="H50" s="155" t="s">
        <v>78</v>
      </c>
      <c r="I50" s="155" t="s">
        <v>78</v>
      </c>
      <c r="J50" s="155" t="s">
        <v>78</v>
      </c>
      <c r="K50" s="149"/>
    </row>
    <row r="51" spans="1:16" x14ac:dyDescent="0.2">
      <c r="A51" s="143">
        <v>1301204</v>
      </c>
      <c r="B51" s="218" t="s">
        <v>115</v>
      </c>
      <c r="C51" s="144" t="s">
        <v>116</v>
      </c>
      <c r="D51" s="160"/>
      <c r="E51" s="160"/>
      <c r="F51" s="160"/>
      <c r="G51" s="150"/>
      <c r="H51" s="161"/>
      <c r="I51" s="161"/>
      <c r="J51" s="161"/>
      <c r="K51" s="147"/>
    </row>
    <row r="52" spans="1:16" x14ac:dyDescent="0.2">
      <c r="A52" s="143">
        <v>1301205</v>
      </c>
      <c r="B52" s="218" t="s">
        <v>117</v>
      </c>
      <c r="C52" s="144" t="s">
        <v>118</v>
      </c>
      <c r="D52" s="160"/>
      <c r="E52" s="160"/>
      <c r="F52" s="160"/>
      <c r="G52" s="150"/>
      <c r="H52" s="161"/>
      <c r="I52" s="161"/>
      <c r="J52" s="161"/>
      <c r="K52" s="147"/>
    </row>
    <row r="53" spans="1:16" x14ac:dyDescent="0.2">
      <c r="A53" s="143">
        <v>1301206</v>
      </c>
      <c r="B53" s="218" t="s">
        <v>119</v>
      </c>
      <c r="C53" s="144" t="s">
        <v>29</v>
      </c>
      <c r="D53" s="160"/>
      <c r="E53" s="160"/>
      <c r="F53" s="160"/>
      <c r="G53" s="150"/>
      <c r="H53" s="161"/>
      <c r="I53" s="161"/>
      <c r="J53" s="161"/>
      <c r="K53" s="147"/>
    </row>
    <row r="54" spans="1:16" ht="15.75" x14ac:dyDescent="0.25">
      <c r="A54" s="139">
        <v>1301208</v>
      </c>
      <c r="B54" s="153" t="s">
        <v>120</v>
      </c>
      <c r="C54" s="156" t="s">
        <v>121</v>
      </c>
      <c r="D54" s="140">
        <v>2</v>
      </c>
      <c r="E54" s="140">
        <v>2</v>
      </c>
      <c r="F54" s="140">
        <v>3</v>
      </c>
      <c r="G54" s="155">
        <v>1301108</v>
      </c>
      <c r="H54" s="155">
        <v>1301108</v>
      </c>
      <c r="I54" s="155">
        <v>1301108</v>
      </c>
      <c r="J54" s="155">
        <v>1301108</v>
      </c>
      <c r="K54" s="149"/>
    </row>
    <row r="55" spans="1:16" x14ac:dyDescent="0.2">
      <c r="A55" s="143">
        <v>1301220</v>
      </c>
      <c r="B55" s="218" t="s">
        <v>122</v>
      </c>
      <c r="C55" s="144" t="s">
        <v>11</v>
      </c>
      <c r="D55" s="160"/>
      <c r="E55" s="160"/>
      <c r="F55" s="160"/>
      <c r="G55" s="150"/>
      <c r="H55" s="161"/>
      <c r="I55" s="161"/>
      <c r="J55" s="161"/>
      <c r="K55" s="147"/>
    </row>
    <row r="56" spans="1:16" x14ac:dyDescent="0.2">
      <c r="A56" s="143">
        <v>1301221</v>
      </c>
      <c r="B56" s="218" t="s">
        <v>123</v>
      </c>
      <c r="C56" s="144" t="s">
        <v>12</v>
      </c>
      <c r="D56" s="160"/>
      <c r="E56" s="160"/>
      <c r="F56" s="160"/>
      <c r="G56" s="150"/>
      <c r="H56" s="161"/>
      <c r="I56" s="161"/>
      <c r="J56" s="161"/>
      <c r="K56" s="147"/>
    </row>
    <row r="57" spans="1:16" s="164" customFormat="1" x14ac:dyDescent="0.2">
      <c r="A57" s="143">
        <v>1301222</v>
      </c>
      <c r="B57" s="218" t="s">
        <v>124</v>
      </c>
      <c r="C57" s="144" t="s">
        <v>125</v>
      </c>
      <c r="D57" s="140">
        <v>3</v>
      </c>
      <c r="E57" s="140">
        <v>0</v>
      </c>
      <c r="F57" s="140">
        <v>3</v>
      </c>
      <c r="G57" s="155">
        <v>1301120</v>
      </c>
      <c r="H57" s="155">
        <v>1301120</v>
      </c>
      <c r="I57" s="158"/>
      <c r="J57" s="155">
        <v>1301120</v>
      </c>
      <c r="K57" s="162"/>
      <c r="L57" s="163"/>
      <c r="M57" s="163"/>
      <c r="N57" s="163"/>
      <c r="O57" s="163"/>
      <c r="P57" s="163"/>
    </row>
    <row r="58" spans="1:16" x14ac:dyDescent="0.2">
      <c r="A58" s="143">
        <v>1301223</v>
      </c>
      <c r="B58" s="218" t="s">
        <v>126</v>
      </c>
      <c r="C58" s="144" t="s">
        <v>127</v>
      </c>
      <c r="D58" s="160"/>
      <c r="E58" s="160"/>
      <c r="F58" s="160"/>
      <c r="G58" s="150"/>
      <c r="H58" s="161"/>
      <c r="I58" s="161"/>
      <c r="J58" s="161"/>
      <c r="K58" s="147"/>
    </row>
    <row r="59" spans="1:16" s="164" customFormat="1" x14ac:dyDescent="0.2">
      <c r="A59" s="143">
        <v>1301224</v>
      </c>
      <c r="B59" s="218" t="s">
        <v>122</v>
      </c>
      <c r="C59" s="144" t="s">
        <v>11</v>
      </c>
      <c r="D59" s="160">
        <v>3</v>
      </c>
      <c r="E59" s="160">
        <v>0</v>
      </c>
      <c r="F59" s="160">
        <v>3</v>
      </c>
      <c r="G59" s="143">
        <v>1301222</v>
      </c>
      <c r="H59" s="161"/>
      <c r="I59" s="161"/>
      <c r="J59" s="161"/>
      <c r="K59" s="162" t="s">
        <v>478</v>
      </c>
      <c r="L59" s="163"/>
      <c r="M59" s="163"/>
      <c r="N59" s="163"/>
      <c r="O59" s="163"/>
      <c r="P59" s="163"/>
    </row>
    <row r="60" spans="1:16" x14ac:dyDescent="0.2">
      <c r="A60" s="143">
        <v>1301225</v>
      </c>
      <c r="B60" s="218" t="s">
        <v>128</v>
      </c>
      <c r="C60" s="144" t="s">
        <v>129</v>
      </c>
      <c r="D60" s="160"/>
      <c r="E60" s="160"/>
      <c r="F60" s="160"/>
      <c r="G60" s="150"/>
      <c r="H60" s="161"/>
      <c r="I60" s="161"/>
      <c r="J60" s="161"/>
      <c r="K60" s="147"/>
    </row>
    <row r="61" spans="1:16" x14ac:dyDescent="0.2">
      <c r="A61" s="143">
        <v>1301226</v>
      </c>
      <c r="B61" s="218" t="s">
        <v>130</v>
      </c>
      <c r="C61" s="144" t="s">
        <v>131</v>
      </c>
      <c r="D61" s="160"/>
      <c r="E61" s="160"/>
      <c r="F61" s="160"/>
      <c r="G61" s="150"/>
      <c r="H61" s="161"/>
      <c r="I61" s="161"/>
      <c r="J61" s="161"/>
      <c r="K61" s="147"/>
    </row>
    <row r="62" spans="1:16" x14ac:dyDescent="0.2">
      <c r="A62" s="143">
        <v>1301227</v>
      </c>
      <c r="B62" s="218" t="s">
        <v>148</v>
      </c>
      <c r="C62" s="144" t="s">
        <v>15</v>
      </c>
      <c r="D62" s="160"/>
      <c r="E62" s="160"/>
      <c r="F62" s="160"/>
      <c r="G62" s="150"/>
      <c r="H62" s="161"/>
      <c r="I62" s="161"/>
      <c r="J62" s="161"/>
      <c r="K62" s="147"/>
    </row>
    <row r="63" spans="1:16" x14ac:dyDescent="0.2">
      <c r="A63" s="143">
        <v>1301255</v>
      </c>
      <c r="B63" s="218" t="s">
        <v>132</v>
      </c>
      <c r="C63" s="144" t="s">
        <v>116</v>
      </c>
      <c r="D63" s="160"/>
      <c r="E63" s="160"/>
      <c r="F63" s="160"/>
      <c r="G63" s="150"/>
      <c r="H63" s="161"/>
      <c r="I63" s="161"/>
      <c r="J63" s="161"/>
      <c r="K63" s="147"/>
    </row>
    <row r="64" spans="1:16" x14ac:dyDescent="0.2">
      <c r="A64" s="143">
        <v>1301256</v>
      </c>
      <c r="B64" s="218" t="s">
        <v>133</v>
      </c>
      <c r="C64" s="144" t="s">
        <v>118</v>
      </c>
      <c r="D64" s="160"/>
      <c r="E64" s="160"/>
      <c r="F64" s="160"/>
      <c r="G64" s="150"/>
      <c r="H64" s="161"/>
      <c r="I64" s="161"/>
      <c r="J64" s="161"/>
      <c r="K64" s="147"/>
    </row>
    <row r="65" spans="1:11" x14ac:dyDescent="0.2">
      <c r="A65" s="143">
        <v>1301260</v>
      </c>
      <c r="B65" s="218" t="s">
        <v>134</v>
      </c>
      <c r="C65" s="144" t="s">
        <v>135</v>
      </c>
      <c r="D65" s="160"/>
      <c r="E65" s="160"/>
      <c r="F65" s="160"/>
      <c r="G65" s="150"/>
      <c r="H65" s="161"/>
      <c r="I65" s="161"/>
      <c r="J65" s="161"/>
      <c r="K65" s="147"/>
    </row>
    <row r="66" spans="1:11" x14ac:dyDescent="0.2">
      <c r="A66" s="143">
        <v>1301265</v>
      </c>
      <c r="B66" s="218" t="s">
        <v>136</v>
      </c>
      <c r="C66" s="144" t="s">
        <v>24</v>
      </c>
      <c r="D66" s="160"/>
      <c r="E66" s="160"/>
      <c r="F66" s="160"/>
      <c r="G66" s="150"/>
      <c r="H66" s="161"/>
      <c r="I66" s="161"/>
      <c r="J66" s="161"/>
      <c r="K66" s="147"/>
    </row>
    <row r="67" spans="1:11" ht="15.75" x14ac:dyDescent="0.25">
      <c r="A67" s="139">
        <v>1301270</v>
      </c>
      <c r="B67" s="153" t="s">
        <v>137</v>
      </c>
      <c r="C67" s="156" t="s">
        <v>41</v>
      </c>
      <c r="D67" s="140">
        <v>3</v>
      </c>
      <c r="E67" s="140">
        <v>0</v>
      </c>
      <c r="F67" s="140">
        <v>3</v>
      </c>
      <c r="G67" s="155">
        <v>1301106</v>
      </c>
      <c r="H67" s="155">
        <v>1301106</v>
      </c>
      <c r="I67" s="158"/>
      <c r="J67" s="155">
        <v>1301106</v>
      </c>
      <c r="K67" s="149"/>
    </row>
    <row r="68" spans="1:11" x14ac:dyDescent="0.2">
      <c r="A68" s="143">
        <v>1301271</v>
      </c>
      <c r="B68" s="218" t="s">
        <v>138</v>
      </c>
      <c r="C68" s="144" t="s">
        <v>139</v>
      </c>
      <c r="D68" s="160"/>
      <c r="E68" s="160"/>
      <c r="F68" s="160"/>
      <c r="G68" s="150"/>
      <c r="H68" s="161"/>
      <c r="I68" s="161"/>
      <c r="J68" s="161"/>
      <c r="K68" s="147"/>
    </row>
    <row r="69" spans="1:11" ht="15.75" x14ac:dyDescent="0.25">
      <c r="A69" s="139">
        <v>1301301</v>
      </c>
      <c r="B69" s="153" t="s">
        <v>140</v>
      </c>
      <c r="C69" s="156" t="s">
        <v>53</v>
      </c>
      <c r="D69" s="140">
        <v>3</v>
      </c>
      <c r="E69" s="140">
        <v>0</v>
      </c>
      <c r="F69" s="140">
        <v>3</v>
      </c>
      <c r="G69" s="155">
        <v>1303342</v>
      </c>
      <c r="H69" s="158"/>
      <c r="I69" s="155">
        <v>1303342</v>
      </c>
      <c r="J69" s="155">
        <v>1303342</v>
      </c>
      <c r="K69" s="149"/>
    </row>
    <row r="70" spans="1:11" ht="15.75" x14ac:dyDescent="0.25">
      <c r="A70" s="139">
        <v>1301302</v>
      </c>
      <c r="B70" s="153" t="s">
        <v>141</v>
      </c>
      <c r="C70" s="156" t="s">
        <v>142</v>
      </c>
      <c r="D70" s="140">
        <v>3</v>
      </c>
      <c r="E70" s="140">
        <v>0</v>
      </c>
      <c r="F70" s="140">
        <v>3</v>
      </c>
      <c r="G70" s="155">
        <v>1301203</v>
      </c>
      <c r="H70" s="158"/>
      <c r="I70" s="158"/>
      <c r="J70" s="158"/>
      <c r="K70" s="149"/>
    </row>
    <row r="71" spans="1:11" x14ac:dyDescent="0.2">
      <c r="A71" s="143">
        <v>1301303</v>
      </c>
      <c r="B71" s="218" t="s">
        <v>143</v>
      </c>
      <c r="C71" s="144" t="s">
        <v>144</v>
      </c>
      <c r="D71" s="160"/>
      <c r="E71" s="160"/>
      <c r="F71" s="160"/>
      <c r="G71" s="150"/>
      <c r="H71" s="161"/>
      <c r="I71" s="161"/>
      <c r="J71" s="161"/>
      <c r="K71" s="147"/>
    </row>
    <row r="72" spans="1:11" ht="15.75" x14ac:dyDescent="0.25">
      <c r="A72" s="139">
        <v>1301304</v>
      </c>
      <c r="B72" s="153" t="s">
        <v>145</v>
      </c>
      <c r="C72" s="156" t="s">
        <v>42</v>
      </c>
      <c r="D72" s="140">
        <v>2</v>
      </c>
      <c r="E72" s="140">
        <v>2</v>
      </c>
      <c r="F72" s="140">
        <v>3</v>
      </c>
      <c r="G72" s="155">
        <v>1303342</v>
      </c>
      <c r="H72" s="155">
        <v>1303342</v>
      </c>
      <c r="I72" s="155">
        <v>1303342</v>
      </c>
      <c r="J72" s="158"/>
      <c r="K72" s="149"/>
    </row>
    <row r="73" spans="1:11" ht="15.75" x14ac:dyDescent="0.25">
      <c r="A73" s="139">
        <v>1301310</v>
      </c>
      <c r="B73" s="153" t="s">
        <v>146</v>
      </c>
      <c r="C73" s="156" t="s">
        <v>13</v>
      </c>
      <c r="D73" s="140">
        <v>3</v>
      </c>
      <c r="E73" s="140">
        <v>0</v>
      </c>
      <c r="F73" s="140">
        <v>3</v>
      </c>
      <c r="G73" s="155">
        <v>1301203</v>
      </c>
      <c r="H73" s="155">
        <v>1301203</v>
      </c>
      <c r="I73" s="155">
        <v>1301203</v>
      </c>
      <c r="J73" s="155">
        <v>1301203</v>
      </c>
      <c r="K73" s="149"/>
    </row>
    <row r="74" spans="1:11" ht="15.75" x14ac:dyDescent="0.25">
      <c r="A74" s="139">
        <v>1301315</v>
      </c>
      <c r="B74" s="153" t="s">
        <v>147</v>
      </c>
      <c r="C74" s="156" t="s">
        <v>14</v>
      </c>
      <c r="D74" s="140">
        <v>3</v>
      </c>
      <c r="E74" s="140">
        <v>0</v>
      </c>
      <c r="F74" s="140">
        <v>3</v>
      </c>
      <c r="G74" s="155">
        <v>1301203</v>
      </c>
      <c r="H74" s="158"/>
      <c r="I74" s="158"/>
      <c r="J74" s="155">
        <v>1301203</v>
      </c>
      <c r="K74" s="149"/>
    </row>
    <row r="75" spans="1:11" x14ac:dyDescent="0.2">
      <c r="A75" s="143">
        <v>1301320</v>
      </c>
      <c r="B75" s="218" t="s">
        <v>123</v>
      </c>
      <c r="C75" s="144" t="s">
        <v>12</v>
      </c>
      <c r="D75" s="160"/>
      <c r="E75" s="160"/>
      <c r="F75" s="160"/>
      <c r="G75" s="150"/>
      <c r="H75" s="161"/>
      <c r="I75" s="161"/>
      <c r="J75" s="161"/>
      <c r="K75" s="147"/>
    </row>
    <row r="76" spans="1:11" x14ac:dyDescent="0.2">
      <c r="A76" s="143">
        <v>1301325</v>
      </c>
      <c r="B76" s="218" t="s">
        <v>148</v>
      </c>
      <c r="C76" s="144" t="s">
        <v>15</v>
      </c>
      <c r="D76" s="160"/>
      <c r="E76" s="160"/>
      <c r="F76" s="160"/>
      <c r="G76" s="150"/>
      <c r="H76" s="161"/>
      <c r="I76" s="161"/>
      <c r="J76" s="161"/>
      <c r="K76" s="147"/>
    </row>
    <row r="77" spans="1:11" ht="15.75" x14ac:dyDescent="0.25">
      <c r="A77" s="139">
        <v>1301326</v>
      </c>
      <c r="B77" s="153" t="s">
        <v>148</v>
      </c>
      <c r="C77" s="156" t="s">
        <v>15</v>
      </c>
      <c r="D77" s="140">
        <v>3</v>
      </c>
      <c r="E77" s="140">
        <v>0</v>
      </c>
      <c r="F77" s="140">
        <v>3</v>
      </c>
      <c r="G77" s="155">
        <v>1301203</v>
      </c>
      <c r="H77" s="155">
        <v>1301203</v>
      </c>
      <c r="I77" s="155">
        <v>1301203</v>
      </c>
      <c r="J77" s="155">
        <v>1301203</v>
      </c>
      <c r="K77" s="149"/>
    </row>
    <row r="78" spans="1:11" x14ac:dyDescent="0.2">
      <c r="A78" s="143">
        <v>1301327</v>
      </c>
      <c r="B78" s="218" t="s">
        <v>149</v>
      </c>
      <c r="C78" s="144" t="s">
        <v>15</v>
      </c>
      <c r="D78" s="160"/>
      <c r="E78" s="160"/>
      <c r="F78" s="160"/>
      <c r="G78" s="150"/>
      <c r="H78" s="161"/>
      <c r="I78" s="161"/>
      <c r="J78" s="161"/>
      <c r="K78" s="147"/>
    </row>
    <row r="79" spans="1:11" x14ac:dyDescent="0.2">
      <c r="A79" s="143">
        <v>1301330</v>
      </c>
      <c r="B79" s="218" t="s">
        <v>401</v>
      </c>
      <c r="C79" s="144" t="s">
        <v>150</v>
      </c>
      <c r="D79" s="160"/>
      <c r="E79" s="160"/>
      <c r="F79" s="160"/>
      <c r="G79" s="150"/>
      <c r="H79" s="161"/>
      <c r="I79" s="161"/>
      <c r="J79" s="161"/>
      <c r="K79" s="147"/>
    </row>
    <row r="80" spans="1:11" x14ac:dyDescent="0.2">
      <c r="A80" s="143">
        <v>1301331</v>
      </c>
      <c r="B80" s="218" t="s">
        <v>128</v>
      </c>
      <c r="C80" s="144" t="s">
        <v>151</v>
      </c>
      <c r="D80" s="160"/>
      <c r="E80" s="160"/>
      <c r="F80" s="160"/>
      <c r="G80" s="150"/>
      <c r="H80" s="161"/>
      <c r="I80" s="161"/>
      <c r="J80" s="161"/>
      <c r="K80" s="147"/>
    </row>
    <row r="81" spans="1:11" ht="15.75" x14ac:dyDescent="0.25">
      <c r="A81" s="139">
        <v>1301340</v>
      </c>
      <c r="B81" s="153" t="s">
        <v>152</v>
      </c>
      <c r="C81" s="156" t="s">
        <v>16</v>
      </c>
      <c r="D81" s="140">
        <v>3</v>
      </c>
      <c r="E81" s="140">
        <v>0</v>
      </c>
      <c r="F81" s="140">
        <v>3</v>
      </c>
      <c r="G81" s="155">
        <v>1301203</v>
      </c>
      <c r="H81" s="158"/>
      <c r="I81" s="158"/>
      <c r="J81" s="158"/>
      <c r="K81" s="149"/>
    </row>
    <row r="82" spans="1:11" ht="15.75" x14ac:dyDescent="0.25">
      <c r="A82" s="139">
        <v>1301369</v>
      </c>
      <c r="B82" s="153" t="s">
        <v>153</v>
      </c>
      <c r="C82" s="156" t="s">
        <v>17</v>
      </c>
      <c r="D82" s="140">
        <v>0</v>
      </c>
      <c r="E82" s="140">
        <v>6</v>
      </c>
      <c r="F82" s="140">
        <v>3</v>
      </c>
      <c r="G82" s="155" t="s">
        <v>427</v>
      </c>
      <c r="H82" s="158"/>
      <c r="I82" s="158"/>
      <c r="J82" s="158"/>
      <c r="K82" s="149"/>
    </row>
    <row r="83" spans="1:11" x14ac:dyDescent="0.2">
      <c r="A83" s="143">
        <v>1301370</v>
      </c>
      <c r="B83" s="218" t="s">
        <v>154</v>
      </c>
      <c r="C83" s="144" t="s">
        <v>41</v>
      </c>
      <c r="D83" s="160"/>
      <c r="E83" s="160"/>
      <c r="F83" s="160"/>
      <c r="G83" s="150"/>
      <c r="H83" s="161"/>
      <c r="I83" s="161"/>
      <c r="J83" s="161"/>
      <c r="K83" s="147"/>
    </row>
    <row r="84" spans="1:11" ht="15.75" x14ac:dyDescent="0.25">
      <c r="A84" s="139">
        <v>1301371</v>
      </c>
      <c r="B84" s="153" t="s">
        <v>155</v>
      </c>
      <c r="C84" s="156" t="s">
        <v>55</v>
      </c>
      <c r="D84" s="140">
        <v>3</v>
      </c>
      <c r="E84" s="140">
        <v>0</v>
      </c>
      <c r="F84" s="140">
        <v>3</v>
      </c>
      <c r="G84" s="155" t="s">
        <v>549</v>
      </c>
      <c r="H84" s="155" t="s">
        <v>549</v>
      </c>
      <c r="I84" s="155" t="s">
        <v>549</v>
      </c>
      <c r="J84" s="158"/>
      <c r="K84" s="149"/>
    </row>
    <row r="85" spans="1:11" x14ac:dyDescent="0.2">
      <c r="A85" s="143">
        <v>1301372</v>
      </c>
      <c r="B85" s="218" t="s">
        <v>155</v>
      </c>
      <c r="C85" s="144" t="s">
        <v>55</v>
      </c>
      <c r="D85" s="160"/>
      <c r="E85" s="160"/>
      <c r="F85" s="160"/>
      <c r="G85" s="150"/>
      <c r="H85" s="161"/>
      <c r="I85" s="161"/>
      <c r="J85" s="161"/>
      <c r="K85" s="147"/>
    </row>
    <row r="86" spans="1:11" ht="15.75" x14ac:dyDescent="0.25">
      <c r="A86" s="139">
        <v>1301392</v>
      </c>
      <c r="B86" s="153" t="s">
        <v>156</v>
      </c>
      <c r="C86" s="156" t="s">
        <v>59</v>
      </c>
      <c r="D86" s="140">
        <v>3</v>
      </c>
      <c r="E86" s="140">
        <v>0</v>
      </c>
      <c r="F86" s="140">
        <v>3</v>
      </c>
      <c r="G86" s="155" t="s">
        <v>426</v>
      </c>
      <c r="H86" s="158"/>
      <c r="I86" s="158"/>
      <c r="J86" s="158"/>
      <c r="K86" s="149"/>
    </row>
    <row r="87" spans="1:11" x14ac:dyDescent="0.2">
      <c r="A87" s="143">
        <v>1301399</v>
      </c>
      <c r="B87" s="218" t="s">
        <v>157</v>
      </c>
      <c r="C87" s="144" t="s">
        <v>158</v>
      </c>
      <c r="D87" s="160"/>
      <c r="E87" s="160"/>
      <c r="F87" s="160"/>
      <c r="G87" s="150"/>
      <c r="H87" s="161"/>
      <c r="I87" s="161"/>
      <c r="J87" s="161"/>
      <c r="K87" s="147"/>
    </row>
    <row r="88" spans="1:11" x14ac:dyDescent="0.2">
      <c r="A88" s="143">
        <v>1301410</v>
      </c>
      <c r="B88" s="218" t="s">
        <v>159</v>
      </c>
      <c r="C88" s="144" t="s">
        <v>160</v>
      </c>
      <c r="D88" s="160"/>
      <c r="E88" s="160"/>
      <c r="F88" s="160"/>
      <c r="G88" s="150"/>
      <c r="H88" s="161"/>
      <c r="I88" s="161"/>
      <c r="J88" s="161"/>
      <c r="K88" s="147"/>
    </row>
    <row r="89" spans="1:11" ht="15.75" x14ac:dyDescent="0.25">
      <c r="A89" s="139">
        <v>1301415</v>
      </c>
      <c r="B89" s="153" t="s">
        <v>161</v>
      </c>
      <c r="C89" s="156" t="s">
        <v>162</v>
      </c>
      <c r="D89" s="140">
        <v>3</v>
      </c>
      <c r="E89" s="140">
        <v>0</v>
      </c>
      <c r="F89" s="140">
        <v>3</v>
      </c>
      <c r="G89" s="155">
        <v>1301315</v>
      </c>
      <c r="H89" s="158"/>
      <c r="I89" s="158"/>
      <c r="J89" s="158"/>
      <c r="K89" s="149"/>
    </row>
    <row r="90" spans="1:11" x14ac:dyDescent="0.2">
      <c r="A90" s="143">
        <v>1301420</v>
      </c>
      <c r="B90" s="218" t="s">
        <v>163</v>
      </c>
      <c r="C90" s="144" t="s">
        <v>164</v>
      </c>
      <c r="D90" s="160"/>
      <c r="E90" s="160"/>
      <c r="F90" s="160"/>
      <c r="G90" s="150"/>
      <c r="H90" s="161"/>
      <c r="I90" s="161"/>
      <c r="J90" s="161"/>
      <c r="K90" s="147"/>
    </row>
    <row r="91" spans="1:11" ht="15.75" x14ac:dyDescent="0.25">
      <c r="A91" s="139">
        <v>1301425</v>
      </c>
      <c r="B91" s="153" t="s">
        <v>165</v>
      </c>
      <c r="C91" s="156" t="s">
        <v>56</v>
      </c>
      <c r="D91" s="140">
        <v>3</v>
      </c>
      <c r="E91" s="140">
        <v>0</v>
      </c>
      <c r="F91" s="140">
        <v>3</v>
      </c>
      <c r="G91" s="155">
        <v>1301326</v>
      </c>
      <c r="H91" s="158"/>
      <c r="I91" s="158"/>
      <c r="J91" s="158"/>
      <c r="K91" s="149"/>
    </row>
    <row r="92" spans="1:11" x14ac:dyDescent="0.2">
      <c r="A92" s="139">
        <v>1301440</v>
      </c>
      <c r="B92" s="153" t="s">
        <v>166</v>
      </c>
      <c r="C92" s="156" t="s">
        <v>57</v>
      </c>
      <c r="D92" s="140">
        <v>3</v>
      </c>
      <c r="E92" s="140">
        <v>0</v>
      </c>
      <c r="F92" s="140">
        <v>3</v>
      </c>
      <c r="G92" s="155">
        <v>1301310</v>
      </c>
      <c r="H92" s="158"/>
      <c r="I92" s="155">
        <v>1301310</v>
      </c>
      <c r="J92" s="158"/>
      <c r="K92" s="147"/>
    </row>
    <row r="93" spans="1:11" x14ac:dyDescent="0.2">
      <c r="A93" s="139">
        <v>1301455</v>
      </c>
      <c r="B93" s="153" t="s">
        <v>167</v>
      </c>
      <c r="C93" s="156" t="s">
        <v>18</v>
      </c>
      <c r="D93" s="140">
        <v>2</v>
      </c>
      <c r="E93" s="140">
        <v>2</v>
      </c>
      <c r="F93" s="140">
        <v>3</v>
      </c>
      <c r="G93" s="155">
        <v>1301310</v>
      </c>
      <c r="H93" s="155">
        <v>1301310</v>
      </c>
      <c r="I93" s="158"/>
      <c r="J93" s="158"/>
      <c r="K93" s="147"/>
    </row>
    <row r="94" spans="1:11" x14ac:dyDescent="0.2">
      <c r="A94" s="143">
        <v>1301460</v>
      </c>
      <c r="B94" s="218" t="s">
        <v>168</v>
      </c>
      <c r="C94" s="144" t="s">
        <v>169</v>
      </c>
      <c r="D94" s="160"/>
      <c r="E94" s="160"/>
      <c r="F94" s="160"/>
      <c r="G94" s="150"/>
      <c r="H94" s="161"/>
      <c r="I94" s="161"/>
      <c r="J94" s="161"/>
      <c r="K94" s="147"/>
    </row>
    <row r="95" spans="1:11" x14ac:dyDescent="0.2">
      <c r="A95" s="139">
        <v>1301461</v>
      </c>
      <c r="B95" s="153" t="s">
        <v>170</v>
      </c>
      <c r="C95" s="156" t="s">
        <v>58</v>
      </c>
      <c r="D95" s="140">
        <v>3</v>
      </c>
      <c r="E95" s="140">
        <v>0</v>
      </c>
      <c r="F95" s="140">
        <v>3</v>
      </c>
      <c r="G95" s="155">
        <v>1301340</v>
      </c>
      <c r="H95" s="158"/>
      <c r="I95" s="158"/>
      <c r="J95" s="158"/>
      <c r="K95" s="147"/>
    </row>
    <row r="96" spans="1:11" x14ac:dyDescent="0.2">
      <c r="A96" s="143">
        <v>1301486</v>
      </c>
      <c r="B96" s="218" t="s">
        <v>171</v>
      </c>
      <c r="C96" s="144" t="s">
        <v>172</v>
      </c>
      <c r="D96" s="160"/>
      <c r="E96" s="160"/>
      <c r="F96" s="160"/>
      <c r="G96" s="150"/>
      <c r="H96" s="161"/>
      <c r="I96" s="161"/>
      <c r="J96" s="161"/>
      <c r="K96" s="147"/>
    </row>
    <row r="97" spans="1:11" x14ac:dyDescent="0.2">
      <c r="A97" s="143">
        <v>1301489</v>
      </c>
      <c r="B97" s="218" t="s">
        <v>173</v>
      </c>
      <c r="C97" s="144" t="s">
        <v>19</v>
      </c>
      <c r="D97" s="160"/>
      <c r="E97" s="160"/>
      <c r="F97" s="160"/>
      <c r="G97" s="150"/>
      <c r="H97" s="161"/>
      <c r="I97" s="161"/>
      <c r="J97" s="161"/>
      <c r="K97" s="147"/>
    </row>
    <row r="98" spans="1:11" x14ac:dyDescent="0.2">
      <c r="A98" s="139">
        <v>1301490</v>
      </c>
      <c r="B98" s="153" t="s">
        <v>174</v>
      </c>
      <c r="C98" s="156" t="s">
        <v>60</v>
      </c>
      <c r="D98" s="140">
        <v>3</v>
      </c>
      <c r="E98" s="140">
        <v>0</v>
      </c>
      <c r="F98" s="140">
        <v>3</v>
      </c>
      <c r="G98" s="155" t="s">
        <v>426</v>
      </c>
      <c r="H98" s="158"/>
      <c r="I98" s="158"/>
      <c r="J98" s="158"/>
      <c r="K98" s="147"/>
    </row>
    <row r="99" spans="1:11" x14ac:dyDescent="0.2">
      <c r="A99" s="139">
        <v>1301491</v>
      </c>
      <c r="B99" s="153" t="s">
        <v>175</v>
      </c>
      <c r="C99" s="156" t="s">
        <v>82</v>
      </c>
      <c r="D99" s="140">
        <v>0</v>
      </c>
      <c r="E99" s="140">
        <v>2</v>
      </c>
      <c r="F99" s="140">
        <v>1</v>
      </c>
      <c r="G99" s="155" t="s">
        <v>587</v>
      </c>
      <c r="H99" s="158"/>
      <c r="I99" s="158"/>
      <c r="J99" s="158"/>
      <c r="K99" s="147"/>
    </row>
    <row r="100" spans="1:11" x14ac:dyDescent="0.2">
      <c r="A100" s="139">
        <v>1301492</v>
      </c>
      <c r="B100" s="153" t="s">
        <v>176</v>
      </c>
      <c r="C100" s="156" t="s">
        <v>83</v>
      </c>
      <c r="D100" s="140">
        <v>0</v>
      </c>
      <c r="E100" s="140">
        <v>4</v>
      </c>
      <c r="F100" s="140">
        <v>2</v>
      </c>
      <c r="G100" s="155">
        <v>1301491</v>
      </c>
      <c r="H100" s="158"/>
      <c r="I100" s="158"/>
      <c r="J100" s="158"/>
      <c r="K100" s="147"/>
    </row>
    <row r="101" spans="1:11" x14ac:dyDescent="0.2">
      <c r="A101" s="143">
        <v>1301900</v>
      </c>
      <c r="B101" s="218" t="s">
        <v>177</v>
      </c>
      <c r="C101" s="144" t="s">
        <v>178</v>
      </c>
      <c r="D101" s="160"/>
      <c r="E101" s="160"/>
      <c r="F101" s="160"/>
      <c r="G101" s="150"/>
      <c r="H101" s="161"/>
      <c r="I101" s="161"/>
      <c r="J101" s="161"/>
      <c r="K101" s="147"/>
    </row>
    <row r="102" spans="1:11" x14ac:dyDescent="0.2">
      <c r="A102" s="143">
        <v>1301901</v>
      </c>
      <c r="B102" s="218" t="s">
        <v>179</v>
      </c>
      <c r="C102" s="144" t="s">
        <v>180</v>
      </c>
      <c r="D102" s="160"/>
      <c r="E102" s="160"/>
      <c r="F102" s="160"/>
      <c r="G102" s="150"/>
      <c r="H102" s="161"/>
      <c r="I102" s="161"/>
      <c r="J102" s="161"/>
      <c r="K102" s="147"/>
    </row>
    <row r="103" spans="1:11" x14ac:dyDescent="0.2">
      <c r="A103" s="139">
        <v>1302281</v>
      </c>
      <c r="B103" s="153" t="s">
        <v>181</v>
      </c>
      <c r="C103" s="156" t="s">
        <v>79</v>
      </c>
      <c r="D103" s="140">
        <v>3</v>
      </c>
      <c r="E103" s="140">
        <v>0</v>
      </c>
      <c r="F103" s="140">
        <v>3</v>
      </c>
      <c r="G103" s="155">
        <v>1301108</v>
      </c>
      <c r="H103" s="155">
        <v>1301108</v>
      </c>
      <c r="I103" s="155">
        <v>1303120</v>
      </c>
      <c r="J103" s="158"/>
      <c r="K103" s="147"/>
    </row>
    <row r="104" spans="1:11" x14ac:dyDescent="0.2">
      <c r="A104" s="139">
        <v>1302369</v>
      </c>
      <c r="B104" s="153" t="s">
        <v>153</v>
      </c>
      <c r="C104" s="156" t="s">
        <v>17</v>
      </c>
      <c r="D104" s="140">
        <v>0</v>
      </c>
      <c r="E104" s="140">
        <v>6</v>
      </c>
      <c r="F104" s="140">
        <v>3</v>
      </c>
      <c r="G104" s="155"/>
      <c r="H104" s="155" t="s">
        <v>427</v>
      </c>
      <c r="I104" s="158"/>
      <c r="J104" s="158"/>
      <c r="K104" s="147"/>
    </row>
    <row r="105" spans="1:11" x14ac:dyDescent="0.2">
      <c r="A105" s="143">
        <v>1302380</v>
      </c>
      <c r="B105" s="218" t="s">
        <v>182</v>
      </c>
      <c r="C105" s="144" t="s">
        <v>20</v>
      </c>
      <c r="D105" s="160"/>
      <c r="E105" s="160"/>
      <c r="F105" s="160"/>
      <c r="G105" s="150"/>
      <c r="H105" s="161"/>
      <c r="I105" s="161"/>
      <c r="J105" s="161"/>
      <c r="K105" s="147"/>
    </row>
    <row r="106" spans="1:11" x14ac:dyDescent="0.2">
      <c r="A106" s="143">
        <v>1302381</v>
      </c>
      <c r="B106" s="218" t="s">
        <v>181</v>
      </c>
      <c r="C106" s="144" t="s">
        <v>79</v>
      </c>
      <c r="D106" s="160"/>
      <c r="E106" s="160"/>
      <c r="F106" s="160"/>
      <c r="G106" s="150"/>
      <c r="H106" s="161"/>
      <c r="I106" s="161"/>
      <c r="J106" s="161"/>
      <c r="K106" s="147"/>
    </row>
    <row r="107" spans="1:11" x14ac:dyDescent="0.2">
      <c r="A107" s="139">
        <v>1302382</v>
      </c>
      <c r="B107" s="153" t="s">
        <v>183</v>
      </c>
      <c r="C107" s="156" t="s">
        <v>184</v>
      </c>
      <c r="D107" s="140">
        <v>2</v>
      </c>
      <c r="E107" s="140">
        <v>2</v>
      </c>
      <c r="F107" s="140">
        <v>3</v>
      </c>
      <c r="G107" s="155"/>
      <c r="H107" s="155">
        <v>1302281</v>
      </c>
      <c r="I107" s="158"/>
      <c r="J107" s="158"/>
      <c r="K107" s="147"/>
    </row>
    <row r="108" spans="1:11" x14ac:dyDescent="0.2">
      <c r="A108" s="139">
        <v>1302383</v>
      </c>
      <c r="B108" s="153" t="s">
        <v>185</v>
      </c>
      <c r="C108" s="156" t="s">
        <v>61</v>
      </c>
      <c r="D108" s="140">
        <v>2</v>
      </c>
      <c r="E108" s="140">
        <v>2</v>
      </c>
      <c r="F108" s="140">
        <v>3</v>
      </c>
      <c r="G108" s="155">
        <v>1302281</v>
      </c>
      <c r="H108" s="155">
        <v>1302281</v>
      </c>
      <c r="I108" s="155">
        <v>1302281</v>
      </c>
      <c r="J108" s="158"/>
      <c r="K108" s="147"/>
    </row>
    <row r="109" spans="1:11" x14ac:dyDescent="0.2">
      <c r="A109" s="143">
        <v>1302385</v>
      </c>
      <c r="B109" s="218" t="s">
        <v>186</v>
      </c>
      <c r="C109" s="144" t="s">
        <v>187</v>
      </c>
      <c r="D109" s="160"/>
      <c r="E109" s="160"/>
      <c r="F109" s="160"/>
      <c r="G109" s="150"/>
      <c r="H109" s="161"/>
      <c r="I109" s="161"/>
      <c r="J109" s="161"/>
      <c r="K109" s="147"/>
    </row>
    <row r="110" spans="1:11" x14ac:dyDescent="0.2">
      <c r="A110" s="143">
        <v>1302386</v>
      </c>
      <c r="B110" s="218" t="s">
        <v>188</v>
      </c>
      <c r="C110" s="144" t="s">
        <v>189</v>
      </c>
      <c r="D110" s="160"/>
      <c r="E110" s="160"/>
      <c r="F110" s="160"/>
      <c r="G110" s="150"/>
      <c r="H110" s="161"/>
      <c r="I110" s="161"/>
      <c r="J110" s="161"/>
      <c r="K110" s="147"/>
    </row>
    <row r="111" spans="1:11" x14ac:dyDescent="0.2">
      <c r="A111" s="139">
        <v>1302387</v>
      </c>
      <c r="B111" s="153" t="s">
        <v>190</v>
      </c>
      <c r="C111" s="156" t="s">
        <v>191</v>
      </c>
      <c r="D111" s="140">
        <v>2</v>
      </c>
      <c r="E111" s="140">
        <v>2</v>
      </c>
      <c r="F111" s="140">
        <v>3</v>
      </c>
      <c r="G111" s="155"/>
      <c r="H111" s="155">
        <v>1302382</v>
      </c>
      <c r="I111" s="158"/>
      <c r="J111" s="158"/>
      <c r="K111" s="147"/>
    </row>
    <row r="112" spans="1:11" x14ac:dyDescent="0.2">
      <c r="A112" s="139">
        <v>1302388</v>
      </c>
      <c r="B112" s="153" t="s">
        <v>192</v>
      </c>
      <c r="C112" s="156" t="s">
        <v>76</v>
      </c>
      <c r="D112" s="140">
        <v>3</v>
      </c>
      <c r="E112" s="140">
        <v>0</v>
      </c>
      <c r="F112" s="140">
        <v>3</v>
      </c>
      <c r="G112" s="158"/>
      <c r="H112" s="155">
        <v>1302281</v>
      </c>
      <c r="I112" s="158"/>
      <c r="J112" s="158"/>
      <c r="K112" s="147"/>
    </row>
    <row r="113" spans="1:11" x14ac:dyDescent="0.2">
      <c r="A113" s="139">
        <v>1302392</v>
      </c>
      <c r="B113" s="153" t="s">
        <v>193</v>
      </c>
      <c r="C113" s="156" t="s">
        <v>194</v>
      </c>
      <c r="D113" s="140">
        <v>3</v>
      </c>
      <c r="E113" s="140">
        <v>0</v>
      </c>
      <c r="F113" s="140">
        <v>3</v>
      </c>
      <c r="G113" s="158"/>
      <c r="H113" s="155" t="s">
        <v>426</v>
      </c>
      <c r="I113" s="158"/>
      <c r="J113" s="158"/>
      <c r="K113" s="147"/>
    </row>
    <row r="114" spans="1:11" x14ac:dyDescent="0.2">
      <c r="A114" s="143">
        <v>1302410</v>
      </c>
      <c r="B114" s="218" t="s">
        <v>195</v>
      </c>
      <c r="C114" s="144" t="s">
        <v>196</v>
      </c>
      <c r="D114" s="160"/>
      <c r="E114" s="160"/>
      <c r="F114" s="160"/>
      <c r="G114" s="150"/>
      <c r="H114" s="161"/>
      <c r="I114" s="161"/>
      <c r="J114" s="161"/>
      <c r="K114" s="147"/>
    </row>
    <row r="115" spans="1:11" x14ac:dyDescent="0.2">
      <c r="A115" s="143">
        <v>1302430</v>
      </c>
      <c r="B115" s="218" t="s">
        <v>197</v>
      </c>
      <c r="C115" s="144" t="s">
        <v>198</v>
      </c>
      <c r="D115" s="160"/>
      <c r="E115" s="160"/>
      <c r="F115" s="160"/>
      <c r="G115" s="150"/>
      <c r="H115" s="161"/>
      <c r="I115" s="161"/>
      <c r="J115" s="161"/>
      <c r="K115" s="147"/>
    </row>
    <row r="116" spans="1:11" x14ac:dyDescent="0.2">
      <c r="A116" s="143">
        <v>1302433</v>
      </c>
      <c r="B116" s="218" t="s">
        <v>199</v>
      </c>
      <c r="C116" s="144" t="s">
        <v>200</v>
      </c>
      <c r="D116" s="160"/>
      <c r="E116" s="160"/>
      <c r="F116" s="160"/>
      <c r="G116" s="150"/>
      <c r="H116" s="161"/>
      <c r="I116" s="161"/>
      <c r="J116" s="161"/>
      <c r="K116" s="147"/>
    </row>
    <row r="117" spans="1:11" x14ac:dyDescent="0.2">
      <c r="A117" s="143">
        <v>1302440</v>
      </c>
      <c r="B117" s="218" t="s">
        <v>201</v>
      </c>
      <c r="C117" s="144" t="s">
        <v>202</v>
      </c>
      <c r="D117" s="160"/>
      <c r="E117" s="160"/>
      <c r="F117" s="160"/>
      <c r="G117" s="150"/>
      <c r="H117" s="161"/>
      <c r="I117" s="161"/>
      <c r="J117" s="161"/>
      <c r="K117" s="147"/>
    </row>
    <row r="118" spans="1:11" x14ac:dyDescent="0.2">
      <c r="A118" s="139">
        <v>1302441</v>
      </c>
      <c r="B118" s="153" t="s">
        <v>203</v>
      </c>
      <c r="C118" s="156" t="s">
        <v>204</v>
      </c>
      <c r="D118" s="140">
        <v>3</v>
      </c>
      <c r="E118" s="140">
        <v>0</v>
      </c>
      <c r="F118" s="140">
        <v>3</v>
      </c>
      <c r="G118" s="158"/>
      <c r="H118" s="155">
        <v>1303338</v>
      </c>
      <c r="I118" s="158"/>
      <c r="J118" s="158"/>
      <c r="K118" s="147"/>
    </row>
    <row r="119" spans="1:11" x14ac:dyDescent="0.2">
      <c r="A119" s="143">
        <v>1302450</v>
      </c>
      <c r="B119" s="218" t="s">
        <v>205</v>
      </c>
      <c r="C119" s="144" t="s">
        <v>62</v>
      </c>
      <c r="D119" s="160"/>
      <c r="E119" s="160"/>
      <c r="F119" s="160"/>
      <c r="G119" s="150"/>
      <c r="H119" s="161"/>
      <c r="I119" s="161"/>
      <c r="J119" s="161"/>
      <c r="K119" s="147"/>
    </row>
    <row r="120" spans="1:11" x14ac:dyDescent="0.2">
      <c r="A120" s="139">
        <v>1302452</v>
      </c>
      <c r="B120" s="153" t="s">
        <v>206</v>
      </c>
      <c r="C120" s="156" t="s">
        <v>62</v>
      </c>
      <c r="D120" s="140">
        <v>3</v>
      </c>
      <c r="E120" s="140">
        <v>0</v>
      </c>
      <c r="F120" s="140">
        <v>3</v>
      </c>
      <c r="G120" s="155">
        <v>1302281</v>
      </c>
      <c r="H120" s="155">
        <v>1302281</v>
      </c>
      <c r="I120" s="158"/>
      <c r="J120" s="158"/>
      <c r="K120" s="147"/>
    </row>
    <row r="121" spans="1:11" x14ac:dyDescent="0.2">
      <c r="A121" s="139">
        <v>1302478</v>
      </c>
      <c r="B121" s="153" t="s">
        <v>207</v>
      </c>
      <c r="C121" s="156" t="s">
        <v>208</v>
      </c>
      <c r="D121" s="140">
        <v>2</v>
      </c>
      <c r="E121" s="140">
        <v>2</v>
      </c>
      <c r="F121" s="140">
        <v>3</v>
      </c>
      <c r="G121" s="155"/>
      <c r="H121" s="150">
        <v>1303386</v>
      </c>
      <c r="I121" s="158"/>
      <c r="J121" s="158"/>
      <c r="K121" s="147"/>
    </row>
    <row r="122" spans="1:11" x14ac:dyDescent="0.2">
      <c r="A122" s="143">
        <v>1302480</v>
      </c>
      <c r="B122" s="218" t="s">
        <v>209</v>
      </c>
      <c r="C122" s="144" t="s">
        <v>210</v>
      </c>
      <c r="D122" s="160"/>
      <c r="E122" s="160"/>
      <c r="F122" s="160"/>
      <c r="G122" s="150"/>
      <c r="H122" s="161"/>
      <c r="I122" s="161"/>
      <c r="J122" s="161"/>
      <c r="K122" s="147"/>
    </row>
    <row r="123" spans="1:11" x14ac:dyDescent="0.2">
      <c r="A123" s="139">
        <v>1302481</v>
      </c>
      <c r="B123" s="153" t="s">
        <v>211</v>
      </c>
      <c r="C123" s="156" t="s">
        <v>212</v>
      </c>
      <c r="D123" s="140">
        <v>3</v>
      </c>
      <c r="E123" s="140">
        <v>0</v>
      </c>
      <c r="F123" s="140">
        <v>3</v>
      </c>
      <c r="G123" s="155"/>
      <c r="H123" s="150">
        <v>1303386</v>
      </c>
      <c r="I123" s="158"/>
      <c r="J123" s="158"/>
      <c r="K123" s="147"/>
    </row>
    <row r="124" spans="1:11" x14ac:dyDescent="0.2">
      <c r="A124" s="143">
        <v>1302482</v>
      </c>
      <c r="B124" s="218" t="s">
        <v>188</v>
      </c>
      <c r="C124" s="144" t="s">
        <v>189</v>
      </c>
      <c r="D124" s="160"/>
      <c r="E124" s="160"/>
      <c r="F124" s="160"/>
      <c r="G124" s="150"/>
      <c r="H124" s="161"/>
      <c r="I124" s="161"/>
      <c r="J124" s="161"/>
      <c r="K124" s="147"/>
    </row>
    <row r="125" spans="1:11" x14ac:dyDescent="0.2">
      <c r="A125" s="139">
        <v>1302483</v>
      </c>
      <c r="B125" s="153" t="s">
        <v>213</v>
      </c>
      <c r="C125" s="156" t="s">
        <v>214</v>
      </c>
      <c r="D125" s="140">
        <v>3</v>
      </c>
      <c r="E125" s="140">
        <v>0</v>
      </c>
      <c r="F125" s="140">
        <v>3</v>
      </c>
      <c r="G125" s="155">
        <v>1301326</v>
      </c>
      <c r="H125" s="158"/>
      <c r="I125" s="158"/>
      <c r="J125" s="158"/>
      <c r="K125" s="147"/>
    </row>
    <row r="126" spans="1:11" x14ac:dyDescent="0.2">
      <c r="A126" s="139">
        <v>1302484</v>
      </c>
      <c r="B126" s="153" t="s">
        <v>215</v>
      </c>
      <c r="C126" s="156" t="s">
        <v>216</v>
      </c>
      <c r="D126" s="140">
        <v>3</v>
      </c>
      <c r="E126" s="140">
        <v>0</v>
      </c>
      <c r="F126" s="140">
        <v>3</v>
      </c>
      <c r="G126" s="155"/>
      <c r="H126" s="150">
        <v>1303386</v>
      </c>
      <c r="I126" s="158"/>
      <c r="J126" s="158"/>
      <c r="K126" s="147"/>
    </row>
    <row r="127" spans="1:11" x14ac:dyDescent="0.2">
      <c r="A127" s="139">
        <v>1302485</v>
      </c>
      <c r="B127" s="153" t="s">
        <v>217</v>
      </c>
      <c r="C127" s="156" t="s">
        <v>218</v>
      </c>
      <c r="D127" s="140">
        <v>3</v>
      </c>
      <c r="E127" s="140">
        <v>0</v>
      </c>
      <c r="F127" s="140">
        <v>3</v>
      </c>
      <c r="G127" s="155"/>
      <c r="H127" s="155">
        <v>1302383</v>
      </c>
      <c r="I127" s="158"/>
      <c r="J127" s="158"/>
      <c r="K127" s="147"/>
    </row>
    <row r="128" spans="1:11" x14ac:dyDescent="0.2">
      <c r="A128" s="139">
        <v>1302486</v>
      </c>
      <c r="B128" s="153" t="s">
        <v>408</v>
      </c>
      <c r="C128" s="156" t="s">
        <v>409</v>
      </c>
      <c r="D128" s="140">
        <v>2</v>
      </c>
      <c r="E128" s="140">
        <v>2</v>
      </c>
      <c r="F128" s="140">
        <v>3</v>
      </c>
      <c r="G128" s="155"/>
      <c r="H128" s="158"/>
      <c r="I128" s="155">
        <v>1302383</v>
      </c>
      <c r="J128" s="158"/>
      <c r="K128" s="147"/>
    </row>
    <row r="129" spans="1:11" x14ac:dyDescent="0.2">
      <c r="A129" s="143">
        <v>1302487</v>
      </c>
      <c r="B129" s="218" t="s">
        <v>219</v>
      </c>
      <c r="C129" s="144" t="s">
        <v>212</v>
      </c>
      <c r="D129" s="160"/>
      <c r="E129" s="160"/>
      <c r="F129" s="160"/>
      <c r="G129" s="150"/>
      <c r="H129" s="161"/>
      <c r="I129" s="161"/>
      <c r="J129" s="161"/>
      <c r="K129" s="147"/>
    </row>
    <row r="130" spans="1:11" x14ac:dyDescent="0.2">
      <c r="A130" s="139">
        <v>1302488</v>
      </c>
      <c r="B130" s="153" t="s">
        <v>220</v>
      </c>
      <c r="C130" s="156" t="s">
        <v>77</v>
      </c>
      <c r="D130" s="140">
        <v>3</v>
      </c>
      <c r="E130" s="140">
        <v>0</v>
      </c>
      <c r="F130" s="140">
        <v>3</v>
      </c>
      <c r="G130" s="158"/>
      <c r="H130" s="155">
        <v>1302478</v>
      </c>
      <c r="I130" s="158"/>
      <c r="J130" s="158"/>
      <c r="K130" s="147"/>
    </row>
    <row r="131" spans="1:11" x14ac:dyDescent="0.2">
      <c r="A131" s="143">
        <v>1302489</v>
      </c>
      <c r="B131" s="218" t="s">
        <v>221</v>
      </c>
      <c r="C131" s="144" t="s">
        <v>19</v>
      </c>
      <c r="D131" s="160"/>
      <c r="E131" s="160"/>
      <c r="F131" s="160"/>
      <c r="G131" s="150"/>
      <c r="H131" s="161"/>
      <c r="I131" s="161"/>
      <c r="J131" s="161"/>
      <c r="K131" s="147"/>
    </row>
    <row r="132" spans="1:11" x14ac:dyDescent="0.2">
      <c r="A132" s="139">
        <v>1302490</v>
      </c>
      <c r="B132" s="153" t="s">
        <v>222</v>
      </c>
      <c r="C132" s="156" t="s">
        <v>223</v>
      </c>
      <c r="D132" s="140">
        <v>3</v>
      </c>
      <c r="E132" s="140">
        <v>0</v>
      </c>
      <c r="F132" s="140">
        <v>3</v>
      </c>
      <c r="G132" s="158"/>
      <c r="H132" s="155" t="s">
        <v>426</v>
      </c>
      <c r="I132" s="158"/>
      <c r="J132" s="158"/>
      <c r="K132" s="147"/>
    </row>
    <row r="133" spans="1:11" x14ac:dyDescent="0.2">
      <c r="A133" s="139">
        <v>1302491</v>
      </c>
      <c r="B133" s="153" t="s">
        <v>175</v>
      </c>
      <c r="C133" s="156" t="s">
        <v>82</v>
      </c>
      <c r="D133" s="140">
        <v>0</v>
      </c>
      <c r="E133" s="140">
        <v>2</v>
      </c>
      <c r="F133" s="140">
        <v>1</v>
      </c>
      <c r="G133" s="155"/>
      <c r="H133" s="155" t="s">
        <v>487</v>
      </c>
      <c r="I133" s="158"/>
      <c r="J133" s="158"/>
      <c r="K133" s="147"/>
    </row>
    <row r="134" spans="1:11" x14ac:dyDescent="0.2">
      <c r="A134" s="139">
        <v>1302492</v>
      </c>
      <c r="B134" s="153" t="s">
        <v>176</v>
      </c>
      <c r="C134" s="156" t="s">
        <v>83</v>
      </c>
      <c r="D134" s="140">
        <v>0</v>
      </c>
      <c r="E134" s="140">
        <v>4</v>
      </c>
      <c r="F134" s="140">
        <v>2</v>
      </c>
      <c r="G134" s="155"/>
      <c r="H134" s="155">
        <v>1302491</v>
      </c>
      <c r="I134" s="158"/>
      <c r="J134" s="158"/>
      <c r="K134" s="147"/>
    </row>
    <row r="135" spans="1:11" x14ac:dyDescent="0.2">
      <c r="A135" s="143">
        <v>1302900</v>
      </c>
      <c r="B135" s="218" t="s">
        <v>224</v>
      </c>
      <c r="C135" s="144" t="s">
        <v>225</v>
      </c>
      <c r="D135" s="160"/>
      <c r="E135" s="160"/>
      <c r="F135" s="160"/>
      <c r="G135" s="150"/>
      <c r="H135" s="161"/>
      <c r="I135" s="161"/>
      <c r="J135" s="161"/>
      <c r="K135" s="147"/>
    </row>
    <row r="136" spans="1:11" x14ac:dyDescent="0.2">
      <c r="A136" s="143">
        <v>1302493</v>
      </c>
      <c r="B136" s="218" t="s">
        <v>480</v>
      </c>
      <c r="C136" s="144" t="s">
        <v>481</v>
      </c>
      <c r="D136" s="160">
        <v>3</v>
      </c>
      <c r="E136" s="160">
        <v>0</v>
      </c>
      <c r="F136" s="160">
        <v>3</v>
      </c>
      <c r="G136" s="150"/>
      <c r="H136" s="150">
        <v>1303386</v>
      </c>
      <c r="I136" s="161"/>
      <c r="J136" s="161"/>
      <c r="K136" s="147"/>
    </row>
    <row r="137" spans="1:11" x14ac:dyDescent="0.2">
      <c r="A137" s="143">
        <v>1302494</v>
      </c>
      <c r="B137" s="218" t="s">
        <v>485</v>
      </c>
      <c r="C137" s="144" t="s">
        <v>486</v>
      </c>
      <c r="D137" s="160">
        <v>3</v>
      </c>
      <c r="E137" s="160">
        <v>0</v>
      </c>
      <c r="F137" s="160">
        <v>3</v>
      </c>
      <c r="G137" s="150"/>
      <c r="H137" s="150">
        <v>1303237</v>
      </c>
      <c r="I137" s="161"/>
      <c r="J137" s="161"/>
      <c r="K137" s="147"/>
    </row>
    <row r="138" spans="1:11" x14ac:dyDescent="0.2">
      <c r="A138" s="139">
        <v>1303120</v>
      </c>
      <c r="B138" s="153" t="s">
        <v>434</v>
      </c>
      <c r="C138" s="156" t="s">
        <v>80</v>
      </c>
      <c r="D138" s="140">
        <v>3</v>
      </c>
      <c r="E138" s="140">
        <v>0</v>
      </c>
      <c r="F138" s="140">
        <v>3</v>
      </c>
      <c r="G138" s="155"/>
      <c r="H138" s="158"/>
      <c r="I138" s="155" t="s">
        <v>0</v>
      </c>
      <c r="J138" s="158"/>
      <c r="K138" s="147"/>
    </row>
    <row r="139" spans="1:11" x14ac:dyDescent="0.2">
      <c r="A139" s="143">
        <v>1303235</v>
      </c>
      <c r="B139" s="218" t="s">
        <v>226</v>
      </c>
      <c r="C139" s="144" t="s">
        <v>227</v>
      </c>
      <c r="D139" s="160"/>
      <c r="E139" s="160"/>
      <c r="F139" s="160"/>
      <c r="G139" s="150"/>
      <c r="H139" s="161"/>
      <c r="I139" s="161"/>
      <c r="J139" s="161"/>
      <c r="K139" s="147"/>
    </row>
    <row r="140" spans="1:11" x14ac:dyDescent="0.2">
      <c r="A140" s="139">
        <v>1303236</v>
      </c>
      <c r="B140" s="153" t="s">
        <v>228</v>
      </c>
      <c r="C140" s="156" t="s">
        <v>31</v>
      </c>
      <c r="D140" s="140">
        <v>2</v>
      </c>
      <c r="E140" s="140">
        <v>2</v>
      </c>
      <c r="F140" s="140">
        <v>3</v>
      </c>
      <c r="G140" s="155">
        <v>1301108</v>
      </c>
      <c r="H140" s="155">
        <v>1301108</v>
      </c>
      <c r="I140" s="155">
        <v>1301108</v>
      </c>
      <c r="J140" s="155">
        <v>1301108</v>
      </c>
      <c r="K140" s="147"/>
    </row>
    <row r="141" spans="1:11" x14ac:dyDescent="0.2">
      <c r="A141" s="152">
        <v>1303237</v>
      </c>
      <c r="B141" s="153" t="s">
        <v>229</v>
      </c>
      <c r="C141" s="154" t="s">
        <v>230</v>
      </c>
      <c r="D141" s="145">
        <v>3</v>
      </c>
      <c r="E141" s="145">
        <v>0</v>
      </c>
      <c r="F141" s="145">
        <v>3</v>
      </c>
      <c r="G141" s="146">
        <v>1301108</v>
      </c>
      <c r="H141" s="146">
        <v>1301108</v>
      </c>
      <c r="I141" s="146">
        <v>1301108</v>
      </c>
      <c r="J141" s="146">
        <v>1301108</v>
      </c>
      <c r="K141" s="147"/>
    </row>
    <row r="142" spans="1:11" x14ac:dyDescent="0.2">
      <c r="A142" s="143">
        <v>1303240</v>
      </c>
      <c r="B142" s="218" t="s">
        <v>231</v>
      </c>
      <c r="C142" s="144" t="s">
        <v>232</v>
      </c>
      <c r="D142" s="160"/>
      <c r="E142" s="160"/>
      <c r="F142" s="160"/>
      <c r="G142" s="150"/>
      <c r="H142" s="161"/>
      <c r="I142" s="161"/>
      <c r="J142" s="161"/>
      <c r="K142" s="147"/>
    </row>
    <row r="143" spans="1:11" x14ac:dyDescent="0.2">
      <c r="A143" s="143">
        <v>1303244</v>
      </c>
      <c r="B143" s="218" t="s">
        <v>231</v>
      </c>
      <c r="C143" s="144" t="s">
        <v>232</v>
      </c>
      <c r="D143" s="160"/>
      <c r="E143" s="160"/>
      <c r="F143" s="160"/>
      <c r="G143" s="150"/>
      <c r="H143" s="161"/>
      <c r="I143" s="161"/>
      <c r="J143" s="161"/>
      <c r="K143" s="147"/>
    </row>
    <row r="144" spans="1:11" x14ac:dyDescent="0.2">
      <c r="A144" s="143">
        <v>1303245</v>
      </c>
      <c r="B144" s="218" t="s">
        <v>233</v>
      </c>
      <c r="C144" s="144" t="s">
        <v>234</v>
      </c>
      <c r="D144" s="160"/>
      <c r="E144" s="160"/>
      <c r="F144" s="160"/>
      <c r="G144" s="150"/>
      <c r="H144" s="161"/>
      <c r="I144" s="161"/>
      <c r="J144" s="161"/>
      <c r="K144" s="147"/>
    </row>
    <row r="145" spans="1:11" x14ac:dyDescent="0.2">
      <c r="A145" s="143">
        <v>1303261</v>
      </c>
      <c r="B145" s="218" t="s">
        <v>235</v>
      </c>
      <c r="C145" s="144" t="s">
        <v>33</v>
      </c>
      <c r="D145" s="160"/>
      <c r="E145" s="160"/>
      <c r="F145" s="160"/>
      <c r="G145" s="150"/>
      <c r="H145" s="161"/>
      <c r="I145" s="161"/>
      <c r="J145" s="161"/>
      <c r="K145" s="147"/>
    </row>
    <row r="146" spans="1:11" x14ac:dyDescent="0.2">
      <c r="A146" s="152">
        <v>1303265</v>
      </c>
      <c r="B146" s="153" t="s">
        <v>236</v>
      </c>
      <c r="C146" s="154" t="s">
        <v>24</v>
      </c>
      <c r="D146" s="145">
        <v>3</v>
      </c>
      <c r="E146" s="145">
        <v>0</v>
      </c>
      <c r="F146" s="145">
        <v>3</v>
      </c>
      <c r="G146" s="158">
        <v>1401120</v>
      </c>
      <c r="H146" s="158">
        <v>1401120</v>
      </c>
      <c r="I146" s="158">
        <v>1401120</v>
      </c>
      <c r="J146" s="158">
        <v>1401120</v>
      </c>
      <c r="K146" s="147"/>
    </row>
    <row r="147" spans="1:11" x14ac:dyDescent="0.2">
      <c r="A147" s="139">
        <v>1303320</v>
      </c>
      <c r="B147" s="153" t="s">
        <v>237</v>
      </c>
      <c r="C147" s="156" t="s">
        <v>84</v>
      </c>
      <c r="D147" s="140">
        <v>3</v>
      </c>
      <c r="E147" s="140">
        <v>0</v>
      </c>
      <c r="F147" s="140">
        <v>3</v>
      </c>
      <c r="G147" s="155"/>
      <c r="H147" s="158"/>
      <c r="I147" s="155">
        <v>1303342</v>
      </c>
      <c r="J147" s="158"/>
      <c r="K147" s="147"/>
    </row>
    <row r="148" spans="1:11" x14ac:dyDescent="0.2">
      <c r="A148" s="143">
        <v>1303330</v>
      </c>
      <c r="B148" s="218" t="s">
        <v>238</v>
      </c>
      <c r="C148" s="144" t="s">
        <v>21</v>
      </c>
      <c r="D148" s="160"/>
      <c r="E148" s="160"/>
      <c r="F148" s="160"/>
      <c r="G148" s="150"/>
      <c r="H148" s="161"/>
      <c r="I148" s="161"/>
      <c r="J148" s="161"/>
      <c r="K148" s="147"/>
    </row>
    <row r="149" spans="1:11" x14ac:dyDescent="0.2">
      <c r="A149" s="143">
        <v>1303331</v>
      </c>
      <c r="B149" s="218" t="s">
        <v>239</v>
      </c>
      <c r="C149" s="144" t="s">
        <v>240</v>
      </c>
      <c r="D149" s="160"/>
      <c r="E149" s="160"/>
      <c r="F149" s="160"/>
      <c r="G149" s="150"/>
      <c r="H149" s="161"/>
      <c r="I149" s="161"/>
      <c r="J149" s="161"/>
      <c r="K149" s="147"/>
    </row>
    <row r="150" spans="1:11" x14ac:dyDescent="0.2">
      <c r="A150" s="139">
        <v>1303334</v>
      </c>
      <c r="B150" s="153" t="s">
        <v>435</v>
      </c>
      <c r="C150" s="156" t="s">
        <v>378</v>
      </c>
      <c r="D150" s="140">
        <v>3</v>
      </c>
      <c r="E150" s="140">
        <v>0</v>
      </c>
      <c r="F150" s="140">
        <v>3</v>
      </c>
      <c r="G150" s="155"/>
      <c r="H150" s="158"/>
      <c r="I150" s="158"/>
      <c r="J150" s="155">
        <v>1304310</v>
      </c>
      <c r="K150" s="147"/>
    </row>
    <row r="151" spans="1:11" x14ac:dyDescent="0.2">
      <c r="A151" s="143">
        <v>1303335</v>
      </c>
      <c r="B151" s="218" t="s">
        <v>330</v>
      </c>
      <c r="C151" s="144" t="s">
        <v>241</v>
      </c>
      <c r="D151" s="160"/>
      <c r="E151" s="160"/>
      <c r="F151" s="160"/>
      <c r="G151" s="150"/>
      <c r="H151" s="161"/>
      <c r="I151" s="161"/>
      <c r="J151" s="161"/>
      <c r="K151" s="147"/>
    </row>
    <row r="152" spans="1:11" x14ac:dyDescent="0.2">
      <c r="A152" s="143">
        <v>1303336</v>
      </c>
      <c r="B152" s="218" t="s">
        <v>242</v>
      </c>
      <c r="C152" s="144" t="s">
        <v>243</v>
      </c>
      <c r="D152" s="160"/>
      <c r="E152" s="160"/>
      <c r="F152" s="160"/>
      <c r="G152" s="150"/>
      <c r="H152" s="161"/>
      <c r="I152" s="161"/>
      <c r="J152" s="161"/>
      <c r="K152" s="147"/>
    </row>
    <row r="153" spans="1:11" x14ac:dyDescent="0.2">
      <c r="A153" s="143">
        <v>1303337</v>
      </c>
      <c r="B153" s="218" t="s">
        <v>586</v>
      </c>
      <c r="C153" s="144" t="s">
        <v>230</v>
      </c>
      <c r="D153" s="160">
        <v>2</v>
      </c>
      <c r="E153" s="160">
        <v>2</v>
      </c>
      <c r="F153" s="160">
        <v>3</v>
      </c>
      <c r="G153" s="150">
        <v>1301108</v>
      </c>
      <c r="H153" s="150">
        <v>1301108</v>
      </c>
      <c r="I153" s="150">
        <v>1301108</v>
      </c>
      <c r="J153" s="150">
        <v>1301108</v>
      </c>
      <c r="K153" s="147"/>
    </row>
    <row r="154" spans="1:11" x14ac:dyDescent="0.2">
      <c r="A154" s="139">
        <v>1303338</v>
      </c>
      <c r="B154" s="153" t="s">
        <v>436</v>
      </c>
      <c r="C154" s="156" t="s">
        <v>64</v>
      </c>
      <c r="D154" s="140">
        <v>2</v>
      </c>
      <c r="E154" s="140">
        <v>2</v>
      </c>
      <c r="F154" s="140">
        <v>3</v>
      </c>
      <c r="G154" s="155" t="s">
        <v>618</v>
      </c>
      <c r="H154" s="155" t="s">
        <v>618</v>
      </c>
      <c r="I154" s="155" t="s">
        <v>618</v>
      </c>
      <c r="J154" s="158"/>
      <c r="K154" s="147"/>
    </row>
    <row r="155" spans="1:11" x14ac:dyDescent="0.2">
      <c r="A155" s="139">
        <v>1303339</v>
      </c>
      <c r="B155" s="153" t="s">
        <v>437</v>
      </c>
      <c r="C155" s="156" t="s">
        <v>74</v>
      </c>
      <c r="D155" s="140">
        <v>2</v>
      </c>
      <c r="E155" s="140">
        <v>2</v>
      </c>
      <c r="F155" s="140">
        <v>3</v>
      </c>
      <c r="G155" s="155"/>
      <c r="H155" s="158"/>
      <c r="I155" s="158"/>
      <c r="J155" s="155">
        <v>1303236</v>
      </c>
      <c r="K155" s="147"/>
    </row>
    <row r="156" spans="1:11" x14ac:dyDescent="0.2">
      <c r="A156" s="143">
        <v>1303340</v>
      </c>
      <c r="B156" s="218" t="s">
        <v>244</v>
      </c>
      <c r="C156" s="144" t="s">
        <v>245</v>
      </c>
      <c r="D156" s="160"/>
      <c r="E156" s="160"/>
      <c r="F156" s="160"/>
      <c r="G156" s="150"/>
      <c r="H156" s="161"/>
      <c r="I156" s="161"/>
      <c r="J156" s="161"/>
      <c r="K156" s="147"/>
    </row>
    <row r="157" spans="1:11" x14ac:dyDescent="0.2">
      <c r="A157" s="143">
        <v>1303341</v>
      </c>
      <c r="B157" s="218" t="s">
        <v>246</v>
      </c>
      <c r="C157" s="144" t="s">
        <v>234</v>
      </c>
      <c r="D157" s="160"/>
      <c r="E157" s="160"/>
      <c r="F157" s="160"/>
      <c r="G157" s="150"/>
      <c r="H157" s="161"/>
      <c r="I157" s="161"/>
      <c r="J157" s="161"/>
      <c r="K157" s="147"/>
    </row>
    <row r="158" spans="1:11" x14ac:dyDescent="0.2">
      <c r="A158" s="139">
        <v>1303342</v>
      </c>
      <c r="B158" s="153" t="s">
        <v>247</v>
      </c>
      <c r="C158" s="156" t="s">
        <v>32</v>
      </c>
      <c r="D158" s="140">
        <v>3</v>
      </c>
      <c r="E158" s="140">
        <v>0</v>
      </c>
      <c r="F158" s="140">
        <v>3</v>
      </c>
      <c r="G158" s="155">
        <v>1301203</v>
      </c>
      <c r="H158" s="155">
        <v>1301203</v>
      </c>
      <c r="I158" s="155">
        <v>1301203</v>
      </c>
      <c r="J158" s="155">
        <v>1301203</v>
      </c>
      <c r="K158" s="147"/>
    </row>
    <row r="159" spans="1:11" x14ac:dyDescent="0.2">
      <c r="A159" s="139">
        <v>1303343</v>
      </c>
      <c r="B159" s="153" t="s">
        <v>248</v>
      </c>
      <c r="C159" s="156" t="s">
        <v>249</v>
      </c>
      <c r="D159" s="140">
        <v>0</v>
      </c>
      <c r="E159" s="140">
        <v>2</v>
      </c>
      <c r="F159" s="140">
        <v>1</v>
      </c>
      <c r="G159" s="155"/>
      <c r="H159" s="158"/>
      <c r="I159" s="155" t="s">
        <v>385</v>
      </c>
      <c r="J159" s="155" t="s">
        <v>385</v>
      </c>
      <c r="K159" s="147"/>
    </row>
    <row r="160" spans="1:11" x14ac:dyDescent="0.2">
      <c r="A160" s="143">
        <v>1303344</v>
      </c>
      <c r="B160" s="218" t="s">
        <v>250</v>
      </c>
      <c r="C160" s="144" t="s">
        <v>251</v>
      </c>
      <c r="D160" s="160"/>
      <c r="E160" s="160"/>
      <c r="F160" s="160"/>
      <c r="G160" s="150"/>
      <c r="H160" s="161"/>
      <c r="I160" s="161"/>
      <c r="J160" s="161"/>
      <c r="K160" s="147"/>
    </row>
    <row r="161" spans="1:11" x14ac:dyDescent="0.2">
      <c r="A161" s="143">
        <v>1303345</v>
      </c>
      <c r="B161" s="218" t="s">
        <v>252</v>
      </c>
      <c r="C161" s="144" t="s">
        <v>253</v>
      </c>
      <c r="D161" s="160"/>
      <c r="E161" s="160"/>
      <c r="F161" s="160"/>
      <c r="G161" s="150"/>
      <c r="H161" s="161"/>
      <c r="I161" s="161"/>
      <c r="J161" s="161"/>
      <c r="K161" s="147"/>
    </row>
    <row r="162" spans="1:11" x14ac:dyDescent="0.2">
      <c r="A162" s="143">
        <v>1303346</v>
      </c>
      <c r="B162" s="218" t="s">
        <v>254</v>
      </c>
      <c r="C162" s="144" t="s">
        <v>255</v>
      </c>
      <c r="D162" s="160"/>
      <c r="E162" s="160"/>
      <c r="F162" s="160"/>
      <c r="G162" s="150"/>
      <c r="H162" s="161"/>
      <c r="I162" s="161"/>
      <c r="J162" s="161"/>
      <c r="K162" s="147"/>
    </row>
    <row r="163" spans="1:11" x14ac:dyDescent="0.2">
      <c r="A163" s="143">
        <v>1303347</v>
      </c>
      <c r="B163" s="218" t="s">
        <v>256</v>
      </c>
      <c r="C163" s="144" t="s">
        <v>257</v>
      </c>
      <c r="D163" s="160"/>
      <c r="E163" s="160"/>
      <c r="F163" s="160"/>
      <c r="G163" s="150"/>
      <c r="H163" s="161"/>
      <c r="I163" s="161"/>
      <c r="J163" s="161"/>
      <c r="K163" s="147"/>
    </row>
    <row r="164" spans="1:11" x14ac:dyDescent="0.2">
      <c r="A164" s="143">
        <v>1303348</v>
      </c>
      <c r="B164" s="218" t="s">
        <v>258</v>
      </c>
      <c r="C164" s="144" t="s">
        <v>259</v>
      </c>
      <c r="D164" s="160"/>
      <c r="E164" s="160"/>
      <c r="F164" s="160"/>
      <c r="G164" s="150"/>
      <c r="H164" s="161"/>
      <c r="I164" s="161"/>
      <c r="J164" s="161"/>
      <c r="K164" s="147"/>
    </row>
    <row r="165" spans="1:11" x14ac:dyDescent="0.2">
      <c r="A165" s="143">
        <v>1303349</v>
      </c>
      <c r="B165" s="218" t="s">
        <v>260</v>
      </c>
      <c r="C165" s="144" t="s">
        <v>261</v>
      </c>
      <c r="D165" s="160"/>
      <c r="E165" s="160"/>
      <c r="F165" s="160"/>
      <c r="G165" s="150"/>
      <c r="H165" s="161"/>
      <c r="I165" s="161"/>
      <c r="J165" s="161"/>
      <c r="K165" s="147"/>
    </row>
    <row r="166" spans="1:11" x14ac:dyDescent="0.2">
      <c r="A166" s="143">
        <v>1303350</v>
      </c>
      <c r="B166" s="218" t="s">
        <v>262</v>
      </c>
      <c r="C166" s="144" t="s">
        <v>25</v>
      </c>
      <c r="D166" s="160"/>
      <c r="E166" s="160"/>
      <c r="F166" s="160"/>
      <c r="G166" s="150"/>
      <c r="H166" s="161"/>
      <c r="I166" s="161"/>
      <c r="J166" s="161"/>
      <c r="K166" s="147"/>
    </row>
    <row r="167" spans="1:11" x14ac:dyDescent="0.2">
      <c r="A167" s="139">
        <v>1303354</v>
      </c>
      <c r="B167" s="153" t="s">
        <v>263</v>
      </c>
      <c r="C167" s="156" t="s">
        <v>85</v>
      </c>
      <c r="D167" s="140">
        <v>3</v>
      </c>
      <c r="E167" s="140">
        <v>0</v>
      </c>
      <c r="F167" s="140">
        <v>3</v>
      </c>
      <c r="G167" s="155"/>
      <c r="H167" s="158"/>
      <c r="I167" s="155">
        <v>1303342</v>
      </c>
      <c r="J167" s="158"/>
      <c r="K167" s="147"/>
    </row>
    <row r="168" spans="1:11" x14ac:dyDescent="0.2">
      <c r="A168" s="139">
        <v>1303360</v>
      </c>
      <c r="B168" s="153" t="s">
        <v>264</v>
      </c>
      <c r="C168" s="156" t="s">
        <v>428</v>
      </c>
      <c r="D168" s="140">
        <v>3</v>
      </c>
      <c r="E168" s="140">
        <v>0</v>
      </c>
      <c r="F168" s="140">
        <v>3</v>
      </c>
      <c r="G168" s="155"/>
      <c r="H168" s="155">
        <v>1303342</v>
      </c>
      <c r="I168" s="155">
        <v>1303342</v>
      </c>
      <c r="J168" s="155">
        <v>1303342</v>
      </c>
      <c r="K168" s="147"/>
    </row>
    <row r="169" spans="1:11" x14ac:dyDescent="0.2">
      <c r="A169" s="143">
        <v>1303361</v>
      </c>
      <c r="B169" s="218" t="s">
        <v>235</v>
      </c>
      <c r="C169" s="144" t="s">
        <v>33</v>
      </c>
      <c r="D169" s="160"/>
      <c r="E169" s="160"/>
      <c r="F169" s="160"/>
      <c r="G169" s="150"/>
      <c r="H169" s="161"/>
      <c r="I169" s="161"/>
      <c r="J169" s="161"/>
      <c r="K169" s="147"/>
    </row>
    <row r="170" spans="1:11" x14ac:dyDescent="0.2">
      <c r="A170" s="139">
        <v>1303369</v>
      </c>
      <c r="B170" s="153" t="s">
        <v>153</v>
      </c>
      <c r="C170" s="156" t="s">
        <v>17</v>
      </c>
      <c r="D170" s="140">
        <v>0</v>
      </c>
      <c r="E170" s="140">
        <v>6</v>
      </c>
      <c r="F170" s="140">
        <v>3</v>
      </c>
      <c r="G170" s="155"/>
      <c r="H170" s="158"/>
      <c r="I170" s="155" t="s">
        <v>427</v>
      </c>
      <c r="J170" s="158"/>
      <c r="K170" s="147"/>
    </row>
    <row r="171" spans="1:11" x14ac:dyDescent="0.2">
      <c r="A171" s="143">
        <v>1303370</v>
      </c>
      <c r="B171" s="218" t="s">
        <v>265</v>
      </c>
      <c r="C171" s="144" t="s">
        <v>139</v>
      </c>
      <c r="D171" s="160"/>
      <c r="E171" s="160"/>
      <c r="F171" s="160"/>
      <c r="G171" s="150"/>
      <c r="H171" s="161"/>
      <c r="I171" s="161"/>
      <c r="J171" s="161"/>
      <c r="K171" s="147"/>
    </row>
    <row r="172" spans="1:11" x14ac:dyDescent="0.2">
      <c r="A172" s="143">
        <v>1303380</v>
      </c>
      <c r="B172" s="218" t="s">
        <v>266</v>
      </c>
      <c r="C172" s="144" t="s">
        <v>267</v>
      </c>
      <c r="D172" s="160"/>
      <c r="E172" s="160"/>
      <c r="F172" s="160"/>
      <c r="G172" s="150"/>
      <c r="H172" s="161"/>
      <c r="I172" s="161"/>
      <c r="J172" s="161"/>
      <c r="K172" s="147"/>
    </row>
    <row r="173" spans="1:11" x14ac:dyDescent="0.2">
      <c r="A173" s="143">
        <v>1303381</v>
      </c>
      <c r="B173" s="218" t="s">
        <v>268</v>
      </c>
      <c r="C173" s="144" t="s">
        <v>269</v>
      </c>
      <c r="D173" s="160"/>
      <c r="E173" s="160"/>
      <c r="F173" s="160"/>
      <c r="G173" s="150"/>
      <c r="H173" s="161"/>
      <c r="I173" s="161"/>
      <c r="J173" s="161"/>
      <c r="K173" s="147"/>
    </row>
    <row r="174" spans="1:11" x14ac:dyDescent="0.2">
      <c r="A174" s="143">
        <v>1303382</v>
      </c>
      <c r="B174" s="218" t="s">
        <v>270</v>
      </c>
      <c r="C174" s="144" t="s">
        <v>178</v>
      </c>
      <c r="D174" s="160"/>
      <c r="E174" s="160"/>
      <c r="F174" s="160"/>
      <c r="G174" s="150"/>
      <c r="H174" s="161"/>
      <c r="I174" s="161"/>
      <c r="J174" s="161"/>
      <c r="K174" s="147"/>
    </row>
    <row r="175" spans="1:11" x14ac:dyDescent="0.2">
      <c r="A175" s="143">
        <v>1303383</v>
      </c>
      <c r="B175" s="218" t="s">
        <v>271</v>
      </c>
      <c r="C175" s="144" t="s">
        <v>272</v>
      </c>
      <c r="D175" s="160"/>
      <c r="E175" s="160"/>
      <c r="F175" s="160"/>
      <c r="G175" s="150"/>
      <c r="H175" s="161"/>
      <c r="I175" s="161"/>
      <c r="J175" s="161"/>
      <c r="K175" s="147"/>
    </row>
    <row r="176" spans="1:11" x14ac:dyDescent="0.2">
      <c r="A176" s="143">
        <v>1303385</v>
      </c>
      <c r="B176" s="218" t="s">
        <v>185</v>
      </c>
      <c r="C176" s="144" t="s">
        <v>61</v>
      </c>
      <c r="D176" s="160"/>
      <c r="E176" s="160"/>
      <c r="F176" s="160"/>
      <c r="G176" s="150"/>
      <c r="H176" s="161"/>
      <c r="I176" s="161"/>
      <c r="J176" s="161"/>
      <c r="K176" s="147"/>
    </row>
    <row r="177" spans="1:11" x14ac:dyDescent="0.2">
      <c r="A177" s="139">
        <v>1303386</v>
      </c>
      <c r="B177" s="153" t="s">
        <v>273</v>
      </c>
      <c r="C177" s="156" t="s">
        <v>46</v>
      </c>
      <c r="D177" s="140">
        <v>3</v>
      </c>
      <c r="E177" s="140">
        <v>0</v>
      </c>
      <c r="F177" s="140">
        <v>3</v>
      </c>
      <c r="G177" s="155">
        <v>1303342</v>
      </c>
      <c r="H177" s="155">
        <v>1303342</v>
      </c>
      <c r="I177" s="155">
        <v>1303342</v>
      </c>
      <c r="J177" s="155">
        <v>1303342</v>
      </c>
      <c r="K177" s="147"/>
    </row>
    <row r="178" spans="1:11" x14ac:dyDescent="0.2">
      <c r="A178" s="139">
        <v>1303387</v>
      </c>
      <c r="B178" s="153" t="s">
        <v>274</v>
      </c>
      <c r="C178" s="156" t="s">
        <v>81</v>
      </c>
      <c r="D178" s="140">
        <v>0</v>
      </c>
      <c r="E178" s="140">
        <v>2</v>
      </c>
      <c r="F178" s="140">
        <v>1</v>
      </c>
      <c r="G178" s="155"/>
      <c r="H178" s="158"/>
      <c r="I178" s="155" t="s">
        <v>386</v>
      </c>
      <c r="J178" s="158"/>
      <c r="K178" s="147"/>
    </row>
    <row r="179" spans="1:11" x14ac:dyDescent="0.2">
      <c r="A179" s="139">
        <v>1303392</v>
      </c>
      <c r="B179" s="153" t="s">
        <v>275</v>
      </c>
      <c r="C179" s="156" t="s">
        <v>276</v>
      </c>
      <c r="D179" s="140">
        <v>3</v>
      </c>
      <c r="E179" s="140">
        <v>0</v>
      </c>
      <c r="F179" s="140">
        <v>3</v>
      </c>
      <c r="G179" s="155"/>
      <c r="H179" s="158"/>
      <c r="I179" s="155" t="s">
        <v>426</v>
      </c>
      <c r="J179" s="158"/>
      <c r="K179" s="147"/>
    </row>
    <row r="180" spans="1:11" x14ac:dyDescent="0.2">
      <c r="A180" s="143">
        <v>1303410</v>
      </c>
      <c r="B180" s="218" t="s">
        <v>277</v>
      </c>
      <c r="C180" s="144" t="s">
        <v>278</v>
      </c>
      <c r="D180" s="160"/>
      <c r="E180" s="160"/>
      <c r="F180" s="160"/>
      <c r="G180" s="150"/>
      <c r="H180" s="161"/>
      <c r="I180" s="161"/>
      <c r="J180" s="161"/>
      <c r="K180" s="147"/>
    </row>
    <row r="181" spans="1:11" x14ac:dyDescent="0.2">
      <c r="A181" s="139">
        <v>1303411</v>
      </c>
      <c r="B181" s="153" t="s">
        <v>279</v>
      </c>
      <c r="C181" s="156" t="s">
        <v>34</v>
      </c>
      <c r="D181" s="140">
        <v>3</v>
      </c>
      <c r="E181" s="140">
        <v>0</v>
      </c>
      <c r="F181" s="140">
        <v>3</v>
      </c>
      <c r="G181" s="158"/>
      <c r="H181" s="155">
        <v>1304336</v>
      </c>
      <c r="I181" s="155">
        <v>1304336</v>
      </c>
      <c r="J181" s="155"/>
      <c r="K181" s="147"/>
    </row>
    <row r="182" spans="1:11" x14ac:dyDescent="0.2">
      <c r="A182" s="143">
        <v>1303430</v>
      </c>
      <c r="B182" s="218" t="s">
        <v>280</v>
      </c>
      <c r="C182" s="144" t="s">
        <v>66</v>
      </c>
      <c r="D182" s="160"/>
      <c r="E182" s="160"/>
      <c r="F182" s="160"/>
      <c r="G182" s="150"/>
      <c r="H182" s="161"/>
      <c r="I182" s="161"/>
      <c r="J182" s="161"/>
      <c r="K182" s="147"/>
    </row>
    <row r="183" spans="1:11" x14ac:dyDescent="0.2">
      <c r="A183" s="143">
        <v>1303431</v>
      </c>
      <c r="B183" s="218" t="s">
        <v>281</v>
      </c>
      <c r="C183" s="144" t="s">
        <v>282</v>
      </c>
      <c r="D183" s="160"/>
      <c r="E183" s="160"/>
      <c r="F183" s="160"/>
      <c r="G183" s="150"/>
      <c r="H183" s="161"/>
      <c r="I183" s="161"/>
      <c r="J183" s="161"/>
      <c r="K183" s="147"/>
    </row>
    <row r="184" spans="1:11" x14ac:dyDescent="0.2">
      <c r="A184" s="139">
        <v>1303434</v>
      </c>
      <c r="B184" s="153" t="s">
        <v>283</v>
      </c>
      <c r="C184" s="156" t="s">
        <v>65</v>
      </c>
      <c r="D184" s="140">
        <v>3</v>
      </c>
      <c r="E184" s="140">
        <v>0</v>
      </c>
      <c r="F184" s="140">
        <v>3</v>
      </c>
      <c r="G184" s="155">
        <v>1304336</v>
      </c>
      <c r="H184" s="155">
        <v>1304336</v>
      </c>
      <c r="I184" s="155">
        <v>1304336</v>
      </c>
      <c r="J184" s="158"/>
      <c r="K184" s="147"/>
    </row>
    <row r="185" spans="1:11" x14ac:dyDescent="0.2">
      <c r="A185" s="143">
        <v>1303437</v>
      </c>
      <c r="B185" s="218" t="s">
        <v>284</v>
      </c>
      <c r="C185" s="144" t="s">
        <v>285</v>
      </c>
      <c r="D185" s="160"/>
      <c r="E185" s="160"/>
      <c r="F185" s="160"/>
      <c r="G185" s="150"/>
      <c r="H185" s="161"/>
      <c r="I185" s="161"/>
      <c r="J185" s="161"/>
      <c r="K185" s="147"/>
    </row>
    <row r="186" spans="1:11" x14ac:dyDescent="0.2">
      <c r="A186" s="143">
        <v>1303438</v>
      </c>
      <c r="B186" s="218" t="s">
        <v>286</v>
      </c>
      <c r="C186" s="144" t="s">
        <v>287</v>
      </c>
      <c r="D186" s="160"/>
      <c r="E186" s="160"/>
      <c r="F186" s="160"/>
      <c r="G186" s="150"/>
      <c r="H186" s="161"/>
      <c r="I186" s="161"/>
      <c r="J186" s="161"/>
      <c r="K186" s="147"/>
    </row>
    <row r="187" spans="1:11" x14ac:dyDescent="0.2">
      <c r="A187" s="143">
        <v>1303440</v>
      </c>
      <c r="B187" s="218" t="s">
        <v>288</v>
      </c>
      <c r="C187" s="144" t="s">
        <v>289</v>
      </c>
      <c r="D187" s="160"/>
      <c r="E187" s="160"/>
      <c r="F187" s="160"/>
      <c r="G187" s="150"/>
      <c r="H187" s="161"/>
      <c r="I187" s="161"/>
      <c r="J187" s="161"/>
      <c r="K187" s="147"/>
    </row>
    <row r="188" spans="1:11" x14ac:dyDescent="0.2">
      <c r="A188" s="143">
        <v>1303441</v>
      </c>
      <c r="B188" s="218" t="s">
        <v>290</v>
      </c>
      <c r="C188" s="144" t="s">
        <v>291</v>
      </c>
      <c r="D188" s="160"/>
      <c r="E188" s="160"/>
      <c r="F188" s="160"/>
      <c r="G188" s="150"/>
      <c r="H188" s="161"/>
      <c r="I188" s="161"/>
      <c r="J188" s="161"/>
      <c r="K188" s="147"/>
    </row>
    <row r="189" spans="1:11" x14ac:dyDescent="0.2">
      <c r="A189" s="143">
        <v>1303442</v>
      </c>
      <c r="B189" s="218" t="s">
        <v>292</v>
      </c>
      <c r="C189" s="144" t="s">
        <v>293</v>
      </c>
      <c r="D189" s="160"/>
      <c r="E189" s="160"/>
      <c r="F189" s="160"/>
      <c r="G189" s="150"/>
      <c r="H189" s="161"/>
      <c r="I189" s="161"/>
      <c r="J189" s="161"/>
      <c r="K189" s="147"/>
    </row>
    <row r="190" spans="1:11" x14ac:dyDescent="0.2">
      <c r="A190" s="143">
        <v>1303443</v>
      </c>
      <c r="B190" s="218" t="s">
        <v>294</v>
      </c>
      <c r="C190" s="144" t="s">
        <v>295</v>
      </c>
      <c r="D190" s="160"/>
      <c r="E190" s="160"/>
      <c r="F190" s="160"/>
      <c r="G190" s="150"/>
      <c r="H190" s="161"/>
      <c r="I190" s="161"/>
      <c r="J190" s="161"/>
      <c r="K190" s="147"/>
    </row>
    <row r="191" spans="1:11" x14ac:dyDescent="0.2">
      <c r="A191" s="143">
        <v>1303444</v>
      </c>
      <c r="B191" s="218" t="s">
        <v>296</v>
      </c>
      <c r="C191" s="144" t="s">
        <v>297</v>
      </c>
      <c r="D191" s="160"/>
      <c r="E191" s="160"/>
      <c r="F191" s="160"/>
      <c r="G191" s="150"/>
      <c r="H191" s="161"/>
      <c r="I191" s="161"/>
      <c r="J191" s="161"/>
      <c r="K191" s="147"/>
    </row>
    <row r="192" spans="1:11" x14ac:dyDescent="0.2">
      <c r="A192" s="143">
        <v>1303445</v>
      </c>
      <c r="B192" s="218" t="s">
        <v>298</v>
      </c>
      <c r="C192" s="144" t="s">
        <v>299</v>
      </c>
      <c r="D192" s="160"/>
      <c r="E192" s="160"/>
      <c r="F192" s="160"/>
      <c r="G192" s="150"/>
      <c r="H192" s="161"/>
      <c r="I192" s="161"/>
      <c r="J192" s="161"/>
      <c r="K192" s="147"/>
    </row>
    <row r="193" spans="1:11" x14ac:dyDescent="0.2">
      <c r="A193" s="139">
        <v>1303447</v>
      </c>
      <c r="B193" s="153" t="s">
        <v>300</v>
      </c>
      <c r="C193" s="156" t="s">
        <v>301</v>
      </c>
      <c r="D193" s="140">
        <v>3</v>
      </c>
      <c r="E193" s="140">
        <v>0</v>
      </c>
      <c r="F193" s="140">
        <v>3</v>
      </c>
      <c r="G193" s="155"/>
      <c r="H193" s="158"/>
      <c r="I193" s="155">
        <v>1303342</v>
      </c>
      <c r="J193" s="158"/>
      <c r="K193" s="147"/>
    </row>
    <row r="194" spans="1:11" x14ac:dyDescent="0.2">
      <c r="A194" s="139">
        <v>1303448</v>
      </c>
      <c r="B194" s="153" t="s">
        <v>302</v>
      </c>
      <c r="C194" s="156" t="s">
        <v>86</v>
      </c>
      <c r="D194" s="140">
        <v>3</v>
      </c>
      <c r="E194" s="140">
        <v>0</v>
      </c>
      <c r="F194" s="140">
        <v>3</v>
      </c>
      <c r="G194" s="155"/>
      <c r="H194" s="158"/>
      <c r="I194" s="155">
        <v>1303342</v>
      </c>
      <c r="J194" s="158"/>
      <c r="K194" s="147"/>
    </row>
    <row r="195" spans="1:11" x14ac:dyDescent="0.2">
      <c r="A195" s="143">
        <v>1303449</v>
      </c>
      <c r="B195" s="218" t="s">
        <v>303</v>
      </c>
      <c r="C195" s="144" t="s">
        <v>304</v>
      </c>
      <c r="D195" s="160"/>
      <c r="E195" s="160"/>
      <c r="F195" s="160"/>
      <c r="G195" s="150"/>
      <c r="H195" s="161"/>
      <c r="I195" s="161"/>
      <c r="J195" s="161"/>
      <c r="K195" s="147"/>
    </row>
    <row r="196" spans="1:11" x14ac:dyDescent="0.2">
      <c r="A196" s="139">
        <v>1303450</v>
      </c>
      <c r="B196" s="153" t="s">
        <v>305</v>
      </c>
      <c r="C196" s="156" t="s">
        <v>306</v>
      </c>
      <c r="D196" s="140">
        <v>3</v>
      </c>
      <c r="E196" s="140">
        <v>0</v>
      </c>
      <c r="F196" s="140">
        <v>3</v>
      </c>
      <c r="G196" s="155">
        <v>1303342</v>
      </c>
      <c r="H196" s="158"/>
      <c r="I196" s="155">
        <v>1303342</v>
      </c>
      <c r="J196" s="155">
        <v>1303342</v>
      </c>
      <c r="K196" s="147"/>
    </row>
    <row r="197" spans="1:11" x14ac:dyDescent="0.2">
      <c r="A197" s="143">
        <v>1303461</v>
      </c>
      <c r="B197" s="218" t="s">
        <v>235</v>
      </c>
      <c r="C197" s="144" t="s">
        <v>33</v>
      </c>
      <c r="D197" s="160"/>
      <c r="E197" s="160"/>
      <c r="F197" s="160"/>
      <c r="G197" s="150"/>
      <c r="H197" s="161"/>
      <c r="I197" s="161"/>
      <c r="J197" s="161"/>
      <c r="K197" s="147"/>
    </row>
    <row r="198" spans="1:11" x14ac:dyDescent="0.2">
      <c r="A198" s="143">
        <v>1303480</v>
      </c>
      <c r="B198" s="218" t="s">
        <v>307</v>
      </c>
      <c r="C198" s="144" t="s">
        <v>308</v>
      </c>
      <c r="D198" s="160"/>
      <c r="E198" s="160"/>
      <c r="F198" s="160"/>
      <c r="G198" s="150"/>
      <c r="H198" s="161"/>
      <c r="I198" s="161"/>
      <c r="J198" s="161"/>
      <c r="K198" s="147"/>
    </row>
    <row r="199" spans="1:11" x14ac:dyDescent="0.2">
      <c r="A199" s="143">
        <v>1303486</v>
      </c>
      <c r="B199" s="218" t="s">
        <v>171</v>
      </c>
      <c r="C199" s="144" t="s">
        <v>172</v>
      </c>
      <c r="D199" s="160"/>
      <c r="E199" s="160"/>
      <c r="F199" s="160"/>
      <c r="G199" s="150"/>
      <c r="H199" s="161"/>
      <c r="I199" s="161"/>
      <c r="J199" s="161"/>
      <c r="K199" s="147"/>
    </row>
    <row r="200" spans="1:11" x14ac:dyDescent="0.2">
      <c r="A200" s="143">
        <v>1303489</v>
      </c>
      <c r="B200" s="218" t="s">
        <v>173</v>
      </c>
      <c r="C200" s="144" t="s">
        <v>19</v>
      </c>
      <c r="D200" s="160"/>
      <c r="E200" s="160"/>
      <c r="F200" s="160"/>
      <c r="G200" s="150"/>
      <c r="H200" s="161"/>
      <c r="I200" s="161"/>
      <c r="J200" s="161"/>
      <c r="K200" s="147"/>
    </row>
    <row r="201" spans="1:11" x14ac:dyDescent="0.2">
      <c r="A201" s="139">
        <v>1303490</v>
      </c>
      <c r="B201" s="153" t="s">
        <v>309</v>
      </c>
      <c r="C201" s="156" t="s">
        <v>87</v>
      </c>
      <c r="D201" s="140">
        <v>3</v>
      </c>
      <c r="E201" s="140">
        <v>0</v>
      </c>
      <c r="F201" s="140">
        <v>3</v>
      </c>
      <c r="G201" s="155"/>
      <c r="H201" s="158"/>
      <c r="I201" s="155" t="s">
        <v>426</v>
      </c>
      <c r="J201" s="158"/>
      <c r="K201" s="147"/>
    </row>
    <row r="202" spans="1:11" x14ac:dyDescent="0.2">
      <c r="A202" s="139">
        <v>1303491</v>
      </c>
      <c r="B202" s="153" t="s">
        <v>175</v>
      </c>
      <c r="C202" s="156" t="s">
        <v>82</v>
      </c>
      <c r="D202" s="140">
        <v>0</v>
      </c>
      <c r="E202" s="140">
        <v>2</v>
      </c>
      <c r="F202" s="140">
        <v>1</v>
      </c>
      <c r="G202" s="155"/>
      <c r="H202" s="158"/>
      <c r="I202" s="155" t="s">
        <v>488</v>
      </c>
      <c r="J202" s="158"/>
      <c r="K202" s="147"/>
    </row>
    <row r="203" spans="1:11" x14ac:dyDescent="0.2">
      <c r="A203" s="139">
        <v>1303492</v>
      </c>
      <c r="B203" s="153" t="s">
        <v>176</v>
      </c>
      <c r="C203" s="156" t="s">
        <v>83</v>
      </c>
      <c r="D203" s="140">
        <v>0</v>
      </c>
      <c r="E203" s="140">
        <v>4</v>
      </c>
      <c r="F203" s="140">
        <v>2</v>
      </c>
      <c r="G203" s="155"/>
      <c r="H203" s="158"/>
      <c r="I203" s="155">
        <v>1303491</v>
      </c>
      <c r="J203" s="158"/>
      <c r="K203" s="147"/>
    </row>
    <row r="204" spans="1:11" x14ac:dyDescent="0.2">
      <c r="A204" s="143">
        <v>1303900</v>
      </c>
      <c r="B204" s="218" t="s">
        <v>310</v>
      </c>
      <c r="C204" s="144" t="s">
        <v>311</v>
      </c>
      <c r="D204" s="160"/>
      <c r="E204" s="160"/>
      <c r="F204" s="160"/>
      <c r="G204" s="150"/>
      <c r="H204" s="161"/>
      <c r="I204" s="161"/>
      <c r="J204" s="161"/>
      <c r="K204" s="147"/>
    </row>
    <row r="205" spans="1:11" x14ac:dyDescent="0.2">
      <c r="A205" s="143">
        <v>1303901</v>
      </c>
      <c r="B205" s="218" t="s">
        <v>312</v>
      </c>
      <c r="C205" s="144" t="s">
        <v>313</v>
      </c>
      <c r="D205" s="160"/>
      <c r="E205" s="160"/>
      <c r="F205" s="160"/>
      <c r="G205" s="150"/>
      <c r="H205" s="161"/>
      <c r="I205" s="161"/>
      <c r="J205" s="161"/>
      <c r="K205" s="147"/>
    </row>
    <row r="206" spans="1:11" x14ac:dyDescent="0.2">
      <c r="A206" s="143">
        <v>1303998</v>
      </c>
      <c r="B206" s="218" t="s">
        <v>314</v>
      </c>
      <c r="C206" s="144" t="s">
        <v>315</v>
      </c>
      <c r="D206" s="160"/>
      <c r="E206" s="160"/>
      <c r="F206" s="160"/>
      <c r="G206" s="150"/>
      <c r="H206" s="161"/>
      <c r="I206" s="161"/>
      <c r="J206" s="161"/>
      <c r="K206" s="147"/>
    </row>
    <row r="207" spans="1:11" x14ac:dyDescent="0.2">
      <c r="A207" s="143">
        <v>1303999</v>
      </c>
      <c r="B207" s="218" t="s">
        <v>316</v>
      </c>
      <c r="C207" s="144" t="s">
        <v>317</v>
      </c>
      <c r="D207" s="160"/>
      <c r="E207" s="160"/>
      <c r="F207" s="160"/>
      <c r="G207" s="150"/>
      <c r="H207" s="161"/>
      <c r="I207" s="161"/>
      <c r="J207" s="161"/>
      <c r="K207" s="147"/>
    </row>
    <row r="208" spans="1:11" x14ac:dyDescent="0.2">
      <c r="A208" s="139">
        <v>1304130</v>
      </c>
      <c r="B208" s="153" t="s">
        <v>318</v>
      </c>
      <c r="C208" s="156" t="s">
        <v>319</v>
      </c>
      <c r="D208" s="140">
        <v>3</v>
      </c>
      <c r="E208" s="140">
        <v>0</v>
      </c>
      <c r="F208" s="140">
        <v>3</v>
      </c>
      <c r="G208" s="155"/>
      <c r="H208" s="158"/>
      <c r="I208" s="158"/>
      <c r="J208" s="155" t="s">
        <v>477</v>
      </c>
      <c r="K208" s="147"/>
    </row>
    <row r="209" spans="1:11" x14ac:dyDescent="0.2">
      <c r="A209" s="139">
        <v>1304230</v>
      </c>
      <c r="B209" s="153" t="s">
        <v>389</v>
      </c>
      <c r="C209" s="156" t="s">
        <v>88</v>
      </c>
      <c r="D209" s="140">
        <v>3</v>
      </c>
      <c r="E209" s="140">
        <v>0</v>
      </c>
      <c r="F209" s="140">
        <v>3</v>
      </c>
      <c r="G209" s="155"/>
      <c r="H209" s="158"/>
      <c r="I209" s="158"/>
      <c r="J209" s="155">
        <v>1304130</v>
      </c>
      <c r="K209" s="147"/>
    </row>
    <row r="210" spans="1:11" x14ac:dyDescent="0.2">
      <c r="A210" s="139">
        <v>1304231</v>
      </c>
      <c r="B210" s="153" t="s">
        <v>390</v>
      </c>
      <c r="C210" s="156" t="s">
        <v>320</v>
      </c>
      <c r="D210" s="140">
        <v>0</v>
      </c>
      <c r="E210" s="140">
        <v>2</v>
      </c>
      <c r="F210" s="140">
        <v>1</v>
      </c>
      <c r="G210" s="155"/>
      <c r="H210" s="158"/>
      <c r="I210" s="158"/>
      <c r="J210" s="155" t="s">
        <v>391</v>
      </c>
      <c r="K210" s="147"/>
    </row>
    <row r="211" spans="1:11" x14ac:dyDescent="0.2">
      <c r="A211" s="139">
        <v>1304232</v>
      </c>
      <c r="B211" s="153" t="s">
        <v>392</v>
      </c>
      <c r="C211" s="156" t="s">
        <v>89</v>
      </c>
      <c r="D211" s="140">
        <v>3</v>
      </c>
      <c r="E211" s="140">
        <v>0</v>
      </c>
      <c r="F211" s="140">
        <v>3</v>
      </c>
      <c r="G211" s="155"/>
      <c r="H211" s="158"/>
      <c r="I211" s="158"/>
      <c r="J211" s="155">
        <v>1304231</v>
      </c>
      <c r="K211" s="147"/>
    </row>
    <row r="212" spans="1:11" x14ac:dyDescent="0.2">
      <c r="A212" s="139">
        <v>1304233</v>
      </c>
      <c r="B212" s="153" t="s">
        <v>393</v>
      </c>
      <c r="C212" s="156" t="s">
        <v>321</v>
      </c>
      <c r="D212" s="140">
        <v>0</v>
      </c>
      <c r="E212" s="140">
        <v>2</v>
      </c>
      <c r="F212" s="140">
        <v>1</v>
      </c>
      <c r="G212" s="155"/>
      <c r="H212" s="158"/>
      <c r="I212" s="158"/>
      <c r="J212" s="155" t="s">
        <v>394</v>
      </c>
      <c r="K212" s="147"/>
    </row>
    <row r="213" spans="1:11" x14ac:dyDescent="0.2">
      <c r="A213" s="139">
        <v>1304310</v>
      </c>
      <c r="B213" s="153" t="s">
        <v>322</v>
      </c>
      <c r="C213" s="156" t="s">
        <v>47</v>
      </c>
      <c r="D213" s="140">
        <v>3</v>
      </c>
      <c r="E213" s="140">
        <v>0</v>
      </c>
      <c r="F213" s="140">
        <v>3</v>
      </c>
      <c r="G213" s="155">
        <v>1304336</v>
      </c>
      <c r="H213" s="158"/>
      <c r="I213" s="158"/>
      <c r="J213" s="155" t="s">
        <v>484</v>
      </c>
      <c r="K213" s="147"/>
    </row>
    <row r="214" spans="1:11" x14ac:dyDescent="0.2">
      <c r="A214" s="143">
        <v>1304325</v>
      </c>
      <c r="B214" s="218" t="s">
        <v>323</v>
      </c>
      <c r="C214" s="144" t="s">
        <v>324</v>
      </c>
      <c r="D214" s="160"/>
      <c r="E214" s="160"/>
      <c r="F214" s="160"/>
      <c r="G214" s="150"/>
      <c r="H214" s="161"/>
      <c r="I214" s="161"/>
      <c r="J214" s="161"/>
      <c r="K214" s="147"/>
    </row>
    <row r="215" spans="1:11" x14ac:dyDescent="0.2">
      <c r="A215" s="139">
        <v>1304326</v>
      </c>
      <c r="B215" s="153" t="s">
        <v>325</v>
      </c>
      <c r="C215" s="156" t="s">
        <v>326</v>
      </c>
      <c r="D215" s="140">
        <v>0</v>
      </c>
      <c r="E215" s="140">
        <v>2</v>
      </c>
      <c r="F215" s="140">
        <v>1</v>
      </c>
      <c r="G215" s="155"/>
      <c r="H215" s="158"/>
      <c r="I215" s="158"/>
      <c r="J215" s="155" t="s">
        <v>395</v>
      </c>
      <c r="K215" s="147"/>
    </row>
    <row r="216" spans="1:11" x14ac:dyDescent="0.2">
      <c r="A216" s="139">
        <v>1304327</v>
      </c>
      <c r="B216" s="153" t="s">
        <v>387</v>
      </c>
      <c r="C216" s="156" t="s">
        <v>398</v>
      </c>
      <c r="D216" s="140">
        <v>0</v>
      </c>
      <c r="E216" s="140">
        <v>2</v>
      </c>
      <c r="F216" s="140">
        <v>1</v>
      </c>
      <c r="G216" s="155"/>
      <c r="H216" s="158"/>
      <c r="I216" s="155" t="s">
        <v>388</v>
      </c>
      <c r="J216" s="158"/>
      <c r="K216" s="147"/>
    </row>
    <row r="217" spans="1:11" x14ac:dyDescent="0.2">
      <c r="A217" s="143">
        <v>1304330</v>
      </c>
      <c r="B217" s="218" t="s">
        <v>392</v>
      </c>
      <c r="C217" s="144" t="s">
        <v>89</v>
      </c>
      <c r="D217" s="160"/>
      <c r="E217" s="160"/>
      <c r="F217" s="160"/>
      <c r="G217" s="150"/>
      <c r="H217" s="161"/>
      <c r="I217" s="161"/>
      <c r="J217" s="161"/>
      <c r="K217" s="147"/>
    </row>
    <row r="218" spans="1:11" x14ac:dyDescent="0.2">
      <c r="A218" s="143">
        <v>1304331</v>
      </c>
      <c r="B218" s="218" t="s">
        <v>393</v>
      </c>
      <c r="C218" s="144" t="s">
        <v>321</v>
      </c>
      <c r="D218" s="160"/>
      <c r="E218" s="160"/>
      <c r="F218" s="160"/>
      <c r="G218" s="150"/>
      <c r="H218" s="161"/>
      <c r="I218" s="161"/>
      <c r="J218" s="161"/>
      <c r="K218" s="147"/>
    </row>
    <row r="219" spans="1:11" x14ac:dyDescent="0.2">
      <c r="A219" s="139">
        <v>1304332</v>
      </c>
      <c r="B219" s="153" t="s">
        <v>327</v>
      </c>
      <c r="C219" s="156" t="s">
        <v>90</v>
      </c>
      <c r="D219" s="140">
        <v>3</v>
      </c>
      <c r="E219" s="140">
        <v>0</v>
      </c>
      <c r="F219" s="140">
        <v>3</v>
      </c>
      <c r="G219" s="155"/>
      <c r="H219" s="158"/>
      <c r="I219" s="158"/>
      <c r="J219" s="155" t="s">
        <v>396</v>
      </c>
      <c r="K219" s="147"/>
    </row>
    <row r="220" spans="1:11" x14ac:dyDescent="0.2">
      <c r="A220" s="139">
        <v>1304333</v>
      </c>
      <c r="B220" s="153" t="s">
        <v>328</v>
      </c>
      <c r="C220" s="156" t="s">
        <v>329</v>
      </c>
      <c r="D220" s="140">
        <v>0</v>
      </c>
      <c r="E220" s="140">
        <v>2</v>
      </c>
      <c r="F220" s="140">
        <v>1</v>
      </c>
      <c r="G220" s="155"/>
      <c r="H220" s="158"/>
      <c r="I220" s="158"/>
      <c r="J220" s="155">
        <v>1304332</v>
      </c>
      <c r="K220" s="147"/>
    </row>
    <row r="221" spans="1:11" x14ac:dyDescent="0.2">
      <c r="A221" s="139">
        <v>1304334</v>
      </c>
      <c r="B221" s="153" t="s">
        <v>280</v>
      </c>
      <c r="C221" s="156" t="s">
        <v>66</v>
      </c>
      <c r="D221" s="140">
        <v>3</v>
      </c>
      <c r="E221" s="140">
        <v>0</v>
      </c>
      <c r="F221" s="140">
        <v>3</v>
      </c>
      <c r="G221" s="155">
        <v>1304336</v>
      </c>
      <c r="H221" s="155">
        <v>1304336</v>
      </c>
      <c r="I221" s="155">
        <v>1304336</v>
      </c>
      <c r="J221" s="158"/>
      <c r="K221" s="147"/>
    </row>
    <row r="222" spans="1:11" x14ac:dyDescent="0.2">
      <c r="A222" s="143">
        <v>1304335</v>
      </c>
      <c r="B222" s="218" t="s">
        <v>330</v>
      </c>
      <c r="C222" s="144" t="s">
        <v>241</v>
      </c>
      <c r="D222" s="160"/>
      <c r="E222" s="160"/>
      <c r="F222" s="160"/>
      <c r="G222" s="150"/>
      <c r="H222" s="161"/>
      <c r="I222" s="161"/>
      <c r="J222" s="161"/>
      <c r="K222" s="147"/>
    </row>
    <row r="223" spans="1:11" x14ac:dyDescent="0.2">
      <c r="A223" s="139">
        <v>1304336</v>
      </c>
      <c r="B223" s="153" t="s">
        <v>238</v>
      </c>
      <c r="C223" s="156" t="s">
        <v>21</v>
      </c>
      <c r="D223" s="140">
        <v>3</v>
      </c>
      <c r="E223" s="140">
        <v>0</v>
      </c>
      <c r="F223" s="140">
        <v>3</v>
      </c>
      <c r="G223" s="155">
        <v>1301326</v>
      </c>
      <c r="H223" s="155">
        <v>1301326</v>
      </c>
      <c r="I223" s="155">
        <v>1301326</v>
      </c>
      <c r="J223" s="158"/>
      <c r="K223" s="147"/>
    </row>
    <row r="224" spans="1:11" x14ac:dyDescent="0.2">
      <c r="A224" s="143">
        <v>1304337</v>
      </c>
      <c r="B224" s="218" t="s">
        <v>239</v>
      </c>
      <c r="C224" s="144" t="s">
        <v>240</v>
      </c>
      <c r="D224" s="160"/>
      <c r="E224" s="160"/>
      <c r="F224" s="160"/>
      <c r="G224" s="150"/>
      <c r="H224" s="161"/>
      <c r="I224" s="161"/>
      <c r="J224" s="161"/>
      <c r="K224" s="147"/>
    </row>
    <row r="225" spans="1:11" x14ac:dyDescent="0.2">
      <c r="A225" s="139">
        <v>1304338</v>
      </c>
      <c r="B225" s="153" t="s">
        <v>331</v>
      </c>
      <c r="C225" s="156" t="s">
        <v>379</v>
      </c>
      <c r="D225" s="140">
        <v>2</v>
      </c>
      <c r="E225" s="140">
        <v>2</v>
      </c>
      <c r="F225" s="140">
        <v>3</v>
      </c>
      <c r="G225" s="155"/>
      <c r="H225" s="158"/>
      <c r="I225" s="158"/>
      <c r="J225" s="155">
        <v>1304326</v>
      </c>
      <c r="K225" s="147"/>
    </row>
    <row r="226" spans="1:11" x14ac:dyDescent="0.2">
      <c r="A226" s="143">
        <v>1304345</v>
      </c>
      <c r="B226" s="218" t="s">
        <v>332</v>
      </c>
      <c r="C226" s="144" t="s">
        <v>230</v>
      </c>
      <c r="D226" s="160"/>
      <c r="E226" s="160"/>
      <c r="F226" s="160"/>
      <c r="G226" s="150"/>
      <c r="H226" s="161"/>
      <c r="I226" s="161"/>
      <c r="J226" s="161"/>
      <c r="K226" s="147"/>
    </row>
    <row r="227" spans="1:11" x14ac:dyDescent="0.2">
      <c r="A227" s="139">
        <v>1304350</v>
      </c>
      <c r="B227" s="153" t="s">
        <v>262</v>
      </c>
      <c r="C227" s="156" t="s">
        <v>25</v>
      </c>
      <c r="D227" s="140">
        <v>2</v>
      </c>
      <c r="E227" s="140">
        <v>2</v>
      </c>
      <c r="F227" s="140">
        <v>3</v>
      </c>
      <c r="G227" s="155">
        <v>1303236</v>
      </c>
      <c r="H227" s="155">
        <v>1303236</v>
      </c>
      <c r="I227" s="155">
        <v>1303236</v>
      </c>
      <c r="J227" s="155">
        <v>1303236</v>
      </c>
      <c r="K227" s="147"/>
    </row>
    <row r="228" spans="1:11" x14ac:dyDescent="0.2">
      <c r="A228" s="143">
        <v>1304355</v>
      </c>
      <c r="B228" s="218" t="s">
        <v>262</v>
      </c>
      <c r="C228" s="144" t="s">
        <v>25</v>
      </c>
      <c r="D228" s="160"/>
      <c r="E228" s="160"/>
      <c r="F228" s="160"/>
      <c r="G228" s="150"/>
      <c r="H228" s="161"/>
      <c r="I228" s="161"/>
      <c r="J228" s="161"/>
      <c r="K228" s="147"/>
    </row>
    <row r="229" spans="1:11" x14ac:dyDescent="0.2">
      <c r="A229" s="139">
        <v>1304369</v>
      </c>
      <c r="B229" s="153" t="s">
        <v>153</v>
      </c>
      <c r="C229" s="156" t="s">
        <v>17</v>
      </c>
      <c r="D229" s="140">
        <v>0</v>
      </c>
      <c r="E229" s="140">
        <v>6</v>
      </c>
      <c r="F229" s="140">
        <v>3</v>
      </c>
      <c r="G229" s="155" t="s">
        <v>427</v>
      </c>
      <c r="H229" s="155" t="s">
        <v>427</v>
      </c>
      <c r="I229" s="155" t="s">
        <v>427</v>
      </c>
      <c r="J229" s="155" t="s">
        <v>427</v>
      </c>
      <c r="K229" s="147"/>
    </row>
    <row r="230" spans="1:11" x14ac:dyDescent="0.2">
      <c r="A230" s="139">
        <v>1304392</v>
      </c>
      <c r="B230" s="153" t="s">
        <v>333</v>
      </c>
      <c r="C230" s="156" t="s">
        <v>334</v>
      </c>
      <c r="D230" s="140">
        <v>3</v>
      </c>
      <c r="E230" s="140">
        <v>0</v>
      </c>
      <c r="F230" s="140">
        <v>3</v>
      </c>
      <c r="G230" s="155"/>
      <c r="H230" s="158"/>
      <c r="I230" s="158"/>
      <c r="J230" s="155" t="s">
        <v>426</v>
      </c>
      <c r="K230" s="147"/>
    </row>
    <row r="231" spans="1:11" x14ac:dyDescent="0.2">
      <c r="A231" s="143">
        <v>1304410</v>
      </c>
      <c r="B231" s="218" t="s">
        <v>322</v>
      </c>
      <c r="C231" s="144" t="s">
        <v>335</v>
      </c>
      <c r="D231" s="160"/>
      <c r="E231" s="160"/>
      <c r="F231" s="160"/>
      <c r="G231" s="150"/>
      <c r="H231" s="161"/>
      <c r="I231" s="161"/>
      <c r="J231" s="161"/>
      <c r="K231" s="147"/>
    </row>
    <row r="232" spans="1:11" x14ac:dyDescent="0.2">
      <c r="A232" s="139">
        <v>1304430</v>
      </c>
      <c r="B232" s="153" t="s">
        <v>336</v>
      </c>
      <c r="C232" s="156" t="s">
        <v>49</v>
      </c>
      <c r="D232" s="140">
        <v>3</v>
      </c>
      <c r="E232" s="140">
        <v>0</v>
      </c>
      <c r="F232" s="140">
        <v>3</v>
      </c>
      <c r="G232" s="155">
        <v>1304310</v>
      </c>
      <c r="H232" s="158"/>
      <c r="I232" s="155">
        <v>1304336</v>
      </c>
      <c r="J232" s="155">
        <v>1304310</v>
      </c>
      <c r="K232" s="147"/>
    </row>
    <row r="233" spans="1:11" x14ac:dyDescent="0.2">
      <c r="A233" s="143">
        <v>1304431</v>
      </c>
      <c r="B233" s="218" t="s">
        <v>328</v>
      </c>
      <c r="C233" s="144" t="s">
        <v>329</v>
      </c>
      <c r="D233" s="160"/>
      <c r="E233" s="160"/>
      <c r="F233" s="160"/>
      <c r="G233" s="150"/>
      <c r="H233" s="161"/>
      <c r="I233" s="161"/>
      <c r="J233" s="161"/>
      <c r="K233" s="147"/>
    </row>
    <row r="234" spans="1:11" x14ac:dyDescent="0.2">
      <c r="A234" s="143">
        <v>1304432</v>
      </c>
      <c r="B234" s="218" t="s">
        <v>337</v>
      </c>
      <c r="C234" s="144" t="s">
        <v>338</v>
      </c>
      <c r="D234" s="160">
        <v>3</v>
      </c>
      <c r="E234" s="160">
        <v>0</v>
      </c>
      <c r="F234" s="160">
        <v>3</v>
      </c>
      <c r="G234" s="150"/>
      <c r="H234" s="161"/>
      <c r="I234" s="161"/>
      <c r="J234" s="161"/>
      <c r="K234" s="147"/>
    </row>
    <row r="235" spans="1:11" x14ac:dyDescent="0.2">
      <c r="A235" s="139">
        <v>1304433</v>
      </c>
      <c r="B235" s="153" t="s">
        <v>339</v>
      </c>
      <c r="C235" s="156" t="s">
        <v>340</v>
      </c>
      <c r="D235" s="140">
        <v>0</v>
      </c>
      <c r="E235" s="140">
        <v>2</v>
      </c>
      <c r="F235" s="140">
        <v>1</v>
      </c>
      <c r="G235" s="155"/>
      <c r="H235" s="158"/>
      <c r="I235" s="158"/>
      <c r="J235" s="155" t="s">
        <v>397</v>
      </c>
      <c r="K235" s="147"/>
    </row>
    <row r="236" spans="1:11" x14ac:dyDescent="0.2">
      <c r="A236" s="143">
        <v>1304433</v>
      </c>
      <c r="B236" s="218" t="s">
        <v>339</v>
      </c>
      <c r="C236" s="144" t="s">
        <v>340</v>
      </c>
      <c r="D236" s="160"/>
      <c r="E236" s="160"/>
      <c r="F236" s="160"/>
      <c r="G236" s="150"/>
      <c r="H236" s="161"/>
      <c r="I236" s="161"/>
      <c r="J236" s="161"/>
      <c r="K236" s="147"/>
    </row>
    <row r="237" spans="1:11" x14ac:dyDescent="0.2">
      <c r="A237" s="139">
        <v>1304434</v>
      </c>
      <c r="B237" s="153" t="s">
        <v>341</v>
      </c>
      <c r="C237" s="156" t="s">
        <v>342</v>
      </c>
      <c r="D237" s="140">
        <v>3</v>
      </c>
      <c r="E237" s="140">
        <v>0</v>
      </c>
      <c r="F237" s="140">
        <v>3</v>
      </c>
      <c r="G237" s="155"/>
      <c r="H237" s="158"/>
      <c r="I237" s="155">
        <v>1304430</v>
      </c>
      <c r="J237" s="155">
        <v>1304430</v>
      </c>
      <c r="K237" s="147"/>
    </row>
    <row r="238" spans="1:11" x14ac:dyDescent="0.2">
      <c r="A238" s="139">
        <v>1304435</v>
      </c>
      <c r="B238" s="153" t="s">
        <v>343</v>
      </c>
      <c r="C238" s="156" t="s">
        <v>344</v>
      </c>
      <c r="D238" s="140">
        <v>3</v>
      </c>
      <c r="E238" s="140">
        <v>0</v>
      </c>
      <c r="F238" s="140">
        <v>3</v>
      </c>
      <c r="G238" s="155"/>
      <c r="H238" s="158"/>
      <c r="I238" s="158"/>
      <c r="J238" s="155">
        <v>1301326</v>
      </c>
      <c r="K238" s="147"/>
    </row>
    <row r="239" spans="1:11" x14ac:dyDescent="0.2">
      <c r="A239" s="143">
        <v>1304436</v>
      </c>
      <c r="B239" s="218" t="s">
        <v>345</v>
      </c>
      <c r="C239" s="144" t="s">
        <v>346</v>
      </c>
      <c r="D239" s="160"/>
      <c r="E239" s="160"/>
      <c r="F239" s="160"/>
      <c r="G239" s="150"/>
      <c r="H239" s="161"/>
      <c r="I239" s="161"/>
      <c r="J239" s="161"/>
      <c r="K239" s="147"/>
    </row>
    <row r="240" spans="1:11" x14ac:dyDescent="0.2">
      <c r="A240" s="139">
        <v>1304437</v>
      </c>
      <c r="B240" s="153" t="s">
        <v>347</v>
      </c>
      <c r="C240" s="156" t="s">
        <v>91</v>
      </c>
      <c r="D240" s="140">
        <v>3</v>
      </c>
      <c r="E240" s="140">
        <v>0</v>
      </c>
      <c r="F240" s="140">
        <v>3</v>
      </c>
      <c r="G240" s="155"/>
      <c r="H240" s="158"/>
      <c r="I240" s="158"/>
      <c r="J240" s="155" t="s">
        <v>479</v>
      </c>
      <c r="K240" s="147"/>
    </row>
    <row r="241" spans="1:11" x14ac:dyDescent="0.2">
      <c r="A241" s="143">
        <v>1304438</v>
      </c>
      <c r="B241" s="218" t="s">
        <v>348</v>
      </c>
      <c r="C241" s="144" t="s">
        <v>62</v>
      </c>
      <c r="D241" s="160"/>
      <c r="E241" s="160"/>
      <c r="F241" s="160"/>
      <c r="G241" s="150"/>
      <c r="H241" s="161"/>
      <c r="I241" s="161"/>
      <c r="J241" s="161"/>
      <c r="K241" s="147"/>
    </row>
    <row r="242" spans="1:11" x14ac:dyDescent="0.2">
      <c r="A242" s="143">
        <v>1304439</v>
      </c>
      <c r="B242" s="218" t="s">
        <v>349</v>
      </c>
      <c r="C242" s="144" t="s">
        <v>350</v>
      </c>
      <c r="D242" s="160"/>
      <c r="E242" s="160"/>
      <c r="F242" s="160"/>
      <c r="G242" s="150"/>
      <c r="H242" s="161"/>
      <c r="I242" s="161"/>
      <c r="J242" s="161"/>
      <c r="K242" s="147"/>
    </row>
    <row r="243" spans="1:11" x14ac:dyDescent="0.2">
      <c r="A243" s="139">
        <v>1304440</v>
      </c>
      <c r="B243" s="153" t="s">
        <v>351</v>
      </c>
      <c r="C243" s="156" t="s">
        <v>92</v>
      </c>
      <c r="D243" s="140">
        <v>3</v>
      </c>
      <c r="E243" s="140">
        <v>0</v>
      </c>
      <c r="F243" s="140">
        <v>3</v>
      </c>
      <c r="G243" s="155"/>
      <c r="H243" s="158"/>
      <c r="I243" s="158"/>
      <c r="J243" s="155">
        <v>1304430</v>
      </c>
      <c r="K243" s="147"/>
    </row>
    <row r="244" spans="1:11" x14ac:dyDescent="0.2">
      <c r="A244" s="143">
        <v>1304442</v>
      </c>
      <c r="B244" s="218" t="s">
        <v>349</v>
      </c>
      <c r="C244" s="144" t="s">
        <v>350</v>
      </c>
      <c r="D244" s="160"/>
      <c r="E244" s="160"/>
      <c r="F244" s="160"/>
      <c r="G244" s="150"/>
      <c r="H244" s="161"/>
      <c r="I244" s="161"/>
      <c r="J244" s="161"/>
      <c r="K244" s="147"/>
    </row>
    <row r="245" spans="1:11" x14ac:dyDescent="0.2">
      <c r="A245" s="139">
        <v>1304443</v>
      </c>
      <c r="B245" s="153" t="s">
        <v>352</v>
      </c>
      <c r="C245" s="156" t="s">
        <v>93</v>
      </c>
      <c r="D245" s="140">
        <v>3</v>
      </c>
      <c r="E245" s="140">
        <v>0</v>
      </c>
      <c r="F245" s="140">
        <v>3</v>
      </c>
      <c r="G245" s="155"/>
      <c r="H245" s="158"/>
      <c r="I245" s="158"/>
      <c r="J245" s="155">
        <v>1304232</v>
      </c>
      <c r="K245" s="147"/>
    </row>
    <row r="246" spans="1:11" x14ac:dyDescent="0.2">
      <c r="A246" s="143">
        <v>1304444</v>
      </c>
      <c r="B246" s="218" t="s">
        <v>353</v>
      </c>
      <c r="C246" s="144" t="s">
        <v>354</v>
      </c>
      <c r="D246" s="160"/>
      <c r="E246" s="160"/>
      <c r="F246" s="160"/>
      <c r="G246" s="150"/>
      <c r="H246" s="161"/>
      <c r="I246" s="161"/>
      <c r="J246" s="161"/>
      <c r="K246" s="147"/>
    </row>
    <row r="247" spans="1:11" x14ac:dyDescent="0.2">
      <c r="A247" s="143">
        <v>1304489</v>
      </c>
      <c r="B247" s="218" t="s">
        <v>173</v>
      </c>
      <c r="C247" s="144" t="s">
        <v>19</v>
      </c>
      <c r="D247" s="160"/>
      <c r="E247" s="160"/>
      <c r="F247" s="160"/>
      <c r="G247" s="150"/>
      <c r="H247" s="161"/>
      <c r="I247" s="161"/>
      <c r="J247" s="161"/>
      <c r="K247" s="147"/>
    </row>
    <row r="248" spans="1:11" x14ac:dyDescent="0.2">
      <c r="A248" s="139">
        <v>1304490</v>
      </c>
      <c r="B248" s="153" t="s">
        <v>355</v>
      </c>
      <c r="C248" s="156" t="s">
        <v>356</v>
      </c>
      <c r="D248" s="140">
        <v>3</v>
      </c>
      <c r="E248" s="140">
        <v>0</v>
      </c>
      <c r="F248" s="140">
        <v>3</v>
      </c>
      <c r="G248" s="155"/>
      <c r="H248" s="158"/>
      <c r="I248" s="158"/>
      <c r="J248" s="155" t="s">
        <v>426</v>
      </c>
      <c r="K248" s="147"/>
    </row>
    <row r="249" spans="1:11" x14ac:dyDescent="0.2">
      <c r="A249" s="139">
        <v>1304491</v>
      </c>
      <c r="B249" s="153" t="s">
        <v>175</v>
      </c>
      <c r="C249" s="156" t="s">
        <v>82</v>
      </c>
      <c r="D249" s="140">
        <v>0</v>
      </c>
      <c r="E249" s="140">
        <v>2</v>
      </c>
      <c r="F249" s="140">
        <v>1</v>
      </c>
      <c r="G249" s="155"/>
      <c r="H249" s="158"/>
      <c r="I249" s="158"/>
      <c r="J249" s="155" t="s">
        <v>588</v>
      </c>
      <c r="K249" s="147"/>
    </row>
    <row r="250" spans="1:11" x14ac:dyDescent="0.2">
      <c r="A250" s="139">
        <v>1304492</v>
      </c>
      <c r="B250" s="153" t="s">
        <v>176</v>
      </c>
      <c r="C250" s="156" t="s">
        <v>83</v>
      </c>
      <c r="D250" s="140">
        <v>0</v>
      </c>
      <c r="E250" s="140">
        <v>4</v>
      </c>
      <c r="F250" s="140">
        <v>2</v>
      </c>
      <c r="G250" s="155"/>
      <c r="H250" s="158"/>
      <c r="I250" s="158"/>
      <c r="J250" s="155">
        <v>1304491</v>
      </c>
      <c r="K250" s="147"/>
    </row>
    <row r="251" spans="1:11" x14ac:dyDescent="0.2">
      <c r="A251" s="139">
        <v>1304445</v>
      </c>
      <c r="B251" s="219" t="s">
        <v>482</v>
      </c>
      <c r="C251" s="165" t="s">
        <v>610</v>
      </c>
      <c r="D251" s="160">
        <v>0</v>
      </c>
      <c r="E251" s="160">
        <v>2</v>
      </c>
      <c r="F251" s="160">
        <v>1</v>
      </c>
      <c r="G251" s="161">
        <v>1304434</v>
      </c>
      <c r="H251" s="161">
        <v>1304434</v>
      </c>
      <c r="I251" s="161">
        <v>1304434</v>
      </c>
      <c r="J251" s="161" t="s">
        <v>483</v>
      </c>
      <c r="K251" s="147"/>
    </row>
    <row r="252" spans="1:11" x14ac:dyDescent="0.2">
      <c r="A252" s="145">
        <v>1501126</v>
      </c>
      <c r="B252" s="153" t="s">
        <v>491</v>
      </c>
      <c r="C252" s="165" t="s">
        <v>493</v>
      </c>
      <c r="D252" s="160">
        <v>3</v>
      </c>
      <c r="E252" s="160">
        <v>0</v>
      </c>
      <c r="F252" s="160">
        <v>3</v>
      </c>
      <c r="G252" s="155" t="s">
        <v>0</v>
      </c>
      <c r="H252" s="155" t="s">
        <v>0</v>
      </c>
      <c r="I252" s="155" t="s">
        <v>0</v>
      </c>
      <c r="J252" s="155" t="s">
        <v>0</v>
      </c>
      <c r="K252" s="147"/>
    </row>
    <row r="253" spans="1:11" x14ac:dyDescent="0.2">
      <c r="A253" s="145">
        <v>1501127</v>
      </c>
      <c r="B253" s="153" t="s">
        <v>489</v>
      </c>
      <c r="C253" s="165" t="s">
        <v>494</v>
      </c>
      <c r="D253" s="160">
        <v>3</v>
      </c>
      <c r="E253" s="160">
        <v>0</v>
      </c>
      <c r="F253" s="160">
        <v>3</v>
      </c>
      <c r="G253" s="155" t="s">
        <v>0</v>
      </c>
      <c r="H253" s="155" t="s">
        <v>0</v>
      </c>
      <c r="I253" s="155" t="s">
        <v>0</v>
      </c>
      <c r="J253" s="155" t="s">
        <v>0</v>
      </c>
      <c r="K253" s="147"/>
    </row>
    <row r="254" spans="1:11" x14ac:dyDescent="0.2">
      <c r="A254" s="145">
        <v>1501128</v>
      </c>
      <c r="B254" s="153" t="s">
        <v>490</v>
      </c>
      <c r="C254" s="165" t="s">
        <v>495</v>
      </c>
      <c r="D254" s="160">
        <v>3</v>
      </c>
      <c r="E254" s="160">
        <v>0</v>
      </c>
      <c r="F254" s="160">
        <v>3</v>
      </c>
      <c r="G254" s="155" t="s">
        <v>0</v>
      </c>
      <c r="H254" s="155" t="s">
        <v>0</v>
      </c>
      <c r="I254" s="155" t="s">
        <v>0</v>
      </c>
      <c r="J254" s="155" t="s">
        <v>0</v>
      </c>
      <c r="K254" s="147"/>
    </row>
    <row r="255" spans="1:11" x14ac:dyDescent="0.2">
      <c r="A255" s="139">
        <v>1302384</v>
      </c>
      <c r="B255" s="153" t="s">
        <v>496</v>
      </c>
      <c r="C255" s="156" t="s">
        <v>497</v>
      </c>
      <c r="D255" s="140">
        <v>2</v>
      </c>
      <c r="E255" s="140">
        <v>2</v>
      </c>
      <c r="F255" s="140">
        <v>3</v>
      </c>
      <c r="G255" s="155"/>
      <c r="H255" s="155">
        <v>1302382</v>
      </c>
      <c r="I255" s="155"/>
      <c r="J255" s="158"/>
      <c r="K255" s="147"/>
    </row>
    <row r="256" spans="1:11" x14ac:dyDescent="0.2">
      <c r="A256" s="139">
        <v>1401151</v>
      </c>
      <c r="B256" s="153" t="s">
        <v>613</v>
      </c>
      <c r="C256" s="156" t="s">
        <v>616</v>
      </c>
      <c r="D256" s="140">
        <v>3</v>
      </c>
      <c r="E256" s="140">
        <v>0</v>
      </c>
      <c r="F256" s="140">
        <v>3</v>
      </c>
      <c r="G256" s="155" t="s">
        <v>0</v>
      </c>
      <c r="H256" s="155" t="s">
        <v>0</v>
      </c>
      <c r="I256" s="155" t="s">
        <v>0</v>
      </c>
      <c r="J256" s="158" t="s">
        <v>0</v>
      </c>
      <c r="K256" s="147"/>
    </row>
    <row r="257" spans="1:11" x14ac:dyDescent="0.2">
      <c r="A257" s="139">
        <v>1401136</v>
      </c>
      <c r="B257" s="153" t="s">
        <v>614</v>
      </c>
      <c r="C257" s="156" t="s">
        <v>615</v>
      </c>
      <c r="D257" s="140">
        <v>3</v>
      </c>
      <c r="E257" s="140">
        <v>0</v>
      </c>
      <c r="F257" s="140">
        <v>3</v>
      </c>
      <c r="G257" s="155" t="s">
        <v>0</v>
      </c>
      <c r="H257" s="155" t="s">
        <v>0</v>
      </c>
      <c r="I257" s="155" t="s">
        <v>0</v>
      </c>
      <c r="J257" s="158" t="s">
        <v>0</v>
      </c>
      <c r="K257" s="147"/>
    </row>
    <row r="258" spans="1:11" x14ac:dyDescent="0.2">
      <c r="A258" s="139">
        <v>1301109</v>
      </c>
      <c r="B258" s="219" t="s">
        <v>623</v>
      </c>
      <c r="C258" s="156" t="s">
        <v>624</v>
      </c>
      <c r="D258" s="140">
        <v>3</v>
      </c>
      <c r="E258" s="140">
        <v>0</v>
      </c>
      <c r="F258" s="140">
        <v>3</v>
      </c>
      <c r="G258" s="155" t="s">
        <v>0</v>
      </c>
      <c r="H258" s="155" t="s">
        <v>0</v>
      </c>
      <c r="I258" s="155" t="s">
        <v>0</v>
      </c>
      <c r="J258" s="158" t="s">
        <v>0</v>
      </c>
      <c r="K258" s="147"/>
    </row>
  </sheetData>
  <autoFilter ref="A1:K258" xr:uid="{00000000-0009-0000-0000-00000B000000}"/>
  <pageMargins left="0.7" right="0.7" top="0.75" bottom="0.75" header="0.3" footer="0.3"/>
  <pageSetup scale="1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8048-C77E-46D2-B0BA-F387201646B0}">
  <dimension ref="A1:B35"/>
  <sheetViews>
    <sheetView workbookViewId="0">
      <selection sqref="A1:XFD1048576"/>
    </sheetView>
  </sheetViews>
  <sheetFormatPr defaultColWidth="8.85546875" defaultRowHeight="15.75" x14ac:dyDescent="0.25"/>
  <cols>
    <col min="1" max="1" width="20.140625" style="379" bestFit="1" customWidth="1"/>
    <col min="2" max="2" width="56.5703125" style="379" bestFit="1" customWidth="1"/>
    <col min="3" max="16384" width="8.85546875" style="379"/>
  </cols>
  <sheetData>
    <row r="1" spans="1:2" x14ac:dyDescent="0.25">
      <c r="A1" s="377" t="s">
        <v>676</v>
      </c>
      <c r="B1" s="378" t="s">
        <v>677</v>
      </c>
    </row>
    <row r="2" spans="1:2" x14ac:dyDescent="0.25">
      <c r="A2" s="377" t="s">
        <v>678</v>
      </c>
      <c r="B2" s="378" t="s">
        <v>679</v>
      </c>
    </row>
    <row r="3" spans="1:2" x14ac:dyDescent="0.25">
      <c r="A3" s="377" t="s">
        <v>680</v>
      </c>
      <c r="B3" s="378" t="s">
        <v>681</v>
      </c>
    </row>
    <row r="4" spans="1:2" x14ac:dyDescent="0.25">
      <c r="A4" s="377" t="s">
        <v>682</v>
      </c>
      <c r="B4" s="378" t="s">
        <v>683</v>
      </c>
    </row>
    <row r="5" spans="1:2" x14ac:dyDescent="0.25">
      <c r="A5" s="377" t="s">
        <v>684</v>
      </c>
      <c r="B5" s="378" t="s">
        <v>685</v>
      </c>
    </row>
    <row r="6" spans="1:2" x14ac:dyDescent="0.25">
      <c r="A6" s="377" t="s">
        <v>686</v>
      </c>
      <c r="B6" s="378" t="s">
        <v>687</v>
      </c>
    </row>
    <row r="7" spans="1:2" x14ac:dyDescent="0.25">
      <c r="A7" s="377" t="s">
        <v>688</v>
      </c>
      <c r="B7" s="378" t="s">
        <v>689</v>
      </c>
    </row>
    <row r="8" spans="1:2" x14ac:dyDescent="0.25">
      <c r="A8" s="377" t="s">
        <v>690</v>
      </c>
      <c r="B8" s="378" t="s">
        <v>691</v>
      </c>
    </row>
    <row r="9" spans="1:2" x14ac:dyDescent="0.25">
      <c r="A9" s="377" t="s">
        <v>692</v>
      </c>
      <c r="B9" s="378" t="s">
        <v>693</v>
      </c>
    </row>
    <row r="10" spans="1:2" x14ac:dyDescent="0.25">
      <c r="A10" s="377"/>
      <c r="B10" s="378"/>
    </row>
    <row r="12" spans="1:2" x14ac:dyDescent="0.25">
      <c r="A12" s="377" t="s">
        <v>694</v>
      </c>
    </row>
    <row r="13" spans="1:2" x14ac:dyDescent="0.25">
      <c r="A13" s="377" t="s">
        <v>668</v>
      </c>
    </row>
    <row r="14" spans="1:2" x14ac:dyDescent="0.25">
      <c r="A14" s="377" t="s">
        <v>666</v>
      </c>
    </row>
    <row r="15" spans="1:2" x14ac:dyDescent="0.25">
      <c r="A15" s="377" t="s">
        <v>695</v>
      </c>
    </row>
    <row r="19" spans="1:1" x14ac:dyDescent="0.25">
      <c r="A19" s="377" t="s">
        <v>696</v>
      </c>
    </row>
    <row r="20" spans="1:1" x14ac:dyDescent="0.25">
      <c r="A20" s="377" t="s">
        <v>697</v>
      </c>
    </row>
    <row r="21" spans="1:1" x14ac:dyDescent="0.25">
      <c r="A21" s="377" t="s">
        <v>698</v>
      </c>
    </row>
    <row r="22" spans="1:1" x14ac:dyDescent="0.25">
      <c r="A22" s="377" t="s">
        <v>665</v>
      </c>
    </row>
    <row r="23" spans="1:1" x14ac:dyDescent="0.25">
      <c r="A23" s="377" t="s">
        <v>667</v>
      </c>
    </row>
    <row r="24" spans="1:1" x14ac:dyDescent="0.25">
      <c r="A24" s="377" t="s">
        <v>672</v>
      </c>
    </row>
    <row r="25" spans="1:1" x14ac:dyDescent="0.25">
      <c r="A25" s="377" t="s">
        <v>673</v>
      </c>
    </row>
    <row r="26" spans="1:1" x14ac:dyDescent="0.25">
      <c r="A26" s="377" t="s">
        <v>674</v>
      </c>
    </row>
    <row r="27" spans="1:1" x14ac:dyDescent="0.25">
      <c r="A27" s="377" t="s">
        <v>699</v>
      </c>
    </row>
    <row r="28" spans="1:1" x14ac:dyDescent="0.25">
      <c r="A28" s="377" t="s">
        <v>700</v>
      </c>
    </row>
    <row r="29" spans="1:1" x14ac:dyDescent="0.25">
      <c r="A29" s="377" t="s">
        <v>701</v>
      </c>
    </row>
    <row r="30" spans="1:1" x14ac:dyDescent="0.25">
      <c r="A30" s="377" t="s">
        <v>702</v>
      </c>
    </row>
    <row r="31" spans="1:1" x14ac:dyDescent="0.25">
      <c r="A31" s="377" t="s">
        <v>703</v>
      </c>
    </row>
    <row r="32" spans="1:1" x14ac:dyDescent="0.25">
      <c r="A32" s="377" t="s">
        <v>704</v>
      </c>
    </row>
    <row r="33" spans="1:1" x14ac:dyDescent="0.25">
      <c r="A33" s="377" t="s">
        <v>705</v>
      </c>
    </row>
    <row r="34" spans="1:1" x14ac:dyDescent="0.25">
      <c r="A34" s="377" t="s">
        <v>706</v>
      </c>
    </row>
    <row r="35" spans="1:1" x14ac:dyDescent="0.25">
      <c r="A35" s="377" t="s">
        <v>707</v>
      </c>
    </row>
  </sheetData>
  <pageMargins left="0.7" right="0.7" top="0.75" bottom="0.75" header="0.3" footer="0.3"/>
  <pageSetup paperSize="9"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52"/>
  <sheetViews>
    <sheetView tabSelected="1" view="pageBreakPreview" zoomScale="90" zoomScaleNormal="90" zoomScaleSheetLayoutView="90" workbookViewId="0">
      <selection activeCell="G4" sqref="G4"/>
    </sheetView>
  </sheetViews>
  <sheetFormatPr defaultRowHeight="12.75" x14ac:dyDescent="0.2"/>
  <cols>
    <col min="1" max="1" width="2.5703125" customWidth="1"/>
    <col min="2" max="2" width="10.85546875" customWidth="1"/>
    <col min="3" max="3" width="38.85546875" customWidth="1"/>
    <col min="4" max="4" width="6.28515625" customWidth="1"/>
    <col min="5" max="5" width="6.140625" customWidth="1"/>
    <col min="6" max="6" width="5.85546875" customWidth="1"/>
    <col min="7" max="7" width="17.42578125" customWidth="1"/>
    <col min="8" max="8" width="13.28515625" customWidth="1"/>
    <col min="9" max="9" width="10.42578125" customWidth="1"/>
    <col min="10" max="10" width="4.7109375" customWidth="1"/>
    <col min="11" max="11" width="9.85546875" bestFit="1" customWidth="1"/>
    <col min="12" max="12" width="39.5703125" customWidth="1"/>
    <col min="13" max="13" width="6.5703125" customWidth="1"/>
    <col min="14" max="15" width="6.140625" customWidth="1"/>
    <col min="16" max="18" width="16.85546875" customWidth="1"/>
  </cols>
  <sheetData>
    <row r="1" spans="1:25" s="1" customFormat="1" ht="30" customHeight="1" x14ac:dyDescent="0.2">
      <c r="A1"/>
      <c r="B1" s="460" t="s">
        <v>617</v>
      </c>
      <c r="C1" s="460"/>
      <c r="D1" s="460"/>
      <c r="E1" s="460"/>
      <c r="F1" s="460"/>
      <c r="G1" s="460"/>
      <c r="H1" s="460"/>
      <c r="I1" s="460"/>
      <c r="J1" s="460"/>
      <c r="K1" s="460"/>
      <c r="L1" s="460"/>
      <c r="M1" s="612"/>
      <c r="N1" s="612"/>
      <c r="O1" s="612"/>
      <c r="P1" s="612"/>
      <c r="Q1" s="367"/>
      <c r="R1" s="367"/>
    </row>
    <row r="2" spans="1:25" ht="14.25" x14ac:dyDescent="0.2">
      <c r="B2" s="460"/>
      <c r="C2" s="460"/>
      <c r="D2" s="460"/>
      <c r="E2" s="460"/>
      <c r="F2" s="460"/>
      <c r="G2" s="303"/>
      <c r="H2" s="303"/>
      <c r="I2" s="303"/>
      <c r="J2" s="303"/>
      <c r="K2" s="303"/>
      <c r="L2" s="460"/>
      <c r="M2" s="460"/>
      <c r="N2" s="460"/>
      <c r="O2" s="460"/>
      <c r="P2" s="460"/>
      <c r="Q2" s="367"/>
      <c r="R2" s="367"/>
    </row>
    <row r="3" spans="1:25" ht="13.5" customHeight="1" x14ac:dyDescent="0.2">
      <c r="B3" s="460"/>
      <c r="C3" s="460"/>
      <c r="D3" s="460"/>
      <c r="E3" s="460"/>
      <c r="F3" s="460"/>
      <c r="G3" s="303"/>
      <c r="H3" s="303"/>
      <c r="I3" s="303"/>
      <c r="J3" s="303"/>
      <c r="K3" s="303"/>
      <c r="L3" s="460"/>
      <c r="M3" s="460"/>
      <c r="N3" s="460"/>
      <c r="O3" s="460"/>
      <c r="P3" s="460"/>
      <c r="Q3" s="367"/>
      <c r="R3" s="367"/>
      <c r="T3" s="21"/>
      <c r="U3" s="21"/>
      <c r="V3" s="21"/>
      <c r="W3" s="21"/>
      <c r="X3" s="21"/>
      <c r="Y3" s="21"/>
    </row>
    <row r="4" spans="1:25" ht="15" thickBot="1" x14ac:dyDescent="0.25">
      <c r="B4" s="461"/>
      <c r="C4" s="461"/>
      <c r="D4" s="461"/>
      <c r="E4" s="461"/>
      <c r="F4" s="461"/>
      <c r="G4" s="303"/>
      <c r="H4" s="303"/>
      <c r="I4" s="303"/>
      <c r="J4" s="303"/>
      <c r="K4" s="303"/>
      <c r="L4" s="460"/>
      <c r="M4" s="460"/>
      <c r="N4" s="460"/>
      <c r="O4" s="460"/>
      <c r="P4" s="460"/>
      <c r="Q4" s="367"/>
      <c r="R4" s="367"/>
      <c r="T4" s="21"/>
      <c r="U4" s="21"/>
      <c r="V4" s="21"/>
      <c r="W4" s="21"/>
      <c r="X4" s="21"/>
      <c r="Y4" s="21"/>
    </row>
    <row r="5" spans="1:25" s="271" customFormat="1" ht="18" customHeight="1" thickBot="1" x14ac:dyDescent="0.25">
      <c r="A5"/>
      <c r="B5" s="462" t="s">
        <v>597</v>
      </c>
      <c r="C5" s="463"/>
      <c r="D5" s="463"/>
      <c r="E5" s="463"/>
      <c r="F5" s="463"/>
      <c r="G5" s="471"/>
      <c r="H5" s="370" t="s">
        <v>698</v>
      </c>
      <c r="I5" s="371" t="s">
        <v>668</v>
      </c>
      <c r="J5" s="268"/>
      <c r="K5" s="462" t="s">
        <v>601</v>
      </c>
      <c r="L5" s="463"/>
      <c r="M5" s="463"/>
      <c r="N5" s="463"/>
      <c r="O5" s="463"/>
      <c r="P5" s="471"/>
      <c r="Q5" s="370" t="s">
        <v>698</v>
      </c>
      <c r="R5" s="371" t="s">
        <v>666</v>
      </c>
      <c r="T5" s="31"/>
      <c r="U5" s="32"/>
      <c r="V5" s="31"/>
      <c r="W5" s="31"/>
      <c r="X5" s="31"/>
      <c r="Y5" s="31"/>
    </row>
    <row r="6" spans="1:25" s="271" customFormat="1" ht="18" customHeight="1" thickBot="1" x14ac:dyDescent="0.25">
      <c r="A6"/>
      <c r="B6" s="451" t="s">
        <v>1</v>
      </c>
      <c r="C6" s="452" t="s">
        <v>2</v>
      </c>
      <c r="D6" s="453" t="s">
        <v>3</v>
      </c>
      <c r="E6" s="453"/>
      <c r="F6" s="453"/>
      <c r="G6" s="451" t="s">
        <v>26</v>
      </c>
      <c r="H6" s="447" t="s">
        <v>669</v>
      </c>
      <c r="I6" s="448"/>
      <c r="J6" s="24"/>
      <c r="K6" s="451" t="s">
        <v>1</v>
      </c>
      <c r="L6" s="452" t="s">
        <v>2</v>
      </c>
      <c r="M6" s="453" t="s">
        <v>3</v>
      </c>
      <c r="N6" s="453"/>
      <c r="O6" s="453"/>
      <c r="P6" s="451" t="s">
        <v>26</v>
      </c>
      <c r="Q6" s="447" t="s">
        <v>669</v>
      </c>
      <c r="R6" s="448"/>
      <c r="T6" s="285"/>
      <c r="U6" s="285"/>
      <c r="V6" s="285"/>
      <c r="W6" s="285"/>
      <c r="X6" s="285"/>
      <c r="Y6" s="285"/>
    </row>
    <row r="7" spans="1:25" s="271" customFormat="1" ht="18" customHeight="1" thickBot="1" x14ac:dyDescent="0.25">
      <c r="A7"/>
      <c r="B7" s="472"/>
      <c r="C7" s="452"/>
      <c r="D7" s="234" t="s">
        <v>4</v>
      </c>
      <c r="E7" s="235" t="s">
        <v>5</v>
      </c>
      <c r="F7" s="235" t="s">
        <v>6</v>
      </c>
      <c r="G7" s="451"/>
      <c r="H7" s="369" t="s">
        <v>670</v>
      </c>
      <c r="I7" s="369" t="s">
        <v>671</v>
      </c>
      <c r="J7" s="24"/>
      <c r="K7" s="472"/>
      <c r="L7" s="452"/>
      <c r="M7" s="234" t="s">
        <v>4</v>
      </c>
      <c r="N7" s="235" t="s">
        <v>5</v>
      </c>
      <c r="O7" s="235" t="s">
        <v>6</v>
      </c>
      <c r="P7" s="451"/>
      <c r="Q7" s="369" t="s">
        <v>670</v>
      </c>
      <c r="R7" s="369" t="s">
        <v>671</v>
      </c>
      <c r="T7" s="285"/>
      <c r="U7" s="285"/>
      <c r="V7" s="285"/>
      <c r="W7" s="285"/>
      <c r="X7" s="285"/>
      <c r="Y7" s="285"/>
    </row>
    <row r="8" spans="1:25" s="271" customFormat="1" ht="18" customHeight="1" x14ac:dyDescent="0.2">
      <c r="B8" s="233">
        <v>1401120</v>
      </c>
      <c r="C8" s="279" t="str">
        <f>VLOOKUP($B8,Crses!$A$2:$J$284,3,FALSE)</f>
        <v>English Language (1) **</v>
      </c>
      <c r="D8" s="280">
        <f>VLOOKUP($B8,Crses!$A$2:$J$284,4,FALSE)</f>
        <v>3</v>
      </c>
      <c r="E8" s="280">
        <f>VLOOKUP($B8,Crses!$A$2:$J$284,5,FALSE)</f>
        <v>0</v>
      </c>
      <c r="F8" s="280">
        <f>VLOOKUP($B8,Crses!$A$2:$J$284,6,FALSE)</f>
        <v>3</v>
      </c>
      <c r="G8" s="281" t="str">
        <f>VLOOKUP($B8,Crses!$A$2:$J$284,7,FALSE)</f>
        <v>-</v>
      </c>
      <c r="H8" s="238"/>
      <c r="I8" s="372"/>
      <c r="J8" s="24"/>
      <c r="K8" s="233">
        <v>1401151</v>
      </c>
      <c r="L8" s="279" t="str">
        <f>VLOOKUP($K8,Crses!$A$2:$J$284,3,FALSE)</f>
        <v>Ethics University</v>
      </c>
      <c r="M8" s="280">
        <f>VLOOKUP($K8,Crses!$A$2:$J$284,4,FALSE)</f>
        <v>3</v>
      </c>
      <c r="N8" s="280">
        <f>VLOOKUP($K8,Crses!$A$2:$J$284,5,FALSE)</f>
        <v>0</v>
      </c>
      <c r="O8" s="280">
        <f>VLOOKUP($K8,Crses!$A$2:$J$284,6,FALSE)</f>
        <v>3</v>
      </c>
      <c r="P8" s="281" t="str">
        <f>VLOOKUP($K8,Crses!$A$2:$J$284,7,FALSE)</f>
        <v>-</v>
      </c>
      <c r="Q8" s="238"/>
      <c r="R8" s="372"/>
      <c r="T8" s="285"/>
      <c r="U8" s="285"/>
      <c r="V8" s="285"/>
      <c r="W8" s="285"/>
      <c r="X8" s="285"/>
      <c r="Y8" s="285"/>
    </row>
    <row r="9" spans="1:25" s="271" customFormat="1" ht="18" customHeight="1" x14ac:dyDescent="0.2">
      <c r="B9" s="232">
        <v>1501110</v>
      </c>
      <c r="C9" s="135" t="str">
        <f>VLOOKUP($B9,Crses!$A$2:$J$284,3,FALSE)</f>
        <v>Calculus (1)</v>
      </c>
      <c r="D9" s="133">
        <f>VLOOKUP($B9,Crses!$A$2:$J$284,4,FALSE)</f>
        <v>3</v>
      </c>
      <c r="E9" s="133">
        <f>VLOOKUP($B9,Crses!$A$2:$J$284,5,FALSE)</f>
        <v>0</v>
      </c>
      <c r="F9" s="133">
        <f>VLOOKUP($B9,Crses!$A$2:$J$284,6,FALSE)</f>
        <v>3</v>
      </c>
      <c r="G9" s="240" t="str">
        <f>VLOOKUP($B9,Crses!$A$2:$J$284,7,FALSE)</f>
        <v>-</v>
      </c>
      <c r="H9" s="232"/>
      <c r="I9" s="373"/>
      <c r="J9" s="24"/>
      <c r="K9" s="232">
        <v>1301270</v>
      </c>
      <c r="L9" s="135" t="str">
        <f>VLOOKUP($K9,Crses!$A$2:$J$254,3,FALSE)</f>
        <v>Numerical Analysis</v>
      </c>
      <c r="M9" s="133">
        <f>VLOOKUP($K9,Crses!$A$2:$J$254,4,FALSE)</f>
        <v>3</v>
      </c>
      <c r="N9" s="133">
        <f>VLOOKUP($K9,Crses!$A$2:$J$254,5,FALSE)</f>
        <v>0</v>
      </c>
      <c r="O9" s="133">
        <f>VLOOKUP($K9,Crses!$A$2:$J$254,6,FALSE)</f>
        <v>3</v>
      </c>
      <c r="P9" s="240">
        <f>VLOOKUP($K9,Crses!$A$2:$J$254,7,FALSE)</f>
        <v>1301106</v>
      </c>
      <c r="Q9" s="232"/>
      <c r="R9" s="373"/>
      <c r="T9" s="31"/>
      <c r="U9" s="32"/>
      <c r="V9" s="31"/>
      <c r="W9" s="31"/>
      <c r="X9" s="31"/>
      <c r="Y9" s="31"/>
    </row>
    <row r="10" spans="1:25" ht="14.25" x14ac:dyDescent="0.2">
      <c r="A10" s="271"/>
      <c r="B10" s="232">
        <v>1301110</v>
      </c>
      <c r="C10" s="135" t="str">
        <f>VLOOKUP($B10,Crses!$A$2:$J$284,3,FALSE)</f>
        <v>Discrete Structures</v>
      </c>
      <c r="D10" s="133">
        <f>VLOOKUP($B10,Crses!$A$2:$J$284,4,FALSE)</f>
        <v>3</v>
      </c>
      <c r="E10" s="133">
        <f>VLOOKUP($B10,Crses!$A$2:$J$284,5,FALSE)</f>
        <v>0</v>
      </c>
      <c r="F10" s="133">
        <f>VLOOKUP($B10,Crses!$A$2:$J$284,6,FALSE)</f>
        <v>3</v>
      </c>
      <c r="G10" s="240" t="str">
        <f>VLOOKUP($B10,Crses!$A$2:$J$284,7,FALSE)</f>
        <v>-</v>
      </c>
      <c r="H10" s="374"/>
      <c r="I10" s="373"/>
      <c r="J10" s="24"/>
      <c r="K10" s="232">
        <v>1501212</v>
      </c>
      <c r="L10" s="135" t="str">
        <f>VLOOKUP($K10,Crses!$A$2:$J$254,3,FALSE)</f>
        <v>Probability and Statistics</v>
      </c>
      <c r="M10" s="133">
        <f>VLOOKUP($K10,Crses!$A$2:$J$254,4,FALSE)</f>
        <v>3</v>
      </c>
      <c r="N10" s="133">
        <f>VLOOKUP($K10,Crses!$A$2:$J$254,5,FALSE)</f>
        <v>0</v>
      </c>
      <c r="O10" s="133">
        <f>VLOOKUP($K10,Crses!$A$2:$J$254,6,FALSE)</f>
        <v>3</v>
      </c>
      <c r="P10" s="240">
        <f>VLOOKUP($K10,Crses!$A$2:$J$254,7,FALSE)</f>
        <v>1501110</v>
      </c>
      <c r="Q10" s="374"/>
      <c r="R10" s="373"/>
      <c r="T10" s="21"/>
      <c r="U10" s="21"/>
      <c r="V10" s="21"/>
      <c r="W10" s="21"/>
      <c r="X10" s="21"/>
      <c r="Y10" s="21"/>
    </row>
    <row r="11" spans="1:25" ht="14.25" x14ac:dyDescent="0.2">
      <c r="A11" s="271"/>
      <c r="B11" s="232">
        <v>1301106</v>
      </c>
      <c r="C11" s="135" t="str">
        <f>VLOOKUP($B11,Crses!$A$2:$J$284,3,FALSE)</f>
        <v>Structured Programming</v>
      </c>
      <c r="D11" s="133">
        <f>VLOOKUP($B11,Crses!$A$2:$J$284,4,FALSE)</f>
        <v>2</v>
      </c>
      <c r="E11" s="133">
        <f>VLOOKUP($B11,Crses!$A$2:$J$284,5,FALSE)</f>
        <v>2</v>
      </c>
      <c r="F11" s="133">
        <f>VLOOKUP($B11,Crses!$A$2:$J$284,6,FALSE)</f>
        <v>3</v>
      </c>
      <c r="G11" s="240" t="str">
        <f>VLOOKUP($B11,Crses!$A$2:$J$284,7,FALSE)</f>
        <v>ↂ 1301109</v>
      </c>
      <c r="H11" s="232"/>
      <c r="I11" s="373"/>
      <c r="J11" s="24"/>
      <c r="K11" s="232">
        <v>1301108</v>
      </c>
      <c r="L11" s="135" t="str">
        <f>VLOOKUP($K11,Crses!$A$2:$J$254,3,FALSE)</f>
        <v>Object-Oriented Programming (1)</v>
      </c>
      <c r="M11" s="133">
        <f>VLOOKUP($K11,Crses!$A$2:$J$254,4,FALSE)</f>
        <v>2</v>
      </c>
      <c r="N11" s="133">
        <f>VLOOKUP($K11,Crses!$A$2:$J$254,5,FALSE)</f>
        <v>2</v>
      </c>
      <c r="O11" s="133">
        <f>VLOOKUP($K11,Crses!$A$2:$J$254,6,FALSE)</f>
        <v>3</v>
      </c>
      <c r="P11" s="240">
        <f>VLOOKUP($K11,Crses!$A$2:$J$254,7,FALSE)</f>
        <v>1301106</v>
      </c>
      <c r="Q11" s="232"/>
      <c r="R11" s="373"/>
      <c r="S11" s="21"/>
      <c r="T11" s="21"/>
      <c r="U11" s="21"/>
      <c r="V11" s="21"/>
      <c r="W11" s="21"/>
      <c r="X11" s="21"/>
      <c r="Y11" s="21"/>
    </row>
    <row r="12" spans="1:25" ht="14.25" x14ac:dyDescent="0.2">
      <c r="A12" s="271"/>
      <c r="B12" s="232">
        <v>1301109</v>
      </c>
      <c r="C12" s="135" t="str">
        <f>VLOOKUP($B12,Crses!$A$2:$J$284,3,FALSE)</f>
        <v>Introduction to information Technology</v>
      </c>
      <c r="D12" s="133">
        <f>VLOOKUP($B12,Crses!$A$2:$J$284,4,FALSE)</f>
        <v>3</v>
      </c>
      <c r="E12" s="133">
        <f>VLOOKUP($B12,Crses!$A$2:$J$284,5,FALSE)</f>
        <v>0</v>
      </c>
      <c r="F12" s="133">
        <f>VLOOKUP($B12,Crses!$A$2:$J$284,6,FALSE)</f>
        <v>3</v>
      </c>
      <c r="G12" s="240" t="str">
        <f>VLOOKUP($B12,Crses!$A$2:$J$284,7,FALSE)</f>
        <v>-</v>
      </c>
      <c r="H12" s="232"/>
      <c r="I12" s="373"/>
      <c r="J12" s="24"/>
      <c r="K12" s="232">
        <v>1301120</v>
      </c>
      <c r="L12" s="135" t="str">
        <f>VLOOKUP($K12,Crses!$A$2:$J$254,3,FALSE)</f>
        <v>Digital Systems</v>
      </c>
      <c r="M12" s="133">
        <f>VLOOKUP($K12,Crses!$A$2:$J$254,4,FALSE)</f>
        <v>3</v>
      </c>
      <c r="N12" s="133">
        <f>VLOOKUP($K12,Crses!$A$2:$J$254,5,FALSE)</f>
        <v>0</v>
      </c>
      <c r="O12" s="133">
        <f>VLOOKUP($K12,Crses!$A$2:$J$254,6,FALSE)</f>
        <v>3</v>
      </c>
      <c r="P12" s="240" t="str">
        <f>VLOOKUP($K12,Crses!$A$2:$J$254,7,FALSE)</f>
        <v>-</v>
      </c>
      <c r="Q12" s="232"/>
      <c r="R12" s="373"/>
    </row>
    <row r="13" spans="1:25" ht="12.75" customHeight="1" thickBot="1" x14ac:dyDescent="0.25">
      <c r="A13" s="271"/>
      <c r="B13" s="236"/>
      <c r="C13" s="282"/>
      <c r="D13" s="283"/>
      <c r="E13" s="283"/>
      <c r="F13" s="283"/>
      <c r="G13" s="284"/>
      <c r="H13" s="241"/>
      <c r="I13" s="382"/>
      <c r="J13" s="24"/>
      <c r="K13" s="236"/>
      <c r="L13" s="282"/>
      <c r="M13" s="283"/>
      <c r="N13" s="283"/>
      <c r="O13" s="283"/>
      <c r="P13" s="284"/>
      <c r="Q13" s="241"/>
      <c r="R13" s="382"/>
    </row>
    <row r="14" spans="1:25" ht="13.5" thickBot="1" x14ac:dyDescent="0.25">
      <c r="B14" s="454" t="s">
        <v>6</v>
      </c>
      <c r="C14" s="454"/>
      <c r="D14" s="237">
        <f>SUM(D8:D12)</f>
        <v>14</v>
      </c>
      <c r="E14" s="237">
        <f>SUM(E8:E12)</f>
        <v>2</v>
      </c>
      <c r="F14" s="237">
        <f>SUM(F8:F12)</f>
        <v>15</v>
      </c>
      <c r="G14" s="266"/>
      <c r="H14" s="449"/>
      <c r="I14" s="450"/>
      <c r="J14" s="20"/>
      <c r="K14" s="454" t="s">
        <v>6</v>
      </c>
      <c r="L14" s="454"/>
      <c r="M14" s="237">
        <f>SUM(M8:M13)</f>
        <v>14</v>
      </c>
      <c r="N14" s="237">
        <f t="shared" ref="N14:O14" si="0">SUM(N8:N13)</f>
        <v>2</v>
      </c>
      <c r="O14" s="237">
        <f t="shared" si="0"/>
        <v>15</v>
      </c>
      <c r="P14" s="266"/>
      <c r="Q14" s="449"/>
      <c r="R14" s="450"/>
    </row>
    <row r="15" spans="1:25" s="271" customFormat="1" ht="18" customHeight="1" thickBot="1" x14ac:dyDescent="0.25">
      <c r="A15"/>
      <c r="B15" s="269"/>
      <c r="C15" s="20"/>
      <c r="D15" s="20"/>
      <c r="E15" s="20"/>
      <c r="F15" s="20"/>
      <c r="G15" s="20"/>
      <c r="H15" s="20"/>
      <c r="I15" s="20"/>
      <c r="J15" s="26"/>
      <c r="K15" s="475"/>
      <c r="L15" s="475"/>
      <c r="M15" s="475"/>
      <c r="N15" s="475"/>
      <c r="O15" s="475"/>
      <c r="P15" s="475"/>
      <c r="Q15" s="375"/>
      <c r="R15" s="375"/>
    </row>
    <row r="16" spans="1:25" s="271" customFormat="1" ht="18" customHeight="1" thickBot="1" x14ac:dyDescent="0.25">
      <c r="A16"/>
      <c r="B16" s="462" t="s">
        <v>598</v>
      </c>
      <c r="C16" s="463"/>
      <c r="D16" s="463"/>
      <c r="E16" s="463"/>
      <c r="F16" s="463"/>
      <c r="G16" s="471"/>
      <c r="H16" s="370" t="s">
        <v>665</v>
      </c>
      <c r="I16" s="371" t="s">
        <v>668</v>
      </c>
      <c r="J16" s="24"/>
      <c r="K16" s="462" t="s">
        <v>602</v>
      </c>
      <c r="L16" s="463"/>
      <c r="M16" s="463"/>
      <c r="N16" s="463"/>
      <c r="O16" s="463"/>
      <c r="P16" s="471"/>
      <c r="Q16" s="370" t="s">
        <v>665</v>
      </c>
      <c r="R16" s="371" t="s">
        <v>666</v>
      </c>
    </row>
    <row r="17" spans="1:23" s="271" customFormat="1" ht="18" customHeight="1" thickBot="1" x14ac:dyDescent="0.25">
      <c r="A17"/>
      <c r="B17" s="451" t="s">
        <v>1</v>
      </c>
      <c r="C17" s="473" t="s">
        <v>2</v>
      </c>
      <c r="D17" s="456" t="s">
        <v>3</v>
      </c>
      <c r="E17" s="456"/>
      <c r="F17" s="457"/>
      <c r="G17" s="458" t="s">
        <v>26</v>
      </c>
      <c r="H17" s="447" t="s">
        <v>669</v>
      </c>
      <c r="I17" s="448"/>
      <c r="J17" s="24"/>
      <c r="K17" s="451" t="s">
        <v>1</v>
      </c>
      <c r="L17" s="473" t="s">
        <v>2</v>
      </c>
      <c r="M17" s="456" t="s">
        <v>3</v>
      </c>
      <c r="N17" s="456"/>
      <c r="O17" s="457"/>
      <c r="P17" s="458" t="s">
        <v>26</v>
      </c>
      <c r="Q17" s="447" t="s">
        <v>669</v>
      </c>
      <c r="R17" s="448"/>
    </row>
    <row r="18" spans="1:23" s="271" customFormat="1" ht="18" customHeight="1" thickBot="1" x14ac:dyDescent="0.25">
      <c r="A18"/>
      <c r="B18" s="472"/>
      <c r="C18" s="474"/>
      <c r="D18" s="212" t="s">
        <v>4</v>
      </c>
      <c r="E18" s="213" t="s">
        <v>5</v>
      </c>
      <c r="F18" s="213" t="s">
        <v>6</v>
      </c>
      <c r="G18" s="459"/>
      <c r="H18" s="369" t="s">
        <v>670</v>
      </c>
      <c r="I18" s="369" t="s">
        <v>671</v>
      </c>
      <c r="J18" s="24"/>
      <c r="K18" s="472"/>
      <c r="L18" s="474"/>
      <c r="M18" s="212" t="s">
        <v>4</v>
      </c>
      <c r="N18" s="213" t="s">
        <v>5</v>
      </c>
      <c r="O18" s="213" t="s">
        <v>6</v>
      </c>
      <c r="P18" s="459"/>
      <c r="Q18" s="369" t="s">
        <v>670</v>
      </c>
      <c r="R18" s="369" t="s">
        <v>671</v>
      </c>
    </row>
    <row r="19" spans="1:23" s="271" customFormat="1" ht="18" customHeight="1" thickTop="1" x14ac:dyDescent="0.2">
      <c r="B19" s="232">
        <v>1401110</v>
      </c>
      <c r="C19" s="272" t="str">
        <f>VLOOKUP($B19,Crses!$A$2:$J$284,3,FALSE)</f>
        <v>Arabic Language  (1) **</v>
      </c>
      <c r="D19" s="273">
        <f>VLOOKUP($B19,Crses!$A$2:$J$284,4,FALSE)</f>
        <v>3</v>
      </c>
      <c r="E19" s="273">
        <f>VLOOKUP($B19,Crses!$A$2:$J$284,5,FALSE)</f>
        <v>0</v>
      </c>
      <c r="F19" s="273">
        <f>VLOOKUP($B19,Crses!$A$2:$J$284,6,FALSE)</f>
        <v>3</v>
      </c>
      <c r="G19" s="274" t="str">
        <f>VLOOKUP($B19,Crses!$A$2:$J$284,7,FALSE)</f>
        <v>-</v>
      </c>
      <c r="H19" s="238"/>
      <c r="I19" s="372"/>
      <c r="J19" s="24"/>
      <c r="K19" s="232">
        <v>100100</v>
      </c>
      <c r="L19" s="272" t="str">
        <f>VLOOKUP($K19,Crses!$A$2:$J$284,3,FALSE)</f>
        <v>Military Science*</v>
      </c>
      <c r="M19" s="273">
        <f>VLOOKUP($K19,Crses!$A$2:$J$284,4,FALSE)</f>
        <v>3</v>
      </c>
      <c r="N19" s="273">
        <f>VLOOKUP($K19,Crses!$A$2:$J$284,5,FALSE)</f>
        <v>0</v>
      </c>
      <c r="O19" s="273">
        <f>VLOOKUP($K19,Crses!$A$2:$J$284,6,FALSE)</f>
        <v>3</v>
      </c>
      <c r="P19" s="274" t="str">
        <f>VLOOKUP($K19,Crses!$A$2:$J$284,7,FALSE)</f>
        <v>-</v>
      </c>
      <c r="Q19" s="238"/>
      <c r="R19" s="372"/>
    </row>
    <row r="20" spans="1:23" s="271" customFormat="1" ht="18" customHeight="1" x14ac:dyDescent="0.2">
      <c r="B20" s="232">
        <v>1301203</v>
      </c>
      <c r="C20" s="135" t="str">
        <f>VLOOKUP($B20,Crses!$A$2:$J$254,3,FALSE)</f>
        <v>Data Structures and Algorithms</v>
      </c>
      <c r="D20" s="133">
        <f>VLOOKUP($B20,Crses!$A$2:$J$254,4,FALSE)</f>
        <v>2</v>
      </c>
      <c r="E20" s="133">
        <f>VLOOKUP($B20,Crses!$A$2:$J$254,5,FALSE)</f>
        <v>2</v>
      </c>
      <c r="F20" s="133">
        <f>VLOOKUP($B20,Crses!$A$2:$J$254,6,FALSE)</f>
        <v>3</v>
      </c>
      <c r="G20" s="240" t="str">
        <f>VLOOKUP($B20,Crses!$A$2:$J$254,7,FALSE)</f>
        <v>1301108+1301110</v>
      </c>
      <c r="H20" s="232"/>
      <c r="I20" s="373"/>
      <c r="J20" s="24"/>
      <c r="K20" s="232">
        <v>1303236</v>
      </c>
      <c r="L20" s="135" t="str">
        <f>VLOOKUP($K20,Crses!$A$2:$J$254,3,FALSE)</f>
        <v>Web-Based Programming</v>
      </c>
      <c r="M20" s="133">
        <f>VLOOKUP($K20,Crses!$A$2:$J$254,4,FALSE)</f>
        <v>2</v>
      </c>
      <c r="N20" s="133">
        <f>VLOOKUP($K20,Crses!$A$2:$J$254,5,FALSE)</f>
        <v>2</v>
      </c>
      <c r="O20" s="133">
        <f>VLOOKUP($K20,Crses!$A$2:$J$254,6,FALSE)</f>
        <v>3</v>
      </c>
      <c r="P20" s="240">
        <f>VLOOKUP($K20,Crses!$A$2:$J$254,7,FALSE)</f>
        <v>1301108</v>
      </c>
      <c r="Q20" s="232"/>
      <c r="R20" s="373"/>
    </row>
    <row r="21" spans="1:23" ht="14.25" x14ac:dyDescent="0.2">
      <c r="A21" s="271"/>
      <c r="B21" s="232">
        <v>1301222</v>
      </c>
      <c r="C21" s="135" t="str">
        <f>VLOOKUP($B21,Crses!$A$2:$J$254,3,FALSE)</f>
        <v>Computer Organization and Architecture</v>
      </c>
      <c r="D21" s="133">
        <f>VLOOKUP($B21,Crses!$A$2:$J$254,4,FALSE)</f>
        <v>3</v>
      </c>
      <c r="E21" s="133">
        <f>VLOOKUP($B21,Crses!$A$2:$J$254,5,FALSE)</f>
        <v>0</v>
      </c>
      <c r="F21" s="133">
        <f>VLOOKUP($B21,Crses!$A$2:$J$254,6,FALSE)</f>
        <v>3</v>
      </c>
      <c r="G21" s="240">
        <f>VLOOKUP($B21,Crses!$A$2:$J$254,7,FALSE)</f>
        <v>1301120</v>
      </c>
      <c r="H21" s="374"/>
      <c r="I21" s="373"/>
      <c r="J21" s="24"/>
      <c r="K21" s="232">
        <v>1301208</v>
      </c>
      <c r="L21" s="135" t="str">
        <f>VLOOKUP($K21,Crses!$A$2:$J$254,3,FALSE)</f>
        <v>Object-Oriented Programming (2)</v>
      </c>
      <c r="M21" s="133">
        <f>VLOOKUP($K21,Crses!$A$2:$J$254,4,FALSE)</f>
        <v>2</v>
      </c>
      <c r="N21" s="133">
        <f>VLOOKUP($K21,Crses!$A$2:$J$254,5,FALSE)</f>
        <v>2</v>
      </c>
      <c r="O21" s="133">
        <f>VLOOKUP($K21,Crses!$A$2:$J$254,6,FALSE)</f>
        <v>3</v>
      </c>
      <c r="P21" s="240">
        <f>VLOOKUP($K21,Crses!$A$2:$J$254,7,FALSE)</f>
        <v>1301108</v>
      </c>
      <c r="Q21" s="374"/>
      <c r="R21" s="373"/>
    </row>
    <row r="22" spans="1:23" ht="14.25" x14ac:dyDescent="0.2">
      <c r="A22" s="271"/>
      <c r="B22" s="232">
        <v>1303265</v>
      </c>
      <c r="C22" s="135" t="str">
        <f>VLOOKUP($B22,Crses!$A$2:$J$254,3,FALSE)</f>
        <v>Technical Communication Skills</v>
      </c>
      <c r="D22" s="133">
        <f>VLOOKUP($B22,Crses!$A$2:$J$254,4,FALSE)</f>
        <v>3</v>
      </c>
      <c r="E22" s="133">
        <f>VLOOKUP($B22,Crses!$A$2:$J$254,5,FALSE)</f>
        <v>0</v>
      </c>
      <c r="F22" s="133">
        <f>VLOOKUP($B22,Crses!$A$2:$J$254,6,FALSE)</f>
        <v>3</v>
      </c>
      <c r="G22" s="240">
        <f>VLOOKUP($B22,Crses!$A$2:$J$254,7,FALSE)</f>
        <v>1401120</v>
      </c>
      <c r="H22" s="232"/>
      <c r="I22" s="373"/>
      <c r="J22" s="24"/>
      <c r="K22" s="232">
        <v>1301326</v>
      </c>
      <c r="L22" s="135" t="str">
        <f>VLOOKUP($K22,Crses!$A$2:$J$254,3,FALSE)</f>
        <v>Operating Systems</v>
      </c>
      <c r="M22" s="133">
        <f>VLOOKUP($K22,Crses!$A$2:$J$254,4,FALSE)</f>
        <v>3</v>
      </c>
      <c r="N22" s="133">
        <f>VLOOKUP($K22,Crses!$A$2:$J$254,5,FALSE)</f>
        <v>0</v>
      </c>
      <c r="O22" s="133">
        <f>VLOOKUP($K22,Crses!$A$2:$J$254,6,FALSE)</f>
        <v>3</v>
      </c>
      <c r="P22" s="240">
        <f>VLOOKUP($K22,Crses!$A$2:$J$254,7,FALSE)</f>
        <v>1301203</v>
      </c>
      <c r="Q22" s="232"/>
      <c r="R22" s="373"/>
    </row>
    <row r="23" spans="1:23" ht="14.25" x14ac:dyDescent="0.2">
      <c r="A23" s="271"/>
      <c r="B23" s="232">
        <v>1303237</v>
      </c>
      <c r="C23" s="135" t="str">
        <f>VLOOKUP($B23,Crses!$A$2:$J$254,3,FALSE)</f>
        <v>ECommerce</v>
      </c>
      <c r="D23" s="133">
        <f>VLOOKUP($B23,Crses!$A$2:$J$254,4,FALSE)</f>
        <v>3</v>
      </c>
      <c r="E23" s="133">
        <f>VLOOKUP($B23,Crses!$A$2:$J$254,5,FALSE)</f>
        <v>0</v>
      </c>
      <c r="F23" s="133">
        <f>VLOOKUP($B23,Crses!$A$2:$J$254,6,FALSE)</f>
        <v>3</v>
      </c>
      <c r="G23" s="240">
        <f>VLOOKUP($B23,Crses!$A$2:$J$254,7,FALSE)</f>
        <v>1301108</v>
      </c>
      <c r="H23" s="232"/>
      <c r="I23" s="373"/>
      <c r="J23" s="24"/>
      <c r="K23" s="232">
        <v>1301224</v>
      </c>
      <c r="L23" s="135" t="str">
        <f>VLOOKUP($K23,Crses!$A$2:$J$254,3,FALSE)</f>
        <v>Microcomputer Systems and Assembly Language</v>
      </c>
      <c r="M23" s="133">
        <f>VLOOKUP($K23,Crses!$A$2:$J$254,4,FALSE)</f>
        <v>3</v>
      </c>
      <c r="N23" s="133">
        <f>VLOOKUP($K23,Crses!$A$2:$J$254,5,FALSE)</f>
        <v>0</v>
      </c>
      <c r="O23" s="133">
        <f>VLOOKUP($K23,Crses!$A$2:$J$254,6,FALSE)</f>
        <v>3</v>
      </c>
      <c r="P23" s="240">
        <f>VLOOKUP($K23,Crses!$A$2:$J$254,7,FALSE)</f>
        <v>1301222</v>
      </c>
      <c r="Q23" s="232"/>
      <c r="R23" s="373"/>
    </row>
    <row r="24" spans="1:23" ht="12.75" customHeight="1" thickBot="1" x14ac:dyDescent="0.25">
      <c r="A24" s="271"/>
      <c r="B24" s="275" t="s">
        <v>0</v>
      </c>
      <c r="C24" s="276" t="s">
        <v>633</v>
      </c>
      <c r="D24" s="277">
        <v>3</v>
      </c>
      <c r="E24" s="277">
        <v>0</v>
      </c>
      <c r="F24" s="277">
        <v>3</v>
      </c>
      <c r="G24" s="278" t="s">
        <v>0</v>
      </c>
      <c r="H24" s="241"/>
      <c r="I24" s="382"/>
      <c r="J24" s="24"/>
      <c r="K24" s="275" t="s">
        <v>0</v>
      </c>
      <c r="L24" s="276" t="s">
        <v>607</v>
      </c>
      <c r="M24" s="277">
        <v>3</v>
      </c>
      <c r="N24" s="277">
        <v>0</v>
      </c>
      <c r="O24" s="277">
        <v>3</v>
      </c>
      <c r="P24" s="278" t="s">
        <v>0</v>
      </c>
      <c r="Q24" s="241"/>
      <c r="R24" s="382"/>
    </row>
    <row r="25" spans="1:23" ht="15" customHeight="1" thickTop="1" thickBot="1" x14ac:dyDescent="0.25">
      <c r="B25" s="464" t="s">
        <v>6</v>
      </c>
      <c r="C25" s="465"/>
      <c r="D25" s="214">
        <f>SUM(D19:D24)</f>
        <v>17</v>
      </c>
      <c r="E25" s="214">
        <f>SUM(E19:E24)</f>
        <v>2</v>
      </c>
      <c r="F25" s="214">
        <f>SUM(F19:F24)</f>
        <v>18</v>
      </c>
      <c r="G25" s="270"/>
      <c r="H25" s="449"/>
      <c r="I25" s="450"/>
      <c r="J25" s="20"/>
      <c r="K25" s="464" t="s">
        <v>6</v>
      </c>
      <c r="L25" s="465"/>
      <c r="M25" s="214">
        <f>SUM(M19:M24)</f>
        <v>16</v>
      </c>
      <c r="N25" s="214">
        <f>SUM(N19:N24)</f>
        <v>4</v>
      </c>
      <c r="O25" s="214">
        <f>SUM(O19:O24)</f>
        <v>18</v>
      </c>
      <c r="P25" s="270"/>
      <c r="Q25" s="449"/>
      <c r="R25" s="450"/>
    </row>
    <row r="26" spans="1:23" s="271" customFormat="1" ht="18" customHeight="1" thickBot="1" x14ac:dyDescent="0.25">
      <c r="A26"/>
      <c r="B26" s="269"/>
      <c r="C26" s="20"/>
      <c r="D26" s="20"/>
      <c r="E26" s="20"/>
      <c r="F26" s="20"/>
      <c r="G26" s="269"/>
      <c r="H26" s="20"/>
      <c r="I26" s="20"/>
      <c r="J26" s="20"/>
      <c r="K26" s="20"/>
      <c r="L26" s="20"/>
      <c r="M26" s="20"/>
      <c r="N26" s="20"/>
      <c r="O26" s="20"/>
      <c r="P26" s="269"/>
      <c r="Q26" s="20"/>
      <c r="R26" s="20"/>
    </row>
    <row r="27" spans="1:23" s="271" customFormat="1" ht="18" customHeight="1" thickBot="1" x14ac:dyDescent="0.25">
      <c r="A27"/>
      <c r="B27" s="462" t="s">
        <v>599</v>
      </c>
      <c r="C27" s="463"/>
      <c r="D27" s="463"/>
      <c r="E27" s="463"/>
      <c r="F27" s="463"/>
      <c r="G27" s="471"/>
      <c r="H27" s="370" t="s">
        <v>667</v>
      </c>
      <c r="I27" s="371" t="s">
        <v>668</v>
      </c>
      <c r="J27" s="28"/>
      <c r="K27" s="462" t="s">
        <v>603</v>
      </c>
      <c r="L27" s="463"/>
      <c r="M27" s="463"/>
      <c r="N27" s="463"/>
      <c r="O27" s="463"/>
      <c r="P27" s="471"/>
      <c r="Q27" s="370" t="s">
        <v>667</v>
      </c>
      <c r="R27" s="371" t="s">
        <v>666</v>
      </c>
    </row>
    <row r="28" spans="1:23" s="271" customFormat="1" ht="18" customHeight="1" thickBot="1" x14ac:dyDescent="0.25">
      <c r="A28"/>
      <c r="B28" s="451" t="s">
        <v>1</v>
      </c>
      <c r="C28" s="452" t="s">
        <v>2</v>
      </c>
      <c r="D28" s="453" t="s">
        <v>3</v>
      </c>
      <c r="E28" s="453"/>
      <c r="F28" s="453"/>
      <c r="G28" s="451" t="s">
        <v>26</v>
      </c>
      <c r="H28" s="447" t="s">
        <v>669</v>
      </c>
      <c r="I28" s="448"/>
      <c r="J28" s="27"/>
      <c r="K28" s="451" t="s">
        <v>1</v>
      </c>
      <c r="L28" s="452" t="s">
        <v>2</v>
      </c>
      <c r="M28" s="453" t="s">
        <v>3</v>
      </c>
      <c r="N28" s="453"/>
      <c r="O28" s="453"/>
      <c r="P28" s="451" t="s">
        <v>26</v>
      </c>
      <c r="Q28" s="447" t="s">
        <v>669</v>
      </c>
      <c r="R28" s="448"/>
    </row>
    <row r="29" spans="1:23" s="271" customFormat="1" ht="18" customHeight="1" thickBot="1" x14ac:dyDescent="0.25">
      <c r="A29"/>
      <c r="B29" s="472"/>
      <c r="C29" s="452"/>
      <c r="D29" s="234" t="s">
        <v>4</v>
      </c>
      <c r="E29" s="235" t="s">
        <v>5</v>
      </c>
      <c r="F29" s="235" t="s">
        <v>6</v>
      </c>
      <c r="G29" s="451"/>
      <c r="H29" s="369" t="s">
        <v>670</v>
      </c>
      <c r="I29" s="369" t="s">
        <v>671</v>
      </c>
      <c r="J29" s="28"/>
      <c r="K29" s="472"/>
      <c r="L29" s="452"/>
      <c r="M29" s="234" t="s">
        <v>4</v>
      </c>
      <c r="N29" s="235" t="s">
        <v>5</v>
      </c>
      <c r="O29" s="235" t="s">
        <v>6</v>
      </c>
      <c r="P29" s="451"/>
      <c r="Q29" s="369" t="s">
        <v>670</v>
      </c>
      <c r="R29" s="369" t="s">
        <v>671</v>
      </c>
    </row>
    <row r="30" spans="1:23" s="271" customFormat="1" ht="18" customHeight="1" x14ac:dyDescent="0.2">
      <c r="B30" s="233">
        <v>1301315</v>
      </c>
      <c r="C30" s="279" t="str">
        <f>VLOOKUP($B30,Crses!$A$2:$J$284,3,FALSE)</f>
        <v>Theory of Computation</v>
      </c>
      <c r="D30" s="280">
        <f>VLOOKUP($B30,Crses!$A$2:$J$284,4,FALSE)</f>
        <v>3</v>
      </c>
      <c r="E30" s="280">
        <f>VLOOKUP($B30,Crses!$A$2:$J$284,5,FALSE)</f>
        <v>0</v>
      </c>
      <c r="F30" s="280">
        <f>VLOOKUP($B30,Crses!$A$2:$J$288,6,FALSE)</f>
        <v>3</v>
      </c>
      <c r="G30" s="281">
        <f>VLOOKUP($B30,Crses!$A$2:$J$284,7,FALSE)</f>
        <v>1301203</v>
      </c>
      <c r="H30" s="238"/>
      <c r="I30" s="372"/>
      <c r="J30" s="24"/>
      <c r="K30" s="233">
        <v>1301304</v>
      </c>
      <c r="L30" s="279" t="str">
        <f>VLOOKUP($K30,Crses!$A$2:$J$284,3,FALSE)</f>
        <v>Visual Programming</v>
      </c>
      <c r="M30" s="280">
        <f>VLOOKUP($K30,Crses!$A$2:$J$284,4,FALSE)</f>
        <v>2</v>
      </c>
      <c r="N30" s="280">
        <f>VLOOKUP($K30,Crses!$A$2:$J$284,5,FALSE)</f>
        <v>2</v>
      </c>
      <c r="O30" s="280">
        <f>VLOOKUP($K30,Crses!$A$2:$J$284,6,FALSE)</f>
        <v>3</v>
      </c>
      <c r="P30" s="281">
        <f>VLOOKUP($K30,Crses!$A$2:$J$284,7,FALSE)</f>
        <v>1303342</v>
      </c>
      <c r="Q30" s="238"/>
      <c r="R30" s="372"/>
      <c r="T30" s="32"/>
      <c r="U30" s="31"/>
      <c r="V30" s="31"/>
      <c r="W30" s="31"/>
    </row>
    <row r="31" spans="1:23" s="271" customFormat="1" ht="18" customHeight="1" x14ac:dyDescent="0.2">
      <c r="B31" s="232">
        <v>1303342</v>
      </c>
      <c r="C31" s="135" t="str">
        <f>VLOOKUP($B31,Crses!$A$2:$J$254,3,FALSE)</f>
        <v>Database Systems</v>
      </c>
      <c r="D31" s="133">
        <f>VLOOKUP($B31,Crses!$A$2:$J$254,4,FALSE)</f>
        <v>3</v>
      </c>
      <c r="E31" s="133">
        <f>VLOOKUP($B31,Crses!$A$2:$J$254,5,FALSE)</f>
        <v>0</v>
      </c>
      <c r="F31" s="133">
        <f>VLOOKUP($B31,Crses!$A$2:$J$254,6,FALSE)</f>
        <v>3</v>
      </c>
      <c r="G31" s="240">
        <f>VLOOKUP($B31,Crses!$A$2:$J$254,7,FALSE)</f>
        <v>1301203</v>
      </c>
      <c r="H31" s="232"/>
      <c r="I31" s="373"/>
      <c r="J31" s="24"/>
      <c r="K31" s="232">
        <v>1301340</v>
      </c>
      <c r="L31" s="135" t="str">
        <f>VLOOKUP($K31,Crses!$A$2:$J$254,3,FALSE)</f>
        <v>Artificial Intelligence</v>
      </c>
      <c r="M31" s="133">
        <f>VLOOKUP($K31,Crses!$A$2:$J$254,4,FALSE)</f>
        <v>3</v>
      </c>
      <c r="N31" s="133">
        <f>VLOOKUP($K31,Crses!$A$2:$J$254,5,FALSE)</f>
        <v>0</v>
      </c>
      <c r="O31" s="133">
        <f>VLOOKUP($K31,Crses!$A$2:$J$254,6,FALSE)</f>
        <v>3</v>
      </c>
      <c r="P31" s="240">
        <f>VLOOKUP($K31,Crses!$A$2:$J$254,7,FALSE)</f>
        <v>1301203</v>
      </c>
      <c r="Q31" s="232"/>
      <c r="R31" s="373"/>
      <c r="T31" s="285"/>
      <c r="U31" s="285"/>
      <c r="V31" s="285"/>
      <c r="W31" s="285"/>
    </row>
    <row r="32" spans="1:23" ht="14.25" x14ac:dyDescent="0.2">
      <c r="A32" s="271"/>
      <c r="B32" s="232">
        <v>1304336</v>
      </c>
      <c r="C32" s="135" t="str">
        <f>VLOOKUP($B32,Crses!$A$2:$J$254,3,FALSE)</f>
        <v>Data Communications and Computer Networks</v>
      </c>
      <c r="D32" s="133">
        <f>VLOOKUP($B32,Crses!$A$2:$J$254,4,FALSE)</f>
        <v>3</v>
      </c>
      <c r="E32" s="133">
        <f>VLOOKUP($B32,Crses!$A$2:$J$254,5,FALSE)</f>
        <v>0</v>
      </c>
      <c r="F32" s="133">
        <f>VLOOKUP($B32,Crses!$A$2:$J$254,6,FALSE)</f>
        <v>3</v>
      </c>
      <c r="G32" s="240">
        <f>VLOOKUP($B32,Crses!$A$2:$J$254,7,FALSE)</f>
        <v>1301326</v>
      </c>
      <c r="H32" s="374"/>
      <c r="I32" s="373"/>
      <c r="J32" s="24"/>
      <c r="K32" s="232">
        <v>1304310</v>
      </c>
      <c r="L32" s="135" t="str">
        <f>VLOOKUP($K32,Crses!$A$2:$J$254,3,FALSE)</f>
        <v>Network Security</v>
      </c>
      <c r="M32" s="133">
        <f>VLOOKUP($K32,Crses!$A$2:$J$254,4,FALSE)</f>
        <v>3</v>
      </c>
      <c r="N32" s="133">
        <f>VLOOKUP($K32,Crses!$A$2:$J$254,5,FALSE)</f>
        <v>0</v>
      </c>
      <c r="O32" s="133">
        <f>VLOOKUP($K32,Crses!$A$2:$J$254,6,FALSE)</f>
        <v>3</v>
      </c>
      <c r="P32" s="240">
        <f>VLOOKUP($K32,Crses!$A$2:$J$254,7,FALSE)</f>
        <v>1304336</v>
      </c>
      <c r="Q32" s="374"/>
      <c r="R32" s="373"/>
    </row>
    <row r="33" spans="1:18" ht="14.25" x14ac:dyDescent="0.2">
      <c r="A33" s="271"/>
      <c r="B33" s="232">
        <v>1302281</v>
      </c>
      <c r="C33" s="135" t="str">
        <f>VLOOKUP($B33,Crses!$A$2:$J$254,3,FALSE)</f>
        <v>Introduction to Software Engineering</v>
      </c>
      <c r="D33" s="133">
        <f>VLOOKUP($B33,Crses!$A$2:$J$254,4,FALSE)</f>
        <v>3</v>
      </c>
      <c r="E33" s="133">
        <f>VLOOKUP($B33,Crses!$A$2:$J$254,5,FALSE)</f>
        <v>0</v>
      </c>
      <c r="F33" s="133">
        <f>VLOOKUP($B33,Crses!$A$2:$J$254,6,FALSE)</f>
        <v>3</v>
      </c>
      <c r="G33" s="240">
        <f>VLOOKUP($B33,Crses!$A$2:$J$254,7,FALSE)</f>
        <v>1301108</v>
      </c>
      <c r="H33" s="232"/>
      <c r="I33" s="373"/>
      <c r="J33" s="24"/>
      <c r="K33" s="232">
        <v>1303386</v>
      </c>
      <c r="L33" s="135" t="str">
        <f>VLOOKUP($K33,Crses!$A$2:$J$254,3,FALSE)</f>
        <v>Information Systems Analysis and Design</v>
      </c>
      <c r="M33" s="133">
        <f>VLOOKUP($K33,Crses!$A$2:$J$254,4,FALSE)</f>
        <v>3</v>
      </c>
      <c r="N33" s="133">
        <f>VLOOKUP($K33,Crses!$A$2:$J$254,5,FALSE)</f>
        <v>0</v>
      </c>
      <c r="O33" s="133">
        <f>VLOOKUP($K33,Crses!$A$2:$J$254,6,FALSE)</f>
        <v>3</v>
      </c>
      <c r="P33" s="240">
        <f>VLOOKUP($K33,Crses!$A$2:$J$254,7,FALSE)</f>
        <v>1303342</v>
      </c>
      <c r="Q33" s="232"/>
      <c r="R33" s="373"/>
    </row>
    <row r="34" spans="1:18" ht="18" customHeight="1" x14ac:dyDescent="0.2">
      <c r="A34" s="271"/>
      <c r="B34" s="232">
        <v>1301310</v>
      </c>
      <c r="C34" s="135" t="str">
        <f>VLOOKUP($B34,Crses!$A$2:$J$254,3,FALSE)</f>
        <v>Design and Analysis of Algorithms</v>
      </c>
      <c r="D34" s="133">
        <f>VLOOKUP($B34,Crses!$A$2:$J$254,4,FALSE)</f>
        <v>3</v>
      </c>
      <c r="E34" s="133">
        <f>VLOOKUP($B34,Crses!$A$2:$J$254,5,FALSE)</f>
        <v>0</v>
      </c>
      <c r="F34" s="133">
        <f>VLOOKUP($B34,Crses!$A$2:$J$254,6,FALSE)</f>
        <v>3</v>
      </c>
      <c r="G34" s="240">
        <f>VLOOKUP($B34,Crses!$A$2:$J$254,7,FALSE)</f>
        <v>1301203</v>
      </c>
      <c r="H34" s="232"/>
      <c r="I34" s="373"/>
      <c r="J34" s="24"/>
      <c r="K34" s="232" t="s">
        <v>0</v>
      </c>
      <c r="L34" s="135" t="s">
        <v>633</v>
      </c>
      <c r="M34" s="133">
        <v>3</v>
      </c>
      <c r="N34" s="133">
        <v>0</v>
      </c>
      <c r="O34" s="133">
        <v>3</v>
      </c>
      <c r="P34" s="240" t="s">
        <v>0</v>
      </c>
      <c r="Q34" s="232"/>
      <c r="R34" s="373"/>
    </row>
    <row r="35" spans="1:18" s="21" customFormat="1" ht="18" customHeight="1" thickBot="1" x14ac:dyDescent="0.25">
      <c r="A35" s="271"/>
      <c r="B35" s="236"/>
      <c r="C35" s="282"/>
      <c r="D35" s="283"/>
      <c r="E35" s="283"/>
      <c r="F35" s="283"/>
      <c r="G35" s="284"/>
      <c r="H35" s="241"/>
      <c r="I35" s="382"/>
      <c r="J35" s="24"/>
      <c r="K35" s="236" t="s">
        <v>0</v>
      </c>
      <c r="L35" s="282" t="s">
        <v>607</v>
      </c>
      <c r="M35" s="133">
        <v>3</v>
      </c>
      <c r="N35" s="133">
        <v>0</v>
      </c>
      <c r="O35" s="133">
        <v>3</v>
      </c>
      <c r="P35" s="284" t="s">
        <v>0</v>
      </c>
      <c r="Q35" s="241"/>
      <c r="R35" s="382"/>
    </row>
    <row r="36" spans="1:18" ht="13.5" thickBot="1" x14ac:dyDescent="0.25">
      <c r="B36" s="454" t="s">
        <v>6</v>
      </c>
      <c r="C36" s="454"/>
      <c r="D36" s="237">
        <f>SUM(D30:D35)</f>
        <v>15</v>
      </c>
      <c r="E36" s="237">
        <f>SUM(E30:E35)</f>
        <v>0</v>
      </c>
      <c r="F36" s="237">
        <f>SUM(F30:F35)</f>
        <v>15</v>
      </c>
      <c r="G36" s="266"/>
      <c r="H36" s="449"/>
      <c r="I36" s="450"/>
      <c r="J36" s="28"/>
      <c r="K36" s="454" t="s">
        <v>6</v>
      </c>
      <c r="L36" s="454"/>
      <c r="M36" s="237">
        <f>SUM(M30:M35)</f>
        <v>17</v>
      </c>
      <c r="N36" s="237">
        <f t="shared" ref="N36:O36" si="1">SUM(N30:N35)</f>
        <v>2</v>
      </c>
      <c r="O36" s="237">
        <f t="shared" si="1"/>
        <v>18</v>
      </c>
      <c r="P36" s="266"/>
      <c r="Q36" s="449"/>
      <c r="R36" s="450"/>
    </row>
    <row r="37" spans="1:18" ht="12.75" customHeight="1" thickBot="1" x14ac:dyDescent="0.25">
      <c r="A37" s="21"/>
      <c r="B37" s="20"/>
      <c r="C37" s="20"/>
      <c r="D37" s="20"/>
      <c r="E37" s="20"/>
      <c r="F37" s="20"/>
      <c r="G37" s="290"/>
      <c r="H37" s="20"/>
      <c r="I37" s="20"/>
      <c r="J37" s="20"/>
      <c r="K37" s="20"/>
      <c r="L37" s="20"/>
      <c r="M37" s="20"/>
      <c r="N37" s="20"/>
      <c r="O37" s="20"/>
      <c r="P37" s="290"/>
      <c r="Q37" s="20"/>
      <c r="R37" s="20"/>
    </row>
    <row r="38" spans="1:18" ht="13.5" thickBot="1" x14ac:dyDescent="0.25">
      <c r="B38" s="291">
        <v>1304369</v>
      </c>
      <c r="C38" s="292" t="str">
        <f>VLOOKUP($B38,Crses!$A$2:$J$254,3,FALSE)</f>
        <v>Field Training</v>
      </c>
      <c r="D38" s="293">
        <f>VLOOKUP($B38,Crses!$A$2:$J$254,4,FALSE)</f>
        <v>0</v>
      </c>
      <c r="E38" s="293">
        <f>VLOOKUP($B38,Crses!$A$2:$J$254,5,FALSE)</f>
        <v>6</v>
      </c>
      <c r="F38" s="293">
        <f>VLOOKUP($B38,Crses!$A$2:$J$254,6,FALSE)</f>
        <v>3</v>
      </c>
      <c r="G38" s="294" t="str">
        <f>VLOOKUP($B38,Crses!$A$2:$J$254,7,FALSE)</f>
        <v>Pass. 90Cr. Hrs.</v>
      </c>
      <c r="H38" s="368"/>
      <c r="I38" s="368"/>
      <c r="J38" s="267"/>
      <c r="K38" s="455" t="s">
        <v>605</v>
      </c>
      <c r="L38" s="455"/>
      <c r="M38" s="455"/>
      <c r="N38" s="267"/>
      <c r="O38" s="267"/>
      <c r="P38" s="190"/>
      <c r="Q38" s="191"/>
      <c r="R38" s="191"/>
    </row>
    <row r="39" spans="1:18" s="288" customFormat="1" ht="25.5" customHeight="1" thickBot="1" x14ac:dyDescent="0.25">
      <c r="A39" s="21"/>
      <c r="B39" s="295"/>
      <c r="C39" s="296"/>
      <c r="D39" s="297"/>
      <c r="E39" s="297"/>
      <c r="F39" s="297"/>
      <c r="G39" s="295"/>
      <c r="H39" s="376"/>
      <c r="I39" s="376"/>
      <c r="J39" s="298"/>
      <c r="K39" s="299"/>
      <c r="L39" s="299"/>
      <c r="M39" s="299"/>
      <c r="N39" s="299"/>
      <c r="O39" s="299"/>
      <c r="P39" s="299"/>
      <c r="Q39" s="298"/>
      <c r="R39" s="298"/>
    </row>
    <row r="40" spans="1:18" s="271" customFormat="1" ht="18" customHeight="1" thickBot="1" x14ac:dyDescent="0.25">
      <c r="A40"/>
      <c r="B40" s="468" t="s">
        <v>600</v>
      </c>
      <c r="C40" s="469"/>
      <c r="D40" s="469"/>
      <c r="E40" s="469"/>
      <c r="F40" s="469"/>
      <c r="G40" s="470"/>
      <c r="H40" s="370" t="s">
        <v>667</v>
      </c>
      <c r="I40" s="371"/>
      <c r="J40" s="24"/>
      <c r="K40" s="462" t="s">
        <v>604</v>
      </c>
      <c r="L40" s="463"/>
      <c r="M40" s="463"/>
      <c r="N40" s="463"/>
      <c r="O40" s="463"/>
      <c r="P40" s="471"/>
      <c r="Q40" s="370" t="s">
        <v>667</v>
      </c>
      <c r="R40" s="371" t="s">
        <v>666</v>
      </c>
    </row>
    <row r="41" spans="1:18" s="271" customFormat="1" ht="18" customHeight="1" thickBot="1" x14ac:dyDescent="0.25">
      <c r="A41"/>
      <c r="B41" s="451" t="s">
        <v>1</v>
      </c>
      <c r="C41" s="452" t="s">
        <v>2</v>
      </c>
      <c r="D41" s="453" t="s">
        <v>3</v>
      </c>
      <c r="E41" s="453"/>
      <c r="F41" s="453"/>
      <c r="G41" s="451" t="s">
        <v>26</v>
      </c>
      <c r="H41" s="447" t="s">
        <v>669</v>
      </c>
      <c r="I41" s="448"/>
      <c r="J41" s="20"/>
      <c r="K41" s="451" t="s">
        <v>1</v>
      </c>
      <c r="L41" s="452" t="s">
        <v>2</v>
      </c>
      <c r="M41" s="453" t="s">
        <v>3</v>
      </c>
      <c r="N41" s="453"/>
      <c r="O41" s="453"/>
      <c r="P41" s="451" t="s">
        <v>26</v>
      </c>
      <c r="Q41" s="447" t="s">
        <v>669</v>
      </c>
      <c r="R41" s="448"/>
    </row>
    <row r="42" spans="1:18" s="271" customFormat="1" ht="18" customHeight="1" thickBot="1" x14ac:dyDescent="0.25">
      <c r="A42"/>
      <c r="B42" s="472"/>
      <c r="C42" s="452"/>
      <c r="D42" s="234" t="s">
        <v>4</v>
      </c>
      <c r="E42" s="235" t="s">
        <v>5</v>
      </c>
      <c r="F42" s="235" t="s">
        <v>6</v>
      </c>
      <c r="G42" s="451"/>
      <c r="H42" s="369" t="s">
        <v>670</v>
      </c>
      <c r="I42" s="369" t="s">
        <v>671</v>
      </c>
      <c r="J42" s="24"/>
      <c r="K42" s="472"/>
      <c r="L42" s="452"/>
      <c r="M42" s="234" t="s">
        <v>4</v>
      </c>
      <c r="N42" s="235" t="s">
        <v>5</v>
      </c>
      <c r="O42" s="235" t="s">
        <v>6</v>
      </c>
      <c r="P42" s="451"/>
      <c r="Q42" s="369" t="s">
        <v>670</v>
      </c>
      <c r="R42" s="369" t="s">
        <v>671</v>
      </c>
    </row>
    <row r="43" spans="1:18" s="271" customFormat="1" ht="18" customHeight="1" x14ac:dyDescent="0.2">
      <c r="A43" s="288"/>
      <c r="B43" s="233">
        <v>1301491</v>
      </c>
      <c r="C43" s="289" t="str">
        <f>VLOOKUP($B43,Crses!$A$2:$J$284,3,FALSE)</f>
        <v>Graduation Project (1)</v>
      </c>
      <c r="D43" s="280">
        <f>VLOOKUP($B43,Crses!$A$2:$J$284,4,FALSE)</f>
        <v>0</v>
      </c>
      <c r="E43" s="280">
        <f>VLOOKUP($B43,Crses!$A$2:$J$284,5,FALSE)</f>
        <v>2</v>
      </c>
      <c r="F43" s="280">
        <f>VLOOKUP($B43,Crses!$A$2:$J$284,6,FALSE)</f>
        <v>1</v>
      </c>
      <c r="G43" s="286" t="str">
        <f>VLOOKUP($B43,Crses!$A$2:$J$284,7,FALSE)</f>
        <v>Pass. 90 Cr. Hrs. + 1303386</v>
      </c>
      <c r="H43" s="238"/>
      <c r="I43" s="372"/>
      <c r="J43" s="31"/>
      <c r="K43" s="233">
        <v>1301492</v>
      </c>
      <c r="L43" s="289" t="str">
        <f>VLOOKUP($K43,Crses!$A$2:$J$284,3,FALSE)</f>
        <v>Graduation Project (2)</v>
      </c>
      <c r="M43" s="280">
        <f>VLOOKUP($K43,Crses!$A$2:$J$284,4,FALSE)</f>
        <v>0</v>
      </c>
      <c r="N43" s="280">
        <f>VLOOKUP($K43,Crses!$A$2:$J$284,5,FALSE)</f>
        <v>4</v>
      </c>
      <c r="O43" s="280">
        <f>VLOOKUP($K43,Crses!$A$2:$J$284,6,FALSE)</f>
        <v>2</v>
      </c>
      <c r="P43" s="287">
        <f>VLOOKUP($K43,Crses!$A$2:$J$284,7,FALSE)</f>
        <v>1301491</v>
      </c>
      <c r="Q43" s="238"/>
      <c r="R43" s="372"/>
    </row>
    <row r="44" spans="1:18" s="271" customFormat="1" ht="18" customHeight="1" x14ac:dyDescent="0.2">
      <c r="B44" s="232">
        <v>1301415</v>
      </c>
      <c r="C44" s="135" t="str">
        <f>VLOOKUP($B44,Crses!$A$2:$J$254,3,FALSE)</f>
        <v>Compiler Construction</v>
      </c>
      <c r="D44" s="133">
        <f>VLOOKUP($B44,Crses!$A$2:$J$254,4,FALSE)</f>
        <v>3</v>
      </c>
      <c r="E44" s="133">
        <f>VLOOKUP($B44,Crses!$A$2:$J$254,5,FALSE)</f>
        <v>0</v>
      </c>
      <c r="F44" s="133">
        <f>VLOOKUP($B44,Crses!$A$2:$J$254,6,FALSE)</f>
        <v>3</v>
      </c>
      <c r="G44" s="240">
        <f>VLOOKUP($B44,Crses!$A$2:$J$254,7,FALSE)</f>
        <v>1301315</v>
      </c>
      <c r="H44" s="232"/>
      <c r="I44" s="373"/>
      <c r="J44" s="24"/>
      <c r="K44" s="232">
        <v>1301455</v>
      </c>
      <c r="L44" s="135" t="str">
        <f>VLOOKUP($K44,Crses!$A$2:$J$254,3,FALSE)</f>
        <v>Computer Graphics</v>
      </c>
      <c r="M44" s="133">
        <f>VLOOKUP($K44,Crses!$A$2:$J$254,4,FALSE)</f>
        <v>2</v>
      </c>
      <c r="N44" s="133">
        <f>VLOOKUP($K44,Crses!$A$2:$J$254,5,FALSE)</f>
        <v>2</v>
      </c>
      <c r="O44" s="133">
        <f>VLOOKUP($K44,Crses!$A$2:$J$254,6,FALSE)</f>
        <v>3</v>
      </c>
      <c r="P44" s="240">
        <f>VLOOKUP($K44,Crses!$A$2:$J$254,7,FALSE)</f>
        <v>1301310</v>
      </c>
      <c r="Q44" s="232"/>
      <c r="R44" s="373"/>
    </row>
    <row r="45" spans="1:18" ht="14.25" x14ac:dyDescent="0.2">
      <c r="A45" s="271"/>
      <c r="B45" s="232">
        <v>1304430</v>
      </c>
      <c r="C45" s="135" t="str">
        <f>VLOOKUP($B45,Crses!$A$2:$J$254,3,FALSE)</f>
        <v>Mobile and Wireless Computing</v>
      </c>
      <c r="D45" s="133">
        <f>VLOOKUP($B45,Crses!$A$2:$J$254,4,FALSE)</f>
        <v>3</v>
      </c>
      <c r="E45" s="133">
        <f>VLOOKUP($B45,Crses!$A$2:$J$254,5,FALSE)</f>
        <v>0</v>
      </c>
      <c r="F45" s="133">
        <f>VLOOKUP($B45,Crses!$A$2:$J$254,6,FALSE)</f>
        <v>3</v>
      </c>
      <c r="G45" s="240">
        <f>VLOOKUP($B45,Crses!$A$2:$J$254,7,FALSE)</f>
        <v>1304310</v>
      </c>
      <c r="H45" s="374"/>
      <c r="I45" s="373"/>
      <c r="J45" s="24"/>
      <c r="K45" s="232" t="s">
        <v>0</v>
      </c>
      <c r="L45" s="135" t="s">
        <v>607</v>
      </c>
      <c r="M45" s="133">
        <v>3</v>
      </c>
      <c r="N45" s="133">
        <v>0</v>
      </c>
      <c r="O45" s="133">
        <v>3</v>
      </c>
      <c r="P45" s="240" t="s">
        <v>0</v>
      </c>
      <c r="Q45" s="374"/>
      <c r="R45" s="373"/>
    </row>
    <row r="46" spans="1:18" ht="20.25" customHeight="1" x14ac:dyDescent="0.2">
      <c r="A46" s="271"/>
      <c r="B46" s="232">
        <v>601426</v>
      </c>
      <c r="C46" s="135" t="str">
        <f>VLOOKUP($B46,Crses!$A$2:$J$254,3,FALSE)</f>
        <v>Information Technology Legislations</v>
      </c>
      <c r="D46" s="133">
        <f>VLOOKUP($B46,Crses!$A$2:$J$254,4,FALSE)</f>
        <v>3</v>
      </c>
      <c r="E46" s="133">
        <f>VLOOKUP($B46,Crses!$A$2:$J$254,5,FALSE)</f>
        <v>0</v>
      </c>
      <c r="F46" s="133">
        <f>VLOOKUP($B46,Crses!$A$2:$J$254,6,FALSE)</f>
        <v>3</v>
      </c>
      <c r="G46" s="240" t="str">
        <f>VLOOKUP($B46,Crses!$A$2:$J$254,7,FALSE)</f>
        <v>-</v>
      </c>
      <c r="H46" s="232"/>
      <c r="I46" s="373"/>
      <c r="J46" s="24"/>
      <c r="K46" s="232" t="s">
        <v>0</v>
      </c>
      <c r="L46" s="135" t="s">
        <v>634</v>
      </c>
      <c r="M46" s="133">
        <v>3</v>
      </c>
      <c r="N46" s="133">
        <v>0</v>
      </c>
      <c r="O46" s="133">
        <v>3</v>
      </c>
      <c r="P46" s="240" t="s">
        <v>0</v>
      </c>
      <c r="Q46" s="232"/>
      <c r="R46" s="373"/>
    </row>
    <row r="47" spans="1:18" ht="14.25" x14ac:dyDescent="0.2">
      <c r="A47" s="271"/>
      <c r="B47" s="232" t="s">
        <v>0</v>
      </c>
      <c r="C47" s="135" t="s">
        <v>633</v>
      </c>
      <c r="D47" s="133">
        <v>3</v>
      </c>
      <c r="E47" s="133">
        <v>0</v>
      </c>
      <c r="F47" s="133">
        <v>3</v>
      </c>
      <c r="G47" s="240" t="s">
        <v>0</v>
      </c>
      <c r="H47" s="232"/>
      <c r="I47" s="373"/>
      <c r="J47" s="24"/>
      <c r="K47" s="232" t="s">
        <v>0</v>
      </c>
      <c r="L47" s="135" t="s">
        <v>596</v>
      </c>
      <c r="M47" s="133">
        <v>3</v>
      </c>
      <c r="N47" s="133">
        <v>0</v>
      </c>
      <c r="O47" s="133">
        <v>3</v>
      </c>
      <c r="P47" s="240" t="s">
        <v>0</v>
      </c>
      <c r="Q47" s="232"/>
      <c r="R47" s="381"/>
    </row>
    <row r="48" spans="1:18" ht="15" thickBot="1" x14ac:dyDescent="0.25">
      <c r="A48" s="271"/>
      <c r="B48" s="236" t="s">
        <v>0</v>
      </c>
      <c r="C48" s="282" t="s">
        <v>607</v>
      </c>
      <c r="D48" s="283">
        <v>3</v>
      </c>
      <c r="E48" s="283">
        <v>0</v>
      </c>
      <c r="F48" s="283">
        <v>3</v>
      </c>
      <c r="G48" s="284" t="s">
        <v>0</v>
      </c>
      <c r="H48" s="241"/>
      <c r="I48" s="382"/>
      <c r="J48" s="24"/>
      <c r="K48" s="236"/>
      <c r="L48" s="282"/>
      <c r="M48" s="283"/>
      <c r="N48" s="283"/>
      <c r="O48" s="283"/>
      <c r="P48" s="284"/>
      <c r="Q48" s="241"/>
      <c r="R48" s="380"/>
    </row>
    <row r="49" spans="1:18" ht="13.5" thickBot="1" x14ac:dyDescent="0.25">
      <c r="B49" s="454" t="s">
        <v>6</v>
      </c>
      <c r="C49" s="454"/>
      <c r="D49" s="237">
        <f>SUM(D43:D48)</f>
        <v>15</v>
      </c>
      <c r="E49" s="237">
        <f>SUM(E43:E48)</f>
        <v>2</v>
      </c>
      <c r="F49" s="237">
        <f>SUM(F43:F48)</f>
        <v>16</v>
      </c>
      <c r="G49" s="266"/>
      <c r="H49" s="449"/>
      <c r="I49" s="450"/>
      <c r="J49" s="24"/>
      <c r="K49" s="454" t="s">
        <v>6</v>
      </c>
      <c r="L49" s="454"/>
      <c r="M49" s="237">
        <f>SUM(M43:M48)</f>
        <v>11</v>
      </c>
      <c r="N49" s="237">
        <f>SUM(N43:N48)</f>
        <v>6</v>
      </c>
      <c r="O49" s="237">
        <f>SUM(O43:O48)</f>
        <v>14</v>
      </c>
      <c r="P49" s="266"/>
      <c r="Q49" s="449"/>
      <c r="R49" s="450"/>
    </row>
    <row r="50" spans="1:18" ht="13.5" thickBot="1" x14ac:dyDescent="0.25">
      <c r="B50" s="466" t="s">
        <v>606</v>
      </c>
      <c r="C50" s="467"/>
      <c r="D50" s="463" t="s">
        <v>635</v>
      </c>
      <c r="E50" s="463"/>
      <c r="F50" s="463"/>
      <c r="G50" s="471"/>
      <c r="H50" s="26"/>
      <c r="I50" s="26"/>
      <c r="J50" s="24"/>
      <c r="K50" s="462" t="s">
        <v>608</v>
      </c>
      <c r="L50" s="463"/>
      <c r="M50" s="215">
        <f>F14+O14+F25+O25+F36+O36+F49+O49+F38</f>
        <v>132</v>
      </c>
      <c r="N50" s="215"/>
      <c r="O50" s="215"/>
      <c r="P50" s="216"/>
      <c r="Q50" s="21"/>
      <c r="R50" s="21"/>
    </row>
    <row r="51" spans="1:18" x14ac:dyDescent="0.2">
      <c r="A51" s="445" t="s">
        <v>675</v>
      </c>
      <c r="B51" s="446"/>
      <c r="C51" s="446"/>
      <c r="D51" s="446"/>
      <c r="E51" s="446"/>
      <c r="F51" s="446"/>
      <c r="G51" s="446"/>
      <c r="H51" s="446"/>
      <c r="I51" s="446"/>
      <c r="J51" s="446"/>
      <c r="K51" s="446"/>
      <c r="L51" s="446"/>
      <c r="M51" s="446"/>
      <c r="N51" s="446"/>
      <c r="O51" s="446"/>
      <c r="P51" s="446"/>
      <c r="Q51" s="446"/>
      <c r="R51" s="446"/>
    </row>
    <row r="52" spans="1:18" ht="20.25" customHeight="1" x14ac:dyDescent="0.2">
      <c r="A52" s="446"/>
      <c r="B52" s="446"/>
      <c r="C52" s="446"/>
      <c r="D52" s="446"/>
      <c r="E52" s="446"/>
      <c r="F52" s="446"/>
      <c r="G52" s="446"/>
      <c r="H52" s="446"/>
      <c r="I52" s="446"/>
      <c r="J52" s="446"/>
      <c r="K52" s="446"/>
      <c r="L52" s="446"/>
      <c r="M52" s="446"/>
      <c r="N52" s="446"/>
      <c r="O52" s="446"/>
      <c r="P52" s="446"/>
      <c r="Q52" s="446"/>
      <c r="R52" s="446"/>
    </row>
  </sheetData>
  <mergeCells count="77">
    <mergeCell ref="D50:G50"/>
    <mergeCell ref="B5:G5"/>
    <mergeCell ref="K5:P5"/>
    <mergeCell ref="B6:B7"/>
    <mergeCell ref="C6:C7"/>
    <mergeCell ref="D6:F6"/>
    <mergeCell ref="G6:G7"/>
    <mergeCell ref="K6:K7"/>
    <mergeCell ref="L6:L7"/>
    <mergeCell ref="M6:O6"/>
    <mergeCell ref="P6:P7"/>
    <mergeCell ref="B14:C14"/>
    <mergeCell ref="K14:L14"/>
    <mergeCell ref="K15:P15"/>
    <mergeCell ref="B16:G16"/>
    <mergeCell ref="K16:P16"/>
    <mergeCell ref="B25:C25"/>
    <mergeCell ref="B27:G27"/>
    <mergeCell ref="K27:P27"/>
    <mergeCell ref="B17:B18"/>
    <mergeCell ref="C17:C18"/>
    <mergeCell ref="D17:F17"/>
    <mergeCell ref="G17:G18"/>
    <mergeCell ref="K17:K18"/>
    <mergeCell ref="L17:L18"/>
    <mergeCell ref="B28:B29"/>
    <mergeCell ref="C28:C29"/>
    <mergeCell ref="D28:F28"/>
    <mergeCell ref="G28:G29"/>
    <mergeCell ref="K28:K29"/>
    <mergeCell ref="B4:F4"/>
    <mergeCell ref="L4:P4"/>
    <mergeCell ref="K50:L50"/>
    <mergeCell ref="B49:C49"/>
    <mergeCell ref="K49:L49"/>
    <mergeCell ref="K25:L25"/>
    <mergeCell ref="B50:C50"/>
    <mergeCell ref="B40:G40"/>
    <mergeCell ref="K40:P40"/>
    <mergeCell ref="B41:B42"/>
    <mergeCell ref="C41:C42"/>
    <mergeCell ref="D41:F41"/>
    <mergeCell ref="G41:G42"/>
    <mergeCell ref="K41:K42"/>
    <mergeCell ref="L41:L42"/>
    <mergeCell ref="M41:O41"/>
    <mergeCell ref="B2:F2"/>
    <mergeCell ref="L2:P2"/>
    <mergeCell ref="B3:F3"/>
    <mergeCell ref="L3:P3"/>
    <mergeCell ref="B1:L1"/>
    <mergeCell ref="H6:I6"/>
    <mergeCell ref="H14:I14"/>
    <mergeCell ref="H17:I17"/>
    <mergeCell ref="H25:I25"/>
    <mergeCell ref="Q6:R6"/>
    <mergeCell ref="Q14:R14"/>
    <mergeCell ref="Q17:R17"/>
    <mergeCell ref="Q25:R25"/>
    <mergeCell ref="M17:O17"/>
    <mergeCell ref="P17:P18"/>
    <mergeCell ref="A51:R52"/>
    <mergeCell ref="Q28:R28"/>
    <mergeCell ref="Q36:R36"/>
    <mergeCell ref="Q41:R41"/>
    <mergeCell ref="Q49:R49"/>
    <mergeCell ref="H41:I41"/>
    <mergeCell ref="H49:I49"/>
    <mergeCell ref="H28:I28"/>
    <mergeCell ref="H36:I36"/>
    <mergeCell ref="P41:P42"/>
    <mergeCell ref="L28:L29"/>
    <mergeCell ref="M28:O28"/>
    <mergeCell ref="P28:P29"/>
    <mergeCell ref="B36:C36"/>
    <mergeCell ref="K36:L36"/>
    <mergeCell ref="K38:M38"/>
  </mergeCells>
  <dataValidations count="1">
    <dataValidation type="whole" operator="greaterThan" allowBlank="1" showInputMessage="1" showErrorMessage="1" sqref="H8:H13 Q8:Q13 Q19:Q24 H19:H24 H30:H35 Q30:Q35 H43:H48 Q43:Q48" xr:uid="{84131882-CD0E-4C86-8E46-3B72BA506ACF}">
      <formula1>20120</formula1>
    </dataValidation>
  </dataValidations>
  <printOptions horizontalCentered="1" verticalCentered="1"/>
  <pageMargins left="0.2" right="0.2" top="0.1" bottom="0.1" header="0" footer="0"/>
  <pageSetup paperSize="9" scale="62"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F48C6EE-5B0A-4FD8-BABB-F5E3B68B72B5}">
          <x14:formula1>
            <xm:f>'Academic advising'!$A$20:$A$35</xm:f>
          </x14:formula1>
          <xm:sqref>H5 H16 Q5 Q16 Q27 Q40 H40 H27</xm:sqref>
        </x14:dataValidation>
        <x14:dataValidation type="list" allowBlank="1" showInputMessage="1" showErrorMessage="1" xr:uid="{79BC75DE-3527-433D-BA54-D9BAAACEC745}">
          <x14:formula1>
            <xm:f>'Academic advising'!$A$13:$A$15</xm:f>
          </x14:formula1>
          <xm:sqref>I5 I16 R5 R16 R27 R40 I40 I27</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C788BED-1CA5-4E25-A237-87BE1EB74B4A}">
          <x14:formula1>
            <xm:f>'Academic advising'!$A$2:$A$9</xm:f>
          </x14:formula1>
          <xm:sqref>I8:I13 I19:I24 R8:R13 R19:R24 R30:R35 R43:R48 I43:I48 I30:I35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B1:U55"/>
  <sheetViews>
    <sheetView rightToLeft="1" view="pageBreakPreview" zoomScale="55" zoomScaleNormal="90" zoomScaleSheetLayoutView="55" zoomScalePageLayoutView="55" workbookViewId="0">
      <selection activeCell="J1" sqref="A1:N4"/>
    </sheetView>
  </sheetViews>
  <sheetFormatPr defaultRowHeight="12.75" x14ac:dyDescent="0.2"/>
  <cols>
    <col min="1" max="1" width="2.5703125" customWidth="1"/>
    <col min="2" max="2" width="11.28515625" customWidth="1"/>
    <col min="3" max="3" width="30.7109375" customWidth="1"/>
    <col min="4" max="4" width="5.7109375" customWidth="1"/>
    <col min="5" max="5" width="6.140625" customWidth="1"/>
    <col min="6" max="6" width="5.85546875" customWidth="1"/>
    <col min="7" max="7" width="21.7109375" customWidth="1"/>
    <col min="8" max="8" width="4.7109375" customWidth="1"/>
    <col min="9" max="9" width="11.28515625" customWidth="1"/>
    <col min="10" max="10" width="30.7109375" customWidth="1"/>
    <col min="11" max="11" width="4.7109375" customWidth="1"/>
    <col min="12" max="13" width="6.140625" customWidth="1"/>
    <col min="14" max="14" width="21.7109375" customWidth="1"/>
  </cols>
  <sheetData>
    <row r="1" spans="2:21" ht="14.25" x14ac:dyDescent="0.2">
      <c r="B1" s="460" t="s">
        <v>438</v>
      </c>
      <c r="C1" s="460"/>
      <c r="D1" s="460"/>
      <c r="E1" s="460"/>
      <c r="F1" s="460"/>
      <c r="G1" s="303"/>
      <c r="H1" s="303"/>
      <c r="I1" s="303"/>
      <c r="J1" s="460" t="s">
        <v>643</v>
      </c>
      <c r="K1" s="460"/>
      <c r="L1" s="460"/>
      <c r="M1" s="460"/>
      <c r="N1" s="460"/>
    </row>
    <row r="2" spans="2:21" ht="14.25" x14ac:dyDescent="0.2">
      <c r="B2" s="460" t="s">
        <v>641</v>
      </c>
      <c r="C2" s="460"/>
      <c r="D2" s="460"/>
      <c r="E2" s="460"/>
      <c r="F2" s="460"/>
      <c r="G2" s="303"/>
      <c r="H2" s="303"/>
      <c r="I2" s="303"/>
      <c r="J2" s="460" t="s">
        <v>644</v>
      </c>
      <c r="K2" s="460"/>
      <c r="L2" s="460"/>
      <c r="M2" s="460"/>
      <c r="N2" s="460"/>
    </row>
    <row r="3" spans="2:21" ht="14.25" x14ac:dyDescent="0.2">
      <c r="B3" s="460" t="s">
        <v>642</v>
      </c>
      <c r="C3" s="460"/>
      <c r="D3" s="460"/>
      <c r="E3" s="460"/>
      <c r="F3" s="460"/>
      <c r="G3" s="303"/>
      <c r="H3" s="303"/>
      <c r="I3" s="303"/>
      <c r="J3" s="460" t="s">
        <v>645</v>
      </c>
      <c r="K3" s="460"/>
      <c r="L3" s="460"/>
      <c r="M3" s="460"/>
      <c r="N3" s="460"/>
    </row>
    <row r="4" spans="2:21" ht="15" thickBot="1" x14ac:dyDescent="0.25">
      <c r="B4" s="461" t="s">
        <v>651</v>
      </c>
      <c r="C4" s="461"/>
      <c r="D4" s="461"/>
      <c r="E4" s="461"/>
      <c r="F4" s="461"/>
      <c r="G4" s="303"/>
      <c r="H4" s="303"/>
      <c r="I4" s="303"/>
      <c r="J4" s="460" t="s">
        <v>646</v>
      </c>
      <c r="K4" s="460"/>
      <c r="L4" s="460"/>
      <c r="M4" s="460"/>
      <c r="N4" s="460"/>
    </row>
    <row r="5" spans="2:21" ht="13.5" thickBot="1" x14ac:dyDescent="0.25">
      <c r="B5" s="462" t="s">
        <v>457</v>
      </c>
      <c r="C5" s="463"/>
      <c r="D5" s="463"/>
      <c r="E5" s="463"/>
      <c r="F5" s="463"/>
      <c r="G5" s="471"/>
      <c r="H5" s="24"/>
      <c r="I5" s="462" t="s">
        <v>458</v>
      </c>
      <c r="J5" s="463"/>
      <c r="K5" s="463"/>
      <c r="L5" s="463"/>
      <c r="M5" s="463"/>
      <c r="N5" s="471"/>
    </row>
    <row r="6" spans="2:21" ht="13.5" thickBot="1" x14ac:dyDescent="0.25">
      <c r="B6" s="454" t="s">
        <v>443</v>
      </c>
      <c r="C6" s="454" t="s">
        <v>444</v>
      </c>
      <c r="D6" s="454" t="s">
        <v>459</v>
      </c>
      <c r="E6" s="454"/>
      <c r="F6" s="454"/>
      <c r="G6" s="454" t="s">
        <v>460</v>
      </c>
      <c r="H6" s="24"/>
      <c r="I6" s="454" t="s">
        <v>443</v>
      </c>
      <c r="J6" s="454" t="s">
        <v>444</v>
      </c>
      <c r="K6" s="449" t="s">
        <v>459</v>
      </c>
      <c r="L6" s="478"/>
      <c r="M6" s="450"/>
      <c r="N6" s="454" t="s">
        <v>460</v>
      </c>
      <c r="P6" s="21"/>
      <c r="Q6" s="21"/>
      <c r="R6" s="21"/>
      <c r="S6" s="21"/>
      <c r="T6" s="21"/>
      <c r="U6" s="21"/>
    </row>
    <row r="7" spans="2:21" ht="13.5" thickBot="1" x14ac:dyDescent="0.25">
      <c r="B7" s="454"/>
      <c r="C7" s="454"/>
      <c r="D7" s="29" t="s">
        <v>461</v>
      </c>
      <c r="E7" s="29" t="s">
        <v>449</v>
      </c>
      <c r="F7" s="29" t="s">
        <v>450</v>
      </c>
      <c r="G7" s="454"/>
      <c r="H7" s="24"/>
      <c r="I7" s="454"/>
      <c r="J7" s="454"/>
      <c r="K7" s="29" t="s">
        <v>461</v>
      </c>
      <c r="L7" s="29" t="s">
        <v>449</v>
      </c>
      <c r="M7" s="29" t="s">
        <v>450</v>
      </c>
      <c r="N7" s="454"/>
      <c r="P7" s="21"/>
      <c r="Q7" s="21"/>
      <c r="R7" s="21"/>
      <c r="S7" s="21"/>
      <c r="T7" s="21"/>
      <c r="U7" s="21"/>
    </row>
    <row r="8" spans="2:21" x14ac:dyDescent="0.2">
      <c r="B8" s="238">
        <v>1401120</v>
      </c>
      <c r="C8" s="134" t="str">
        <f>VLOOKUP($B8,Crses!$A$2:$J$258,2,FALSE)</f>
        <v>اللغـة الإنجليزيـة (1)**</v>
      </c>
      <c r="D8" s="132">
        <f>VLOOKUP($B8,Crses!$A$2:$J$284,4,FALSE)</f>
        <v>3</v>
      </c>
      <c r="E8" s="132">
        <f>VLOOKUP($B8,Crses!$A$2:$J$284,5,FALSE)</f>
        <v>0</v>
      </c>
      <c r="F8" s="132">
        <f>VLOOKUP($B8,Crses!$A$2:$J$284,6,FALSE)</f>
        <v>3</v>
      </c>
      <c r="G8" s="239" t="str">
        <f>VLOOKUP($B8,Crses!$A$2:$J$284,7,FALSE)</f>
        <v>-</v>
      </c>
      <c r="H8" s="20"/>
      <c r="I8" s="238">
        <v>1401151</v>
      </c>
      <c r="J8" s="134" t="str">
        <f>VLOOKUP($I8,Crses!$A$2:$J$284,2,FALSE)</f>
        <v>أخلاقيات الحياة الجامعية</v>
      </c>
      <c r="K8" s="132">
        <f>VLOOKUP($I8,Crses!$A$2:$J$284,4,FALSE)</f>
        <v>3</v>
      </c>
      <c r="L8" s="132">
        <f>VLOOKUP($I8,Crses!$A$2:$J$284,5,FALSE)</f>
        <v>0</v>
      </c>
      <c r="M8" s="132">
        <f>VLOOKUP($I8,Crses!$A$2:$J$294,6,FALSE)</f>
        <v>3</v>
      </c>
      <c r="N8" s="239" t="str">
        <f>VLOOKUP($I8,Crses!$A$2:$J$284,7,FALSE)</f>
        <v>-</v>
      </c>
      <c r="P8" s="21"/>
      <c r="Q8" s="21"/>
      <c r="R8" s="21"/>
      <c r="S8" s="21"/>
      <c r="T8" s="21"/>
      <c r="U8" s="21"/>
    </row>
    <row r="9" spans="2:21" x14ac:dyDescent="0.2">
      <c r="B9" s="232">
        <v>1501110</v>
      </c>
      <c r="C9" s="135" t="str">
        <f>VLOOKUP($B9,Crses!$A$2:$J$258,2,FALSE)</f>
        <v>تفاضل وتكامل (1)</v>
      </c>
      <c r="D9" s="133">
        <f>VLOOKUP($B9,Crses!$A$2:$J$284,4,FALSE)</f>
        <v>3</v>
      </c>
      <c r="E9" s="133">
        <f>VLOOKUP($B9,Crses!$A$2:$J$284,5,FALSE)</f>
        <v>0</v>
      </c>
      <c r="F9" s="133">
        <f>VLOOKUP($B9,Crses!$A$2:$J$284,6,FALSE)</f>
        <v>3</v>
      </c>
      <c r="G9" s="240" t="str">
        <f>VLOOKUP($B9,Crses!$A$2:$J$284,7,FALSE)</f>
        <v>-</v>
      </c>
      <c r="H9" s="20"/>
      <c r="I9" s="232">
        <v>1301270</v>
      </c>
      <c r="J9" s="135" t="str">
        <f>VLOOKUP($I9,Crses!$A$2:$J$284,2,FALSE)</f>
        <v>التحليل العددى</v>
      </c>
      <c r="K9" s="133">
        <f>VLOOKUP($I9,Crses!$A$2:$J$284,4,FALSE)</f>
        <v>3</v>
      </c>
      <c r="L9" s="133">
        <f>VLOOKUP($I9,Crses!$A$2:$J$284,5,FALSE)</f>
        <v>0</v>
      </c>
      <c r="M9" s="133">
        <f>VLOOKUP($I9,Crses!$A$2:$J$294,6,FALSE)</f>
        <v>3</v>
      </c>
      <c r="N9" s="240">
        <f>VLOOKUP($I9,Crses!$A$2:$J$284,7,FALSE)</f>
        <v>1301106</v>
      </c>
      <c r="P9" s="31"/>
      <c r="Q9" s="32"/>
      <c r="R9" s="31"/>
      <c r="S9" s="31"/>
      <c r="T9" s="31"/>
      <c r="U9" s="31"/>
    </row>
    <row r="10" spans="2:21" x14ac:dyDescent="0.2">
      <c r="B10" s="232">
        <v>1301110</v>
      </c>
      <c r="C10" s="135" t="str">
        <f>VLOOKUP($B10,Crses!$A$2:$J$258,2,FALSE)</f>
        <v>تراكيب متقطعه</v>
      </c>
      <c r="D10" s="133">
        <f>VLOOKUP($B10,Crses!$A$2:$J$284,4,FALSE)</f>
        <v>3</v>
      </c>
      <c r="E10" s="133">
        <f>VLOOKUP($B10,Crses!$A$2:$J$284,5,FALSE)</f>
        <v>0</v>
      </c>
      <c r="F10" s="133">
        <f>VLOOKUP($B10,Crses!$A$2:$J$284,6,FALSE)</f>
        <v>3</v>
      </c>
      <c r="G10" s="240" t="str">
        <f>VLOOKUP($B10,Crses!$A$2:$J$284,7,FALSE)</f>
        <v>-</v>
      </c>
      <c r="H10" s="20"/>
      <c r="I10" s="232">
        <v>1501212</v>
      </c>
      <c r="J10" s="135" t="str">
        <f>VLOOKUP($I10,Crses!$A$2:$J$284,2,FALSE)</f>
        <v>الاحتمالات والإحصاء</v>
      </c>
      <c r="K10" s="133">
        <f>VLOOKUP($I10,Crses!$A$2:$J$284,4,FALSE)</f>
        <v>3</v>
      </c>
      <c r="L10" s="133">
        <f>VLOOKUP($I10,Crses!$A$2:$J$284,5,FALSE)</f>
        <v>0</v>
      </c>
      <c r="M10" s="133">
        <f>VLOOKUP($I10,Crses!$A$2:$J$294,6,FALSE)</f>
        <v>3</v>
      </c>
      <c r="N10" s="240">
        <f>VLOOKUP($I10,Crses!$A$2:$J$284,7,FALSE)</f>
        <v>1501110</v>
      </c>
      <c r="P10" s="21"/>
      <c r="Q10" s="21"/>
      <c r="R10" s="21"/>
      <c r="S10" s="21"/>
      <c r="T10" s="21"/>
      <c r="U10" s="21"/>
    </row>
    <row r="11" spans="2:21" x14ac:dyDescent="0.2">
      <c r="B11" s="232">
        <v>1301106</v>
      </c>
      <c r="C11" s="135" t="str">
        <f>VLOOKUP($B11,Crses!$A$2:$J$258,2,FALSE)</f>
        <v>البرمجة الهيكلية</v>
      </c>
      <c r="D11" s="133">
        <f>VLOOKUP($B11,Crses!$A$2:$J$284,4,FALSE)</f>
        <v>2</v>
      </c>
      <c r="E11" s="133">
        <f>VLOOKUP($B11,Crses!$A$2:$J$284,5,FALSE)</f>
        <v>2</v>
      </c>
      <c r="F11" s="133">
        <f>VLOOKUP($B11,Crses!$A$2:$J$284,6,FALSE)</f>
        <v>3</v>
      </c>
      <c r="G11" s="240" t="str">
        <f>VLOOKUP($B11,Crses!$A$2:$J$284,7,FALSE)</f>
        <v>ↂ 1301109</v>
      </c>
      <c r="H11" s="20"/>
      <c r="I11" s="232">
        <v>1301108</v>
      </c>
      <c r="J11" s="135" t="str">
        <f>VLOOKUP($I11,Crses!$A$2:$J$284,2,FALSE)</f>
        <v>البرمجة الكينونية (1)</v>
      </c>
      <c r="K11" s="133">
        <f>VLOOKUP($I11,Crses!$A$2:$J$284,4,FALSE)</f>
        <v>2</v>
      </c>
      <c r="L11" s="133">
        <f>VLOOKUP($I11,Crses!$A$2:$J$284,5,FALSE)</f>
        <v>2</v>
      </c>
      <c r="M11" s="133">
        <f>VLOOKUP($I11,Crses!$A$2:$J$294,6,FALSE)</f>
        <v>3</v>
      </c>
      <c r="N11" s="240">
        <f>VLOOKUP($I11,Crses!$A$2:$J$284,7,FALSE)</f>
        <v>1301106</v>
      </c>
      <c r="P11" s="21"/>
      <c r="Q11" s="21"/>
      <c r="R11" s="21"/>
      <c r="S11" s="21"/>
      <c r="T11" s="21"/>
      <c r="U11" s="21"/>
    </row>
    <row r="12" spans="2:21" x14ac:dyDescent="0.2">
      <c r="B12" s="232">
        <v>1301109</v>
      </c>
      <c r="C12" s="135" t="str">
        <f>VLOOKUP($B12,Crses!$A$2:$J$258,2,FALSE)</f>
        <v>مقدمة في تكنولوجيا المعلومات</v>
      </c>
      <c r="D12" s="133">
        <f>VLOOKUP($B12,Crses!$A$2:$J$284,4,FALSE)</f>
        <v>3</v>
      </c>
      <c r="E12" s="133">
        <f>VLOOKUP($B12,Crses!$A$2:$J$284,5,FALSE)</f>
        <v>0</v>
      </c>
      <c r="F12" s="133">
        <f>VLOOKUP($B12,Crses!$A$2:$J$284,6,FALSE)</f>
        <v>3</v>
      </c>
      <c r="G12" s="240" t="str">
        <f>VLOOKUP($B12,Crses!$A$2:$J$284,7,FALSE)</f>
        <v>-</v>
      </c>
      <c r="H12" s="20"/>
      <c r="I12" s="232">
        <v>1301120</v>
      </c>
      <c r="J12" s="135" t="str">
        <f>VLOOKUP($I12,Crses!$A$2:$J$284,2,FALSE)</f>
        <v>النظم الرقمية</v>
      </c>
      <c r="K12" s="133">
        <f>VLOOKUP($I12,Crses!$A$2:$J$284,4,FALSE)</f>
        <v>3</v>
      </c>
      <c r="L12" s="133">
        <f>VLOOKUP($I12,Crses!$A$2:$J$284,5,FALSE)</f>
        <v>0</v>
      </c>
      <c r="M12" s="133">
        <f>VLOOKUP($I12,Crses!$A$2:$J$294,6,FALSE)</f>
        <v>3</v>
      </c>
      <c r="N12" s="240" t="str">
        <f>VLOOKUP($I12,Crses!$A$2:$J$284,7,FALSE)</f>
        <v>-</v>
      </c>
      <c r="P12" s="31"/>
      <c r="Q12" s="32"/>
      <c r="R12" s="31"/>
      <c r="S12" s="31"/>
      <c r="T12" s="31"/>
      <c r="U12" s="31"/>
    </row>
    <row r="13" spans="2:21" ht="13.5" thickBot="1" x14ac:dyDescent="0.25">
      <c r="B13" s="241"/>
      <c r="C13" s="242"/>
      <c r="D13" s="243"/>
      <c r="E13" s="243"/>
      <c r="F13" s="243"/>
      <c r="G13" s="244"/>
      <c r="H13" s="20"/>
      <c r="I13" s="241"/>
      <c r="J13" s="242"/>
      <c r="K13" s="243"/>
      <c r="L13" s="243"/>
      <c r="M13" s="243"/>
      <c r="N13" s="244"/>
      <c r="P13" s="31"/>
      <c r="Q13" s="32"/>
      <c r="R13" s="31"/>
      <c r="S13" s="31"/>
      <c r="T13" s="31"/>
      <c r="U13" s="31"/>
    </row>
    <row r="14" spans="2:21" ht="13.5" thickBot="1" x14ac:dyDescent="0.25">
      <c r="B14" s="449" t="s">
        <v>450</v>
      </c>
      <c r="C14" s="450"/>
      <c r="D14" s="237">
        <f>SUM(D8:D13)</f>
        <v>14</v>
      </c>
      <c r="E14" s="237">
        <f>SUM(E8:E13)</f>
        <v>2</v>
      </c>
      <c r="F14" s="237">
        <f>SUM(F8:F13)</f>
        <v>15</v>
      </c>
      <c r="G14" s="29"/>
      <c r="H14" s="20"/>
      <c r="I14" s="449" t="s">
        <v>450</v>
      </c>
      <c r="J14" s="450"/>
      <c r="K14" s="237">
        <f>SUM(K8:K13)</f>
        <v>14</v>
      </c>
      <c r="L14" s="237">
        <f>SUM(L8:L13)</f>
        <v>2</v>
      </c>
      <c r="M14" s="237">
        <f>SUM(M8:M13)</f>
        <v>15</v>
      </c>
      <c r="N14" s="29"/>
      <c r="P14" s="21"/>
      <c r="Q14" s="21"/>
      <c r="R14" s="21"/>
      <c r="S14" s="21"/>
      <c r="T14" s="21"/>
      <c r="U14" s="21"/>
    </row>
    <row r="15" spans="2:21" ht="13.5" thickBot="1" x14ac:dyDescent="0.25">
      <c r="B15" s="25"/>
      <c r="C15" s="25"/>
      <c r="D15" s="25"/>
      <c r="E15" s="25"/>
      <c r="F15" s="25"/>
      <c r="G15" s="25"/>
      <c r="H15" s="26"/>
      <c r="I15" s="475"/>
      <c r="J15" s="475"/>
      <c r="K15" s="475"/>
      <c r="L15" s="475"/>
      <c r="M15" s="475"/>
      <c r="N15" s="475"/>
      <c r="P15" s="21"/>
      <c r="Q15" s="21"/>
      <c r="R15" s="21"/>
      <c r="S15" s="21"/>
      <c r="T15" s="21"/>
      <c r="U15" s="21"/>
    </row>
    <row r="16" spans="2:21" ht="13.5" thickBot="1" x14ac:dyDescent="0.25">
      <c r="B16" s="462" t="s">
        <v>463</v>
      </c>
      <c r="C16" s="463"/>
      <c r="D16" s="463"/>
      <c r="E16" s="463"/>
      <c r="F16" s="463"/>
      <c r="G16" s="479"/>
      <c r="H16" s="24"/>
      <c r="I16" s="462" t="s">
        <v>464</v>
      </c>
      <c r="J16" s="463"/>
      <c r="K16" s="463"/>
      <c r="L16" s="463"/>
      <c r="M16" s="463"/>
      <c r="N16" s="471"/>
    </row>
    <row r="17" spans="2:14" ht="13.5" thickBot="1" x14ac:dyDescent="0.25">
      <c r="B17" s="454" t="s">
        <v>443</v>
      </c>
      <c r="C17" s="454" t="s">
        <v>444</v>
      </c>
      <c r="D17" s="454" t="s">
        <v>459</v>
      </c>
      <c r="E17" s="454"/>
      <c r="F17" s="454"/>
      <c r="G17" s="454" t="s">
        <v>460</v>
      </c>
      <c r="H17" s="27"/>
      <c r="I17" s="454" t="s">
        <v>443</v>
      </c>
      <c r="J17" s="454" t="s">
        <v>444</v>
      </c>
      <c r="K17" s="449" t="s">
        <v>459</v>
      </c>
      <c r="L17" s="478"/>
      <c r="M17" s="450"/>
      <c r="N17" s="454" t="s">
        <v>460</v>
      </c>
    </row>
    <row r="18" spans="2:14" ht="13.5" thickBot="1" x14ac:dyDescent="0.25">
      <c r="B18" s="454"/>
      <c r="C18" s="454"/>
      <c r="D18" s="29" t="s">
        <v>461</v>
      </c>
      <c r="E18" s="29" t="s">
        <v>449</v>
      </c>
      <c r="F18" s="29" t="s">
        <v>450</v>
      </c>
      <c r="G18" s="454"/>
      <c r="H18" s="27"/>
      <c r="I18" s="454"/>
      <c r="J18" s="454"/>
      <c r="K18" s="29" t="s">
        <v>461</v>
      </c>
      <c r="L18" s="29" t="s">
        <v>449</v>
      </c>
      <c r="M18" s="29" t="s">
        <v>450</v>
      </c>
      <c r="N18" s="454"/>
    </row>
    <row r="19" spans="2:14" x14ac:dyDescent="0.2">
      <c r="B19" s="238">
        <v>1401110</v>
      </c>
      <c r="C19" s="134" t="str">
        <f>VLOOKUP($B19,Crses!$A$2:$J$254,2,FALSE)</f>
        <v>اللغـــة الـعربيـة (1)**</v>
      </c>
      <c r="D19" s="132">
        <f>VLOOKUP($B19,Crses!$A$2:$J$254,4,FALSE)</f>
        <v>3</v>
      </c>
      <c r="E19" s="132">
        <f>VLOOKUP($B19,Crses!$A$2:$J$254,5,FALSE)</f>
        <v>0</v>
      </c>
      <c r="F19" s="132">
        <f>VLOOKUP($B19,Crses!$A$2:$J$254,6,FALSE)</f>
        <v>3</v>
      </c>
      <c r="G19" s="239" t="str">
        <f>VLOOKUP($B19,Crses!$A$2:$J$254,7,FALSE)</f>
        <v>-</v>
      </c>
      <c r="H19" s="24"/>
      <c r="I19" s="238">
        <v>100100</v>
      </c>
      <c r="J19" s="134" t="str">
        <f>VLOOKUP($I19,Crses!$A$2:$J$254,2,FALSE)</f>
        <v>العلــوم العسكـرية *</v>
      </c>
      <c r="K19" s="132">
        <f>VLOOKUP($I19,Crses!$A$2:$J$254,4,FALSE)</f>
        <v>3</v>
      </c>
      <c r="L19" s="132">
        <f>VLOOKUP($I19,Crses!$A$2:$J$254,5,FALSE)</f>
        <v>0</v>
      </c>
      <c r="M19" s="132">
        <f>VLOOKUP($I19,Crses!$A$2:$J$254,6,FALSE)</f>
        <v>3</v>
      </c>
      <c r="N19" s="239" t="str">
        <f>VLOOKUP($I19,Crses!$A$2:$J$254,7,FALSE)</f>
        <v>-</v>
      </c>
    </row>
    <row r="20" spans="2:14" x14ac:dyDescent="0.2">
      <c r="B20" s="232">
        <v>1301203</v>
      </c>
      <c r="C20" s="135" t="str">
        <f>VLOOKUP($B20,Crses!$A$2:$J$254,2,FALSE)</f>
        <v>تراكيب البيانات والخوارزميات</v>
      </c>
      <c r="D20" s="133">
        <f>VLOOKUP($B20,Crses!$A$2:$J$254,4,FALSE)</f>
        <v>2</v>
      </c>
      <c r="E20" s="133">
        <f>VLOOKUP($B20,Crses!$A$2:$J$254,5,FALSE)</f>
        <v>2</v>
      </c>
      <c r="F20" s="133">
        <f>VLOOKUP($B20,Crses!$A$2:$J$254,6,FALSE)</f>
        <v>3</v>
      </c>
      <c r="G20" s="240" t="str">
        <f>VLOOKUP($B20,Crses!$A$2:$J$254,7,FALSE)</f>
        <v>1301108+1301110</v>
      </c>
      <c r="H20" s="20"/>
      <c r="I20" s="232">
        <v>1303236</v>
      </c>
      <c r="J20" s="135" t="str">
        <f>VLOOKUP($I20,Crses!$A$2:$J$254,2,FALSE)</f>
        <v>تطوير برمجيات الانترنت</v>
      </c>
      <c r="K20" s="133">
        <f>VLOOKUP($I20,Crses!$A$2:$J$254,4,FALSE)</f>
        <v>2</v>
      </c>
      <c r="L20" s="133">
        <f>VLOOKUP($I20,Crses!$A$2:$J$254,5,FALSE)</f>
        <v>2</v>
      </c>
      <c r="M20" s="133">
        <f>VLOOKUP($I20,Crses!$A$2:$J$254,6,FALSE)</f>
        <v>3</v>
      </c>
      <c r="N20" s="240">
        <f>VLOOKUP($I20,Crses!$A$2:$J$254,7,FALSE)</f>
        <v>1301108</v>
      </c>
    </row>
    <row r="21" spans="2:14" x14ac:dyDescent="0.2">
      <c r="B21" s="232">
        <v>1301222</v>
      </c>
      <c r="C21" s="135" t="str">
        <f>VLOOKUP($B21,Crses!$A$2:$J$254,2,FALSE)</f>
        <v>تنظيم وعمارة الحاسوب</v>
      </c>
      <c r="D21" s="133">
        <f>VLOOKUP($B21,Crses!$A$2:$J$254,4,FALSE)</f>
        <v>3</v>
      </c>
      <c r="E21" s="133">
        <f>VLOOKUP($B21,Crses!$A$2:$J$254,5,FALSE)</f>
        <v>0</v>
      </c>
      <c r="F21" s="133">
        <f>VLOOKUP($B21,Crses!$A$2:$J$254,6,FALSE)</f>
        <v>3</v>
      </c>
      <c r="G21" s="240">
        <f>VLOOKUP($B21,Crses!$A$2:$J$254,7,FALSE)</f>
        <v>1301120</v>
      </c>
      <c r="H21" s="20"/>
      <c r="I21" s="232">
        <v>1301208</v>
      </c>
      <c r="J21" s="135" t="str">
        <f>VLOOKUP($I21,Crses!$A$2:$J$254,2,FALSE)</f>
        <v>البرمجة الكينونية (2)</v>
      </c>
      <c r="K21" s="133">
        <f>VLOOKUP($I21,Crses!$A$2:$J$254,4,FALSE)</f>
        <v>2</v>
      </c>
      <c r="L21" s="133">
        <f>VLOOKUP($I21,Crses!$A$2:$J$254,5,FALSE)</f>
        <v>2</v>
      </c>
      <c r="M21" s="133">
        <f>VLOOKUP($I21,Crses!$A$2:$J$254,6,FALSE)</f>
        <v>3</v>
      </c>
      <c r="N21" s="240">
        <f>VLOOKUP($I21,Crses!$A$2:$J$254,7,FALSE)</f>
        <v>1301108</v>
      </c>
    </row>
    <row r="22" spans="2:14" x14ac:dyDescent="0.2">
      <c r="B22" s="232">
        <v>1303265</v>
      </c>
      <c r="C22" s="135" t="str">
        <f>VLOOKUP($B22,Crses!$A$2:$J$254,2,FALSE)</f>
        <v>مهارات الاتصال الفنية</v>
      </c>
      <c r="D22" s="133">
        <f>VLOOKUP($B22,Crses!$A$2:$J$254,4,FALSE)</f>
        <v>3</v>
      </c>
      <c r="E22" s="133">
        <f>VLOOKUP($B22,Crses!$A$2:$J$254,5,FALSE)</f>
        <v>0</v>
      </c>
      <c r="F22" s="133">
        <f>VLOOKUP($B22,Crses!$A$2:$J$254,6,FALSE)</f>
        <v>3</v>
      </c>
      <c r="G22" s="240">
        <f>VLOOKUP($B22,Crses!$A$2:$J$254,7,FALSE)</f>
        <v>1401120</v>
      </c>
      <c r="H22" s="20"/>
      <c r="I22" s="232">
        <v>1301326</v>
      </c>
      <c r="J22" s="135" t="str">
        <f>VLOOKUP($I22,Crses!$A$2:$J$254,2,FALSE)</f>
        <v>نظم التشغيل</v>
      </c>
      <c r="K22" s="133">
        <f>VLOOKUP($I22,Crses!$A$2:$J$254,4,FALSE)</f>
        <v>3</v>
      </c>
      <c r="L22" s="133">
        <f>VLOOKUP($I22,Crses!$A$2:$J$254,5,FALSE)</f>
        <v>0</v>
      </c>
      <c r="M22" s="133">
        <f>VLOOKUP($I22,Crses!$A$2:$J$254,6,FALSE)</f>
        <v>3</v>
      </c>
      <c r="N22" s="240">
        <f>VLOOKUP($I22,Crses!$A$2:$J$254,7,FALSE)</f>
        <v>1301203</v>
      </c>
    </row>
    <row r="23" spans="2:14" x14ac:dyDescent="0.2">
      <c r="B23" s="232">
        <v>1303237</v>
      </c>
      <c r="C23" s="135" t="str">
        <f>VLOOKUP($B23,Crses!$A$2:$J$254,2,FALSE)</f>
        <v>التجارة الالكترونية</v>
      </c>
      <c r="D23" s="133">
        <f>VLOOKUP($B23,Crses!$A$2:$J$254,4,FALSE)</f>
        <v>3</v>
      </c>
      <c r="E23" s="133">
        <f>VLOOKUP($B23,Crses!$A$2:$J$254,5,FALSE)</f>
        <v>0</v>
      </c>
      <c r="F23" s="133">
        <f>VLOOKUP($B23,Crses!$A$2:$J$254,6,FALSE)</f>
        <v>3</v>
      </c>
      <c r="G23" s="240">
        <f>VLOOKUP($B23,Crses!$A$2:$J$254,7,FALSE)</f>
        <v>1301108</v>
      </c>
      <c r="H23" s="20"/>
      <c r="I23" s="232">
        <v>1301224</v>
      </c>
      <c r="J23" s="135" t="str">
        <f>VLOOKUP($I23,Crses!$A$2:$J$254,2,FALSE)</f>
        <v>نظم الحواسيب الدقيقة ولغة اسمبلى</v>
      </c>
      <c r="K23" s="133">
        <f>VLOOKUP($I23,Crses!$A$2:$J$254,4,FALSE)</f>
        <v>3</v>
      </c>
      <c r="L23" s="133">
        <f>VLOOKUP($I23,Crses!$A$2:$J$254,5,FALSE)</f>
        <v>0</v>
      </c>
      <c r="M23" s="133">
        <f>VLOOKUP($I23,Crses!$A$2:$J$254,6,FALSE)</f>
        <v>3</v>
      </c>
      <c r="N23" s="240">
        <f>VLOOKUP($I23,Crses!$A$2:$J$254,7,FALSE)</f>
        <v>1301222</v>
      </c>
    </row>
    <row r="24" spans="2:14" ht="13.5" thickBot="1" x14ac:dyDescent="0.25">
      <c r="B24" s="241" t="s">
        <v>0</v>
      </c>
      <c r="C24" s="242" t="s">
        <v>462</v>
      </c>
      <c r="D24" s="243">
        <v>3</v>
      </c>
      <c r="E24" s="243">
        <v>0</v>
      </c>
      <c r="F24" s="243">
        <v>3</v>
      </c>
      <c r="G24" s="244"/>
      <c r="H24" s="20"/>
      <c r="I24" s="241"/>
      <c r="J24" s="135" t="s">
        <v>471</v>
      </c>
      <c r="K24" s="243">
        <v>3</v>
      </c>
      <c r="L24" s="243">
        <v>0</v>
      </c>
      <c r="M24" s="243">
        <v>3</v>
      </c>
      <c r="N24" s="244"/>
    </row>
    <row r="25" spans="2:14" ht="13.5" thickBot="1" x14ac:dyDescent="0.25">
      <c r="B25" s="449" t="s">
        <v>450</v>
      </c>
      <c r="C25" s="450"/>
      <c r="D25" s="237">
        <f>SUM(D19:D24)</f>
        <v>17</v>
      </c>
      <c r="E25" s="237">
        <f t="shared" ref="E25:F25" si="0">SUM(E19:E24)</f>
        <v>2</v>
      </c>
      <c r="F25" s="237">
        <f t="shared" si="0"/>
        <v>18</v>
      </c>
      <c r="G25" s="29"/>
      <c r="H25" s="28"/>
      <c r="I25" s="449" t="s">
        <v>450</v>
      </c>
      <c r="J25" s="450"/>
      <c r="K25" s="237">
        <f>SUM(K19:K24)</f>
        <v>16</v>
      </c>
      <c r="L25" s="237">
        <f>SUM(L19:L24)</f>
        <v>4</v>
      </c>
      <c r="M25" s="237">
        <f>SUM(M19:M24)</f>
        <v>18</v>
      </c>
      <c r="N25" s="29"/>
    </row>
    <row r="26" spans="2:14" ht="13.5" thickBot="1" x14ac:dyDescent="0.25">
      <c r="B26" s="25"/>
      <c r="C26" s="25"/>
      <c r="D26" s="25"/>
      <c r="E26" s="25"/>
      <c r="F26" s="25"/>
      <c r="G26" s="25"/>
      <c r="H26" s="28"/>
      <c r="I26" s="25"/>
      <c r="J26" s="25"/>
      <c r="K26" s="25"/>
      <c r="L26" s="25"/>
      <c r="M26" s="25"/>
      <c r="N26" s="25"/>
    </row>
    <row r="27" spans="2:14" ht="13.5" thickBot="1" x14ac:dyDescent="0.25">
      <c r="B27" s="462" t="s">
        <v>465</v>
      </c>
      <c r="C27" s="463"/>
      <c r="D27" s="463"/>
      <c r="E27" s="463"/>
      <c r="F27" s="463"/>
      <c r="G27" s="471"/>
      <c r="H27" s="28"/>
      <c r="I27" s="462" t="s">
        <v>466</v>
      </c>
      <c r="J27" s="463"/>
      <c r="K27" s="463"/>
      <c r="L27" s="463"/>
      <c r="M27" s="463"/>
      <c r="N27" s="471"/>
    </row>
    <row r="28" spans="2:14" ht="13.5" thickBot="1" x14ac:dyDescent="0.25">
      <c r="B28" s="454" t="s">
        <v>443</v>
      </c>
      <c r="C28" s="454" t="s">
        <v>444</v>
      </c>
      <c r="D28" s="454" t="s">
        <v>459</v>
      </c>
      <c r="E28" s="454"/>
      <c r="F28" s="454"/>
      <c r="G28" s="454" t="s">
        <v>460</v>
      </c>
      <c r="H28" s="27"/>
      <c r="I28" s="454" t="s">
        <v>443</v>
      </c>
      <c r="J28" s="454" t="s">
        <v>444</v>
      </c>
      <c r="K28" s="449" t="s">
        <v>459</v>
      </c>
      <c r="L28" s="478"/>
      <c r="M28" s="450"/>
      <c r="N28" s="454" t="s">
        <v>460</v>
      </c>
    </row>
    <row r="29" spans="2:14" ht="15" customHeight="1" thickBot="1" x14ac:dyDescent="0.25">
      <c r="B29" s="454"/>
      <c r="C29" s="454"/>
      <c r="D29" s="29" t="s">
        <v>461</v>
      </c>
      <c r="E29" s="29" t="s">
        <v>449</v>
      </c>
      <c r="F29" s="29" t="s">
        <v>450</v>
      </c>
      <c r="G29" s="454"/>
      <c r="H29" s="28"/>
      <c r="I29" s="454"/>
      <c r="J29" s="454"/>
      <c r="K29" s="29" t="s">
        <v>461</v>
      </c>
      <c r="L29" s="29" t="s">
        <v>449</v>
      </c>
      <c r="M29" s="29" t="s">
        <v>450</v>
      </c>
      <c r="N29" s="454"/>
    </row>
    <row r="30" spans="2:14" x14ac:dyDescent="0.2">
      <c r="B30" s="238">
        <v>1301315</v>
      </c>
      <c r="C30" s="134" t="str">
        <f>VLOOKUP($B30,Crses!$A$2:$J$254,2,FALSE)</f>
        <v>نظرية الحساب</v>
      </c>
      <c r="D30" s="132">
        <f>VLOOKUP($B30,Crses!$A$2:$J$254,4,FALSE)</f>
        <v>3</v>
      </c>
      <c r="E30" s="132">
        <f>VLOOKUP($B30,Crses!$A$2:$J$254,5,FALSE)</f>
        <v>0</v>
      </c>
      <c r="F30" s="132">
        <f>VLOOKUP($B30,Crses!$A$2:$J$254,6,FALSE)</f>
        <v>3</v>
      </c>
      <c r="G30" s="239">
        <f>VLOOKUP($B30,Crses!$A$2:$J$254,7,FALSE)</f>
        <v>1301203</v>
      </c>
      <c r="H30" s="24"/>
      <c r="I30" s="238">
        <v>1301304</v>
      </c>
      <c r="J30" s="134" t="str">
        <f>VLOOKUP($I30,Crses!$A$2:$J$254,2,FALSE)</f>
        <v>البرمجة المرئية</v>
      </c>
      <c r="K30" s="132">
        <f>VLOOKUP($I30,Crses!$A$2:$J$254,4,FALSE)</f>
        <v>2</v>
      </c>
      <c r="L30" s="132">
        <f>VLOOKUP($I30,Crses!$A$2:$J$254,5,FALSE)</f>
        <v>2</v>
      </c>
      <c r="M30" s="132">
        <f>VLOOKUP($I30,Crses!$A$2:$J$254,6,FALSE)</f>
        <v>3</v>
      </c>
      <c r="N30" s="239">
        <f>VLOOKUP($I30,Crses!$A$2:$J$254,7,FALSE)</f>
        <v>1303342</v>
      </c>
    </row>
    <row r="31" spans="2:14" x14ac:dyDescent="0.2">
      <c r="B31" s="232">
        <v>1303342</v>
      </c>
      <c r="C31" s="135" t="str">
        <f>VLOOKUP($B31,Crses!$A$2:$J$254,2,FALSE)</f>
        <v>نظم قواعد البيانات</v>
      </c>
      <c r="D31" s="133">
        <f>VLOOKUP($B31,Crses!$A$2:$J$254,4,FALSE)</f>
        <v>3</v>
      </c>
      <c r="E31" s="133">
        <f>VLOOKUP($B31,Crses!$A$2:$J$254,5,FALSE)</f>
        <v>0</v>
      </c>
      <c r="F31" s="133">
        <f>VLOOKUP($B31,Crses!$A$2:$J$254,6,FALSE)</f>
        <v>3</v>
      </c>
      <c r="G31" s="240">
        <f>VLOOKUP($B31,Crses!$A$2:$J$254,7,FALSE)</f>
        <v>1301203</v>
      </c>
      <c r="H31" s="24"/>
      <c r="I31" s="232">
        <v>1301340</v>
      </c>
      <c r="J31" s="135" t="str">
        <f>VLOOKUP($I31,Crses!$A$2:$J$254,2,FALSE)</f>
        <v>الذكاءالاصطناعى</v>
      </c>
      <c r="K31" s="133">
        <f>VLOOKUP($I31,Crses!$A$2:$J$254,4,FALSE)</f>
        <v>3</v>
      </c>
      <c r="L31" s="133">
        <f>VLOOKUP($I31,Crses!$A$2:$J$254,5,FALSE)</f>
        <v>0</v>
      </c>
      <c r="M31" s="133">
        <f>VLOOKUP($I31,Crses!$A$2:$J$254,6,FALSE)</f>
        <v>3</v>
      </c>
      <c r="N31" s="240">
        <f>VLOOKUP($I31,Crses!$A$2:$J$254,7,FALSE)</f>
        <v>1301203</v>
      </c>
    </row>
    <row r="32" spans="2:14" x14ac:dyDescent="0.2">
      <c r="B32" s="232">
        <v>1304336</v>
      </c>
      <c r="C32" s="135" t="str">
        <f>VLOOKUP($B32,Crses!$A$2:$J$254,2,FALSE)</f>
        <v>تراسل البيانات وشبكات الحاسوب</v>
      </c>
      <c r="D32" s="133">
        <f>VLOOKUP($B32,Crses!$A$2:$J$254,4,FALSE)</f>
        <v>3</v>
      </c>
      <c r="E32" s="133">
        <f>VLOOKUP($B32,Crses!$A$2:$J$254,5,FALSE)</f>
        <v>0</v>
      </c>
      <c r="F32" s="133">
        <f>VLOOKUP($B32,Crses!$A$2:$J$254,6,FALSE)</f>
        <v>3</v>
      </c>
      <c r="G32" s="240">
        <f>VLOOKUP($B32,Crses!$A$2:$J$254,7,FALSE)</f>
        <v>1301326</v>
      </c>
      <c r="H32" s="20"/>
      <c r="I32" s="232">
        <v>1304310</v>
      </c>
      <c r="J32" s="135" t="str">
        <f>VLOOKUP($I32,Crses!$A$2:$J$254,2,FALSE)</f>
        <v>امن الشبكات</v>
      </c>
      <c r="K32" s="133">
        <f>VLOOKUP($I32,Crses!$A$2:$J$254,4,FALSE)</f>
        <v>3</v>
      </c>
      <c r="L32" s="133">
        <f>VLOOKUP($I32,Crses!$A$2:$J$254,5,FALSE)</f>
        <v>0</v>
      </c>
      <c r="M32" s="133">
        <f>VLOOKUP($I32,Crses!$A$2:$J$254,6,FALSE)</f>
        <v>3</v>
      </c>
      <c r="N32" s="240">
        <f>VLOOKUP($I32,Crses!$A$2:$J$254,7,FALSE)</f>
        <v>1304336</v>
      </c>
    </row>
    <row r="33" spans="2:19" x14ac:dyDescent="0.2">
      <c r="B33" s="232">
        <v>1302281</v>
      </c>
      <c r="C33" s="135" t="str">
        <f>VLOOKUP($B33,Crses!$A$2:$J$254,2,FALSE)</f>
        <v>مدخل الى هندسة البرمجيات</v>
      </c>
      <c r="D33" s="133">
        <f>VLOOKUP($B33,Crses!$A$2:$J$254,4,FALSE)</f>
        <v>3</v>
      </c>
      <c r="E33" s="133">
        <f>VLOOKUP($B33,Crses!$A$2:$J$254,5,FALSE)</f>
        <v>0</v>
      </c>
      <c r="F33" s="133">
        <f>VLOOKUP($B33,Crses!$A$2:$J$254,6,FALSE)</f>
        <v>3</v>
      </c>
      <c r="G33" s="240">
        <f>VLOOKUP($B33,Crses!$A$2:$J$254,7,FALSE)</f>
        <v>1301108</v>
      </c>
      <c r="H33" s="20"/>
      <c r="I33" s="232">
        <v>1303386</v>
      </c>
      <c r="J33" s="135" t="str">
        <f>VLOOKUP($I33,Crses!$A$2:$J$254,2,FALSE)</f>
        <v>تحليل وتصميم نظم المعلومات</v>
      </c>
      <c r="K33" s="133">
        <f>VLOOKUP($I33,Crses!$A$2:$J$254,4,FALSE)</f>
        <v>3</v>
      </c>
      <c r="L33" s="133">
        <f>VLOOKUP($I33,Crses!$A$2:$J$254,5,FALSE)</f>
        <v>0</v>
      </c>
      <c r="M33" s="133">
        <f>VLOOKUP($I33,Crses!$A$2:$J$254,6,FALSE)</f>
        <v>3</v>
      </c>
      <c r="N33" s="240">
        <f>VLOOKUP($I33,Crses!$A$2:$J$254,7,FALSE)</f>
        <v>1303342</v>
      </c>
    </row>
    <row r="34" spans="2:19" x14ac:dyDescent="0.2">
      <c r="B34" s="232">
        <v>1301310</v>
      </c>
      <c r="C34" s="135" t="str">
        <f>VLOOKUP($B34,Crses!$A$2:$J$254,2,FALSE)</f>
        <v>تصميم وتحليل الخوارزميات</v>
      </c>
      <c r="D34" s="133">
        <f>VLOOKUP($B34,Crses!$A$2:$J$254,4,FALSE)</f>
        <v>3</v>
      </c>
      <c r="E34" s="133">
        <f>VLOOKUP($B34,Crses!$A$2:$J$254,5,FALSE)</f>
        <v>0</v>
      </c>
      <c r="F34" s="133">
        <f>VLOOKUP($B34,Crses!$A$2:$J$254,6,FALSE)</f>
        <v>3</v>
      </c>
      <c r="G34" s="240">
        <f>VLOOKUP($B34,Crses!$A$2:$J$254,7,FALSE)</f>
        <v>1301203</v>
      </c>
      <c r="H34" s="20"/>
      <c r="I34" s="232"/>
      <c r="J34" s="135" t="s">
        <v>471</v>
      </c>
      <c r="K34" s="133">
        <v>3</v>
      </c>
      <c r="L34" s="133">
        <v>0</v>
      </c>
      <c r="M34" s="133">
        <v>3</v>
      </c>
      <c r="N34" s="240"/>
      <c r="P34" s="32"/>
      <c r="Q34" s="31"/>
      <c r="R34" s="31"/>
      <c r="S34" s="31"/>
    </row>
    <row r="35" spans="2:19" ht="13.5" thickBot="1" x14ac:dyDescent="0.25">
      <c r="B35" s="241"/>
      <c r="C35" s="242"/>
      <c r="D35" s="243"/>
      <c r="E35" s="243"/>
      <c r="F35" s="243"/>
      <c r="G35" s="244"/>
      <c r="H35" s="20"/>
      <c r="I35" s="241"/>
      <c r="J35" s="242" t="s">
        <v>462</v>
      </c>
      <c r="K35" s="243">
        <v>3</v>
      </c>
      <c r="L35" s="243">
        <v>0</v>
      </c>
      <c r="M35" s="243">
        <v>3</v>
      </c>
      <c r="N35" s="244"/>
      <c r="P35" s="21"/>
      <c r="Q35" s="21"/>
      <c r="R35" s="21"/>
      <c r="S35" s="21"/>
    </row>
    <row r="36" spans="2:19" ht="13.5" thickBot="1" x14ac:dyDescent="0.25">
      <c r="B36" s="449" t="s">
        <v>450</v>
      </c>
      <c r="C36" s="450"/>
      <c r="D36" s="237">
        <f>SUM(D30:D35)</f>
        <v>15</v>
      </c>
      <c r="E36" s="237">
        <f>SUM(E30:E35)</f>
        <v>0</v>
      </c>
      <c r="F36" s="237">
        <f>SUM(F30:F35)</f>
        <v>15</v>
      </c>
      <c r="G36" s="29"/>
      <c r="H36" s="28"/>
      <c r="I36" s="449" t="s">
        <v>450</v>
      </c>
      <c r="J36" s="450"/>
      <c r="K36" s="237">
        <f>SUM(K30:K35)</f>
        <v>17</v>
      </c>
      <c r="L36" s="237">
        <f t="shared" ref="L36:M36" si="1">SUM(L30:L35)</f>
        <v>2</v>
      </c>
      <c r="M36" s="237">
        <f t="shared" si="1"/>
        <v>18</v>
      </c>
      <c r="N36" s="29"/>
    </row>
    <row r="37" spans="2:19" ht="13.5" thickBot="1" x14ac:dyDescent="0.25">
      <c r="B37" s="28"/>
      <c r="C37" s="20"/>
      <c r="D37" s="20"/>
      <c r="E37" s="20"/>
      <c r="F37" s="20"/>
      <c r="G37" s="20"/>
      <c r="H37" s="28"/>
      <c r="I37" s="129"/>
      <c r="J37" s="130"/>
      <c r="K37" s="130"/>
      <c r="L37" s="130"/>
      <c r="M37" s="130"/>
      <c r="N37" s="131"/>
    </row>
    <row r="38" spans="2:19" ht="13.5" thickBot="1" x14ac:dyDescent="0.25">
      <c r="B38" s="247">
        <v>1304369</v>
      </c>
      <c r="C38" s="250" t="str">
        <f>VLOOKUP($B38,Crses!$A$2:$J$254,2,FALSE)</f>
        <v>التدريب الميداني</v>
      </c>
      <c r="D38" s="248">
        <f>VLOOKUP($B38,Crses!$A$2:$J$254,4,FALSE)</f>
        <v>0</v>
      </c>
      <c r="E38" s="248">
        <f>VLOOKUP($B38,Crses!$A$2:$J$254,5,FALSE)</f>
        <v>6</v>
      </c>
      <c r="F38" s="248">
        <f>VLOOKUP($B38,Crses!$A$2:$J$254,6,FALSE)</f>
        <v>3</v>
      </c>
      <c r="G38" s="249" t="str">
        <f>VLOOKUP($B38,Crses!$A$2:$J$254,7,FALSE)</f>
        <v>Pass. 90Cr. Hrs.</v>
      </c>
      <c r="H38" s="191"/>
      <c r="I38" s="476" t="s">
        <v>468</v>
      </c>
      <c r="J38" s="477"/>
      <c r="K38" s="477"/>
      <c r="L38" s="189"/>
      <c r="M38" s="189"/>
      <c r="N38" s="30"/>
    </row>
    <row r="39" spans="2:19" ht="13.5" thickBot="1" x14ac:dyDescent="0.25">
      <c r="B39" s="468" t="s">
        <v>469</v>
      </c>
      <c r="C39" s="469"/>
      <c r="D39" s="469"/>
      <c r="E39" s="469"/>
      <c r="F39" s="469"/>
      <c r="G39" s="469"/>
      <c r="H39" s="27"/>
      <c r="I39" s="462" t="s">
        <v>470</v>
      </c>
      <c r="J39" s="463"/>
      <c r="K39" s="463"/>
      <c r="L39" s="463"/>
      <c r="M39" s="463"/>
      <c r="N39" s="471"/>
    </row>
    <row r="40" spans="2:19" ht="13.5" thickBot="1" x14ac:dyDescent="0.25">
      <c r="B40" s="454" t="s">
        <v>443</v>
      </c>
      <c r="C40" s="454" t="s">
        <v>444</v>
      </c>
      <c r="D40" s="454" t="s">
        <v>459</v>
      </c>
      <c r="E40" s="454"/>
      <c r="F40" s="454"/>
      <c r="G40" s="454" t="s">
        <v>460</v>
      </c>
      <c r="H40" s="28"/>
      <c r="I40" s="454" t="s">
        <v>443</v>
      </c>
      <c r="J40" s="454" t="s">
        <v>444</v>
      </c>
      <c r="K40" s="449" t="s">
        <v>459</v>
      </c>
      <c r="L40" s="478"/>
      <c r="M40" s="450"/>
      <c r="N40" s="454" t="s">
        <v>460</v>
      </c>
    </row>
    <row r="41" spans="2:19" ht="13.5" thickBot="1" x14ac:dyDescent="0.25">
      <c r="B41" s="454"/>
      <c r="C41" s="454"/>
      <c r="D41" s="29" t="s">
        <v>461</v>
      </c>
      <c r="E41" s="29" t="s">
        <v>449</v>
      </c>
      <c r="F41" s="29" t="s">
        <v>450</v>
      </c>
      <c r="G41" s="454"/>
      <c r="H41" s="27"/>
      <c r="I41" s="454"/>
      <c r="J41" s="454"/>
      <c r="K41" s="29" t="s">
        <v>461</v>
      </c>
      <c r="L41" s="29" t="s">
        <v>449</v>
      </c>
      <c r="M41" s="29" t="s">
        <v>450</v>
      </c>
      <c r="N41" s="454"/>
    </row>
    <row r="42" spans="2:19" ht="23.25" customHeight="1" x14ac:dyDescent="0.2">
      <c r="B42" s="238">
        <v>1301491</v>
      </c>
      <c r="C42" s="134" t="str">
        <f>VLOOKUP($B42,Crses!$A$2:$J$254,2,FALSE)</f>
        <v>مشروع تخرج (1)</v>
      </c>
      <c r="D42" s="132">
        <f>VLOOKUP($B42,Crses!$A$2:$J$254,4,FALSE)</f>
        <v>0</v>
      </c>
      <c r="E42" s="132">
        <f>VLOOKUP($B42,Crses!$A$2:$J$254,5,FALSE)</f>
        <v>2</v>
      </c>
      <c r="F42" s="132">
        <f>VLOOKUP($B42,Crses!$A$2:$J$254,6,FALSE)</f>
        <v>1</v>
      </c>
      <c r="G42" s="245" t="str">
        <f>VLOOKUP($B42,Crses!$A$2:$J$254,7,FALSE)</f>
        <v>Pass. 90 Cr. Hrs. + 1303386</v>
      </c>
      <c r="H42" s="24"/>
      <c r="I42" s="238">
        <v>1301492</v>
      </c>
      <c r="J42" s="132" t="str">
        <f>VLOOKUP($I42,Crses!$A$2:$J$254,2,FALSE)</f>
        <v>مشروع تخرج (2)</v>
      </c>
      <c r="K42" s="132">
        <f>VLOOKUP($I42,Crses!$A$2:$J$254,4,FALSE)</f>
        <v>0</v>
      </c>
      <c r="L42" s="132">
        <f>VLOOKUP($I42,Crses!$A$2:$J$254,5,FALSE)</f>
        <v>4</v>
      </c>
      <c r="M42" s="132">
        <f>VLOOKUP($I42,Crses!$A$2:$J$254,6,FALSE)</f>
        <v>2</v>
      </c>
      <c r="N42" s="239">
        <f>VLOOKUP($I42,Crses!$A$2:$J$254,7,FALSE)</f>
        <v>1301491</v>
      </c>
    </row>
    <row r="43" spans="2:19" ht="11.25" customHeight="1" x14ac:dyDescent="0.2">
      <c r="B43" s="232">
        <v>1301415</v>
      </c>
      <c r="C43" s="135" t="str">
        <f>VLOOKUP($B43,Crses!$A$2:$J$254,2,FALSE)</f>
        <v>ترجمة لغات البرمجة</v>
      </c>
      <c r="D43" s="133">
        <f>VLOOKUP($B43,Crses!$A$2:$J$254,4,FALSE)</f>
        <v>3</v>
      </c>
      <c r="E43" s="133">
        <f>VLOOKUP($B43,Crses!$A$2:$J$254,5,FALSE)</f>
        <v>0</v>
      </c>
      <c r="F43" s="133">
        <f>VLOOKUP($B43,Crses!$A$2:$J$254,6,FALSE)</f>
        <v>3</v>
      </c>
      <c r="G43" s="240">
        <f>VLOOKUP($B43,Crses!$A$2:$J$254,7,FALSE)</f>
        <v>1301315</v>
      </c>
      <c r="H43" s="24"/>
      <c r="I43" s="232">
        <v>1301455</v>
      </c>
      <c r="J43" s="135" t="str">
        <f>VLOOKUP($I43,Crses!$A$2:$J$254,2,FALSE)</f>
        <v>الرسم الحاسوبي</v>
      </c>
      <c r="K43" s="133">
        <f>VLOOKUP($I43,Crses!$A$2:$J$254,4,FALSE)</f>
        <v>2</v>
      </c>
      <c r="L43" s="133">
        <f>VLOOKUP($I43,Crses!$A$2:$J$254,5,FALSE)</f>
        <v>2</v>
      </c>
      <c r="M43" s="133">
        <f>VLOOKUP($I43,Crses!$A$2:$J$254,6,FALSE)</f>
        <v>3</v>
      </c>
      <c r="N43" s="240">
        <f>VLOOKUP($I43,Crses!$A$2:$J$254,7,FALSE)</f>
        <v>1301310</v>
      </c>
    </row>
    <row r="44" spans="2:19" x14ac:dyDescent="0.2">
      <c r="B44" s="232">
        <v>1304430</v>
      </c>
      <c r="C44" s="135" t="str">
        <f>VLOOKUP($B44,Crses!$A$2:$J$254,2,FALSE)</f>
        <v>الحوسبة اللاسلكية والنقالة</v>
      </c>
      <c r="D44" s="133">
        <f>VLOOKUP($B44,Crses!$A$2:$J$254,4,FALSE)</f>
        <v>3</v>
      </c>
      <c r="E44" s="133">
        <f>VLOOKUP($B44,Crses!$A$2:$J$254,5,FALSE)</f>
        <v>0</v>
      </c>
      <c r="F44" s="133">
        <f>VLOOKUP($B44,Crses!$A$2:$J$254,6,FALSE)</f>
        <v>3</v>
      </c>
      <c r="G44" s="240">
        <f>VLOOKUP($B44,Crses!$A$2:$J$254,7,FALSE)</f>
        <v>1304310</v>
      </c>
      <c r="H44" s="24"/>
      <c r="I44" s="232" t="s">
        <v>0</v>
      </c>
      <c r="J44" s="135" t="s">
        <v>471</v>
      </c>
      <c r="K44" s="133">
        <v>3</v>
      </c>
      <c r="L44" s="133">
        <v>0</v>
      </c>
      <c r="M44" s="133">
        <v>3</v>
      </c>
      <c r="N44" s="240"/>
    </row>
    <row r="45" spans="2:19" x14ac:dyDescent="0.2">
      <c r="B45" s="232">
        <v>601426</v>
      </c>
      <c r="C45" s="135" t="str">
        <f>VLOOKUP($B45,Crses!$A$2:$J$254,2,FALSE)</f>
        <v>تشريعات تكنولوجيا المعلومات</v>
      </c>
      <c r="D45" s="133">
        <f>VLOOKUP($B45,Crses!$A$2:$J$254,4,FALSE)</f>
        <v>3</v>
      </c>
      <c r="E45" s="133">
        <f>VLOOKUP($B45,Crses!$A$2:$J$254,5,FALSE)</f>
        <v>0</v>
      </c>
      <c r="F45" s="133">
        <f>VLOOKUP($B45,Crses!$A$2:$J$254,6,FALSE)</f>
        <v>3</v>
      </c>
      <c r="G45" s="240" t="str">
        <f>VLOOKUP($B45,Crses!$A$2:$J$254,7,FALSE)</f>
        <v>-</v>
      </c>
      <c r="H45" s="24"/>
      <c r="I45" s="232" t="s">
        <v>0</v>
      </c>
      <c r="J45" s="135" t="s">
        <v>462</v>
      </c>
      <c r="K45" s="133">
        <v>3</v>
      </c>
      <c r="L45" s="133">
        <v>0</v>
      </c>
      <c r="M45" s="133">
        <v>3</v>
      </c>
      <c r="N45" s="240"/>
    </row>
    <row r="46" spans="2:19" x14ac:dyDescent="0.2">
      <c r="B46" s="232" t="s">
        <v>0</v>
      </c>
      <c r="C46" s="135" t="s">
        <v>471</v>
      </c>
      <c r="D46" s="133">
        <v>3</v>
      </c>
      <c r="E46" s="133">
        <v>0</v>
      </c>
      <c r="F46" s="133">
        <v>3</v>
      </c>
      <c r="G46" s="240"/>
      <c r="H46" s="24"/>
      <c r="I46" s="232" t="s">
        <v>0</v>
      </c>
      <c r="J46" s="135" t="s">
        <v>467</v>
      </c>
      <c r="K46" s="133">
        <v>3</v>
      </c>
      <c r="L46" s="133">
        <v>0</v>
      </c>
      <c r="M46" s="133">
        <v>3</v>
      </c>
      <c r="N46" s="240"/>
    </row>
    <row r="47" spans="2:19" ht="13.5" thickBot="1" x14ac:dyDescent="0.25">
      <c r="B47" s="241" t="s">
        <v>0</v>
      </c>
      <c r="C47" s="242" t="s">
        <v>462</v>
      </c>
      <c r="D47" s="243">
        <v>3</v>
      </c>
      <c r="E47" s="243">
        <v>0</v>
      </c>
      <c r="F47" s="243">
        <v>3</v>
      </c>
      <c r="G47" s="244" t="s">
        <v>0</v>
      </c>
      <c r="H47" s="24"/>
      <c r="I47" s="241"/>
      <c r="J47" s="242"/>
      <c r="K47" s="243"/>
      <c r="L47" s="243"/>
      <c r="M47" s="243"/>
      <c r="N47" s="244"/>
    </row>
    <row r="48" spans="2:19" ht="13.5" thickBot="1" x14ac:dyDescent="0.25">
      <c r="B48" s="449" t="s">
        <v>450</v>
      </c>
      <c r="C48" s="450"/>
      <c r="D48" s="237">
        <f>SUM(D42:D47)</f>
        <v>15</v>
      </c>
      <c r="E48" s="237">
        <f t="shared" ref="E48:F48" si="2">SUM(E42:E47)</f>
        <v>2</v>
      </c>
      <c r="F48" s="237">
        <f t="shared" si="2"/>
        <v>16</v>
      </c>
      <c r="G48" s="29"/>
      <c r="H48" s="27"/>
      <c r="I48" s="449" t="s">
        <v>450</v>
      </c>
      <c r="J48" s="450"/>
      <c r="K48" s="237">
        <f>SUM(K42:K47)</f>
        <v>11</v>
      </c>
      <c r="L48" s="237">
        <f t="shared" ref="L48:M48" si="3">SUM(L42:L47)</f>
        <v>6</v>
      </c>
      <c r="M48" s="237">
        <f t="shared" si="3"/>
        <v>14</v>
      </c>
      <c r="N48" s="29"/>
    </row>
    <row r="49" spans="2:14" ht="20.25" customHeight="1" thickBot="1" x14ac:dyDescent="0.25">
      <c r="B49" s="246" t="s">
        <v>472</v>
      </c>
      <c r="C49" s="23"/>
      <c r="D49" s="23"/>
      <c r="E49" s="23"/>
      <c r="F49" s="23"/>
      <c r="G49" s="23"/>
      <c r="H49" s="27"/>
      <c r="I49" s="462" t="s">
        <v>585</v>
      </c>
      <c r="J49" s="463"/>
      <c r="K49" s="23">
        <f>F14+M14+F25+M25+F36+M36+F48+M48+F38</f>
        <v>132</v>
      </c>
      <c r="L49" s="23"/>
      <c r="M49" s="463" t="s">
        <v>636</v>
      </c>
      <c r="N49" s="471"/>
    </row>
    <row r="50" spans="2:14" x14ac:dyDescent="0.2">
      <c r="H50" s="24"/>
    </row>
    <row r="51" spans="2:14" x14ac:dyDescent="0.2">
      <c r="H51" s="24"/>
    </row>
    <row r="55" spans="2:14" ht="20.25" customHeight="1" x14ac:dyDescent="0.2"/>
  </sheetData>
  <mergeCells count="60">
    <mergeCell ref="J4:N4"/>
    <mergeCell ref="B1:F1"/>
    <mergeCell ref="B2:F2"/>
    <mergeCell ref="B3:F3"/>
    <mergeCell ref="B4:F4"/>
    <mergeCell ref="J1:N1"/>
    <mergeCell ref="J2:N2"/>
    <mergeCell ref="J3:N3"/>
    <mergeCell ref="B48:C48"/>
    <mergeCell ref="I48:J48"/>
    <mergeCell ref="M49:N49"/>
    <mergeCell ref="I49:J49"/>
    <mergeCell ref="K40:M40"/>
    <mergeCell ref="N40:N41"/>
    <mergeCell ref="J40:J41"/>
    <mergeCell ref="B40:B41"/>
    <mergeCell ref="C40:C41"/>
    <mergeCell ref="D40:F40"/>
    <mergeCell ref="G40:G41"/>
    <mergeCell ref="I40:I41"/>
    <mergeCell ref="B5:G5"/>
    <mergeCell ref="I5:N5"/>
    <mergeCell ref="B6:B7"/>
    <mergeCell ref="C6:C7"/>
    <mergeCell ref="D6:F6"/>
    <mergeCell ref="G6:G7"/>
    <mergeCell ref="K6:M6"/>
    <mergeCell ref="N6:N7"/>
    <mergeCell ref="I6:I7"/>
    <mergeCell ref="J6:J7"/>
    <mergeCell ref="B14:C14"/>
    <mergeCell ref="B16:G16"/>
    <mergeCell ref="I16:N16"/>
    <mergeCell ref="I14:J14"/>
    <mergeCell ref="I15:N15"/>
    <mergeCell ref="N17:N18"/>
    <mergeCell ref="B27:G27"/>
    <mergeCell ref="I27:N27"/>
    <mergeCell ref="D17:F17"/>
    <mergeCell ref="G17:G18"/>
    <mergeCell ref="I17:I18"/>
    <mergeCell ref="J17:J18"/>
    <mergeCell ref="K17:M17"/>
    <mergeCell ref="B25:C25"/>
    <mergeCell ref="C17:C18"/>
    <mergeCell ref="B17:B18"/>
    <mergeCell ref="I25:J25"/>
    <mergeCell ref="B39:G39"/>
    <mergeCell ref="I39:N39"/>
    <mergeCell ref="B28:B29"/>
    <mergeCell ref="C28:C29"/>
    <mergeCell ref="D28:F28"/>
    <mergeCell ref="G28:G29"/>
    <mergeCell ref="I38:K38"/>
    <mergeCell ref="I28:I29"/>
    <mergeCell ref="J28:J29"/>
    <mergeCell ref="K28:M28"/>
    <mergeCell ref="N28:N29"/>
    <mergeCell ref="B36:C36"/>
    <mergeCell ref="I36:J36"/>
  </mergeCells>
  <printOptions horizontalCentered="1" verticalCentered="1"/>
  <pageMargins left="0" right="0" top="0" bottom="0" header="0" footer="0"/>
  <pageSetup paperSize="9" scale="8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8"/>
  <sheetViews>
    <sheetView rightToLeft="1" zoomScale="130" zoomScaleNormal="130" workbookViewId="0">
      <selection activeCell="A2" sqref="A2:I2"/>
    </sheetView>
  </sheetViews>
  <sheetFormatPr defaultColWidth="9.140625" defaultRowHeight="15" x14ac:dyDescent="0.25"/>
  <cols>
    <col min="1" max="1" width="8.7109375" style="45" customWidth="1"/>
    <col min="2" max="2" width="22.5703125" style="45" bestFit="1" customWidth="1"/>
    <col min="3" max="3" width="6.7109375" style="45" customWidth="1"/>
    <col min="4" max="4" width="10.140625" style="45" customWidth="1"/>
    <col min="5" max="5" width="2.85546875" style="45" customWidth="1"/>
    <col min="6" max="6" width="8.5703125" style="45" customWidth="1"/>
    <col min="7" max="7" width="22.5703125" style="45" bestFit="1" customWidth="1"/>
    <col min="8" max="8" width="6.7109375" style="45" customWidth="1"/>
    <col min="9" max="9" width="10.140625" style="45" customWidth="1"/>
    <col min="10" max="16384" width="9.140625" style="45"/>
  </cols>
  <sheetData>
    <row r="1" spans="1:17" ht="35.25" customHeight="1" x14ac:dyDescent="0.25">
      <c r="A1" s="492" t="s">
        <v>438</v>
      </c>
      <c r="B1" s="493"/>
      <c r="C1" s="493"/>
      <c r="D1" s="493"/>
      <c r="E1" s="493"/>
      <c r="F1" s="493"/>
      <c r="G1" s="493"/>
      <c r="H1" s="493"/>
      <c r="I1" s="493"/>
    </row>
    <row r="2" spans="1:17" ht="15.75" x14ac:dyDescent="0.25">
      <c r="A2" s="494" t="s">
        <v>439</v>
      </c>
      <c r="B2" s="495"/>
      <c r="C2" s="495"/>
      <c r="D2" s="495"/>
      <c r="E2" s="495"/>
      <c r="F2" s="495"/>
      <c r="G2" s="495"/>
      <c r="H2" s="495"/>
      <c r="I2" s="495"/>
    </row>
    <row r="3" spans="1:17" ht="24" customHeight="1" x14ac:dyDescent="0.25">
      <c r="A3" s="494" t="s">
        <v>498</v>
      </c>
      <c r="B3" s="495"/>
      <c r="C3" s="495"/>
      <c r="D3" s="495"/>
      <c r="E3" s="495"/>
      <c r="F3" s="495"/>
      <c r="G3" s="495"/>
      <c r="H3" s="495"/>
      <c r="I3" s="495"/>
    </row>
    <row r="4" spans="1:17" ht="20.25" customHeight="1" x14ac:dyDescent="0.25">
      <c r="A4" s="494" t="s">
        <v>547</v>
      </c>
      <c r="B4" s="495"/>
      <c r="C4" s="495"/>
      <c r="D4" s="495"/>
      <c r="E4" s="495"/>
      <c r="F4" s="495"/>
      <c r="G4" s="495"/>
      <c r="H4" s="495"/>
      <c r="I4" s="495"/>
    </row>
    <row r="5" spans="1:17" ht="28.5" customHeight="1" thickBot="1" x14ac:dyDescent="0.3">
      <c r="A5" s="496" t="s">
        <v>499</v>
      </c>
      <c r="B5" s="497"/>
      <c r="C5" s="497"/>
      <c r="D5" s="497"/>
      <c r="E5" s="497"/>
      <c r="F5" s="497"/>
      <c r="G5" s="497"/>
      <c r="H5" s="497"/>
      <c r="I5" s="497"/>
    </row>
    <row r="6" spans="1:17" ht="16.5" thickBot="1" x14ac:dyDescent="0.3">
      <c r="A6" s="498" t="s">
        <v>543</v>
      </c>
      <c r="B6" s="499"/>
      <c r="C6" s="499"/>
      <c r="D6" s="500"/>
      <c r="E6" s="46"/>
      <c r="F6" s="498" t="s">
        <v>501</v>
      </c>
      <c r="G6" s="499"/>
      <c r="H6" s="499"/>
      <c r="I6" s="500"/>
    </row>
    <row r="7" spans="1:17" ht="21" customHeight="1" thickBot="1" x14ac:dyDescent="0.3">
      <c r="A7" s="501" t="s">
        <v>502</v>
      </c>
      <c r="B7" s="481"/>
      <c r="C7" s="481"/>
      <c r="D7" s="482"/>
      <c r="E7" s="47"/>
      <c r="F7" s="501" t="s">
        <v>503</v>
      </c>
      <c r="G7" s="481"/>
      <c r="H7" s="481"/>
      <c r="I7" s="482"/>
    </row>
    <row r="8" spans="1:17" ht="26.25" customHeight="1" thickBot="1" x14ac:dyDescent="0.3">
      <c r="A8" s="48" t="s">
        <v>504</v>
      </c>
      <c r="B8" s="48" t="s">
        <v>505</v>
      </c>
      <c r="C8" s="49" t="s">
        <v>459</v>
      </c>
      <c r="D8" s="48" t="s">
        <v>447</v>
      </c>
      <c r="E8" s="50"/>
      <c r="F8" s="48" t="s">
        <v>443</v>
      </c>
      <c r="G8" s="48" t="s">
        <v>444</v>
      </c>
      <c r="H8" s="49" t="s">
        <v>459</v>
      </c>
      <c r="I8" s="48" t="s">
        <v>506</v>
      </c>
    </row>
    <row r="9" spans="1:17" s="57" customFormat="1" x14ac:dyDescent="0.25">
      <c r="A9" s="51">
        <v>7097521</v>
      </c>
      <c r="B9" s="52" t="s">
        <v>507</v>
      </c>
      <c r="C9" s="53">
        <v>3</v>
      </c>
      <c r="D9" s="54" t="s">
        <v>0</v>
      </c>
      <c r="E9" s="55"/>
      <c r="F9" s="51">
        <v>7097521</v>
      </c>
      <c r="G9" s="52" t="s">
        <v>507</v>
      </c>
      <c r="H9" s="53">
        <v>3</v>
      </c>
      <c r="I9" s="56" t="s">
        <v>508</v>
      </c>
      <c r="L9" s="58"/>
      <c r="M9" s="58"/>
      <c r="N9" s="58"/>
      <c r="O9" s="58"/>
      <c r="P9" s="58"/>
      <c r="Q9" s="58"/>
    </row>
    <row r="10" spans="1:17" x14ac:dyDescent="0.25">
      <c r="A10" s="59">
        <v>7097522</v>
      </c>
      <c r="B10" s="60" t="s">
        <v>165</v>
      </c>
      <c r="C10" s="61">
        <v>3</v>
      </c>
      <c r="D10" s="62" t="s">
        <v>0</v>
      </c>
      <c r="E10" s="55"/>
      <c r="F10" s="59">
        <v>7097522</v>
      </c>
      <c r="G10" s="60" t="s">
        <v>165</v>
      </c>
      <c r="H10" s="61">
        <v>3</v>
      </c>
      <c r="I10" s="63" t="s">
        <v>508</v>
      </c>
      <c r="L10" s="64"/>
      <c r="M10" s="64"/>
      <c r="N10" s="64"/>
      <c r="O10" s="64"/>
      <c r="P10" s="64"/>
      <c r="Q10" s="64"/>
    </row>
    <row r="11" spans="1:17" x14ac:dyDescent="0.25">
      <c r="A11" s="59">
        <v>7097523</v>
      </c>
      <c r="B11" s="60" t="s">
        <v>509</v>
      </c>
      <c r="C11" s="61">
        <v>3</v>
      </c>
      <c r="D11" s="62" t="s">
        <v>0</v>
      </c>
      <c r="E11" s="55"/>
      <c r="F11" s="59">
        <v>7097523</v>
      </c>
      <c r="G11" s="60" t="s">
        <v>510</v>
      </c>
      <c r="H11" s="61">
        <v>3</v>
      </c>
      <c r="I11" s="63" t="s">
        <v>508</v>
      </c>
      <c r="L11" s="64"/>
      <c r="M11" s="65"/>
      <c r="N11" s="66"/>
      <c r="O11" s="65"/>
      <c r="P11" s="65"/>
      <c r="Q11" s="64"/>
    </row>
    <row r="12" spans="1:17" x14ac:dyDescent="0.25">
      <c r="A12" s="59">
        <v>7097541</v>
      </c>
      <c r="B12" s="60" t="s">
        <v>511</v>
      </c>
      <c r="C12" s="61">
        <v>3</v>
      </c>
      <c r="D12" s="62" t="s">
        <v>0</v>
      </c>
      <c r="E12" s="55"/>
      <c r="F12" s="59">
        <v>7097541</v>
      </c>
      <c r="G12" s="60" t="s">
        <v>511</v>
      </c>
      <c r="H12" s="61">
        <v>3</v>
      </c>
      <c r="I12" s="63" t="s">
        <v>508</v>
      </c>
      <c r="L12" s="64"/>
      <c r="M12" s="65"/>
      <c r="N12" s="66"/>
      <c r="O12" s="65"/>
      <c r="P12" s="65"/>
      <c r="Q12" s="64"/>
    </row>
    <row r="13" spans="1:17" x14ac:dyDescent="0.25">
      <c r="A13" s="59">
        <v>7097551</v>
      </c>
      <c r="B13" s="60" t="s">
        <v>512</v>
      </c>
      <c r="C13" s="61">
        <v>3</v>
      </c>
      <c r="D13" s="62" t="s">
        <v>0</v>
      </c>
      <c r="E13" s="55"/>
      <c r="F13" s="59">
        <v>7097561</v>
      </c>
      <c r="G13" s="60" t="s">
        <v>513</v>
      </c>
      <c r="H13" s="61">
        <v>3</v>
      </c>
      <c r="I13" s="63" t="s">
        <v>508</v>
      </c>
      <c r="L13" s="64"/>
      <c r="M13" s="65"/>
      <c r="N13" s="66"/>
      <c r="O13" s="65"/>
      <c r="P13" s="65"/>
      <c r="Q13" s="64"/>
    </row>
    <row r="14" spans="1:17" ht="15.75" thickBot="1" x14ac:dyDescent="0.3">
      <c r="A14" s="59">
        <v>7097561</v>
      </c>
      <c r="B14" s="60" t="s">
        <v>513</v>
      </c>
      <c r="C14" s="61">
        <v>3</v>
      </c>
      <c r="D14" s="62" t="s">
        <v>0</v>
      </c>
      <c r="E14" s="55"/>
      <c r="F14" s="67">
        <v>7097591</v>
      </c>
      <c r="G14" s="68" t="s">
        <v>514</v>
      </c>
      <c r="H14" s="69">
        <v>3</v>
      </c>
      <c r="I14" s="70" t="s">
        <v>508</v>
      </c>
      <c r="L14" s="64"/>
      <c r="M14" s="65"/>
      <c r="N14" s="66"/>
      <c r="O14" s="65"/>
      <c r="P14" s="65"/>
      <c r="Q14" s="64"/>
    </row>
    <row r="15" spans="1:17" ht="17.100000000000001" customHeight="1" thickBot="1" x14ac:dyDescent="0.3">
      <c r="A15" s="59">
        <v>7097582</v>
      </c>
      <c r="B15" s="60" t="s">
        <v>515</v>
      </c>
      <c r="C15" s="61">
        <v>3</v>
      </c>
      <c r="D15" s="62" t="s">
        <v>0</v>
      </c>
      <c r="E15" s="71"/>
      <c r="F15" s="501" t="s">
        <v>516</v>
      </c>
      <c r="G15" s="481"/>
      <c r="H15" s="481"/>
      <c r="I15" s="482"/>
      <c r="L15" s="64"/>
      <c r="M15" s="65"/>
      <c r="N15" s="66"/>
      <c r="O15" s="65"/>
      <c r="P15" s="65"/>
      <c r="Q15" s="64"/>
    </row>
    <row r="16" spans="1:17" ht="17.100000000000001" customHeight="1" thickBot="1" x14ac:dyDescent="0.3">
      <c r="A16" s="59">
        <v>7097591</v>
      </c>
      <c r="B16" s="60" t="s">
        <v>514</v>
      </c>
      <c r="C16" s="61">
        <v>3</v>
      </c>
      <c r="D16" s="62" t="s">
        <v>0</v>
      </c>
      <c r="E16" s="55"/>
      <c r="F16" s="483" t="s">
        <v>517</v>
      </c>
      <c r="G16" s="484"/>
      <c r="H16" s="484"/>
      <c r="I16" s="485"/>
      <c r="L16" s="64"/>
      <c r="M16" s="64"/>
      <c r="N16" s="64"/>
      <c r="O16" s="64"/>
      <c r="P16" s="64"/>
      <c r="Q16" s="64"/>
    </row>
    <row r="17" spans="1:17" ht="26.25" thickBot="1" x14ac:dyDescent="0.3">
      <c r="A17" s="67">
        <v>7097597</v>
      </c>
      <c r="B17" s="68" t="s">
        <v>518</v>
      </c>
      <c r="C17" s="69">
        <v>3</v>
      </c>
      <c r="D17" s="72" t="s">
        <v>453</v>
      </c>
      <c r="E17" s="55"/>
      <c r="F17" s="73" t="s">
        <v>443</v>
      </c>
      <c r="G17" s="73" t="s">
        <v>505</v>
      </c>
      <c r="H17" s="49" t="s">
        <v>459</v>
      </c>
      <c r="I17" s="48" t="s">
        <v>506</v>
      </c>
      <c r="L17" s="64"/>
      <c r="M17" s="64"/>
      <c r="N17" s="64"/>
      <c r="O17" s="64"/>
      <c r="P17" s="64"/>
      <c r="Q17" s="64"/>
    </row>
    <row r="18" spans="1:17" ht="15.75" thickBot="1" x14ac:dyDescent="0.3">
      <c r="A18" s="501" t="s">
        <v>519</v>
      </c>
      <c r="B18" s="481"/>
      <c r="C18" s="481"/>
      <c r="D18" s="482"/>
      <c r="E18" s="55"/>
      <c r="F18" s="51">
        <v>7097543</v>
      </c>
      <c r="G18" s="52" t="s">
        <v>520</v>
      </c>
      <c r="H18" s="53">
        <v>3</v>
      </c>
      <c r="I18" s="56">
        <v>7097541</v>
      </c>
      <c r="L18" s="64"/>
      <c r="M18" s="64"/>
      <c r="N18" s="64"/>
      <c r="O18" s="64"/>
      <c r="P18" s="64"/>
      <c r="Q18" s="64"/>
    </row>
    <row r="19" spans="1:17" ht="17.100000000000001" customHeight="1" thickBot="1" x14ac:dyDescent="0.3">
      <c r="A19" s="491" t="s">
        <v>521</v>
      </c>
      <c r="B19" s="484"/>
      <c r="C19" s="484"/>
      <c r="D19" s="485"/>
      <c r="E19" s="74"/>
      <c r="F19" s="59">
        <v>7097544</v>
      </c>
      <c r="G19" s="75" t="s">
        <v>522</v>
      </c>
      <c r="H19" s="61">
        <v>3</v>
      </c>
      <c r="I19" s="63" t="s">
        <v>508</v>
      </c>
      <c r="L19" s="64"/>
      <c r="M19" s="64"/>
      <c r="N19" s="64"/>
      <c r="O19" s="64"/>
      <c r="P19" s="64"/>
      <c r="Q19" s="64"/>
    </row>
    <row r="20" spans="1:17" ht="26.25" customHeight="1" thickBot="1" x14ac:dyDescent="0.3">
      <c r="A20" s="73" t="s">
        <v>504</v>
      </c>
      <c r="B20" s="73" t="s">
        <v>505</v>
      </c>
      <c r="C20" s="49" t="s">
        <v>459</v>
      </c>
      <c r="D20" s="48" t="s">
        <v>447</v>
      </c>
      <c r="E20" s="47"/>
      <c r="F20" s="59">
        <v>7097545</v>
      </c>
      <c r="G20" s="75" t="s">
        <v>523</v>
      </c>
      <c r="H20" s="61">
        <v>3</v>
      </c>
      <c r="I20" s="63">
        <v>7097541</v>
      </c>
    </row>
    <row r="21" spans="1:17" x14ac:dyDescent="0.25">
      <c r="A21" s="51">
        <v>7097543</v>
      </c>
      <c r="B21" s="52" t="s">
        <v>520</v>
      </c>
      <c r="C21" s="53">
        <v>3</v>
      </c>
      <c r="D21" s="56">
        <v>7097541</v>
      </c>
      <c r="E21" s="76"/>
      <c r="F21" s="59">
        <v>7097551</v>
      </c>
      <c r="G21" s="60" t="s">
        <v>512</v>
      </c>
      <c r="H21" s="61">
        <v>3</v>
      </c>
      <c r="I21" s="63" t="s">
        <v>0</v>
      </c>
    </row>
    <row r="22" spans="1:17" s="57" customFormat="1" x14ac:dyDescent="0.25">
      <c r="A22" s="59">
        <v>7097544</v>
      </c>
      <c r="B22" s="75" t="s">
        <v>290</v>
      </c>
      <c r="C22" s="61">
        <v>3</v>
      </c>
      <c r="D22" s="63" t="s">
        <v>524</v>
      </c>
      <c r="E22" s="77"/>
      <c r="F22" s="59">
        <v>7097562</v>
      </c>
      <c r="G22" s="75" t="s">
        <v>525</v>
      </c>
      <c r="H22" s="61">
        <v>3</v>
      </c>
      <c r="I22" s="63">
        <v>7097561</v>
      </c>
    </row>
    <row r="23" spans="1:17" x14ac:dyDescent="0.25">
      <c r="A23" s="59">
        <v>7097545</v>
      </c>
      <c r="B23" s="75" t="s">
        <v>526</v>
      </c>
      <c r="C23" s="61">
        <v>3</v>
      </c>
      <c r="D23" s="63">
        <v>7097541</v>
      </c>
      <c r="E23" s="47"/>
      <c r="F23" s="59">
        <v>7097571</v>
      </c>
      <c r="G23" s="75" t="s">
        <v>527</v>
      </c>
      <c r="H23" s="61">
        <v>3</v>
      </c>
      <c r="I23" s="63" t="s">
        <v>508</v>
      </c>
    </row>
    <row r="24" spans="1:17" x14ac:dyDescent="0.25">
      <c r="A24" s="59">
        <v>7097562</v>
      </c>
      <c r="B24" s="75" t="s">
        <v>525</v>
      </c>
      <c r="C24" s="61">
        <v>3</v>
      </c>
      <c r="D24" s="63">
        <v>7097561</v>
      </c>
      <c r="E24" s="78"/>
      <c r="F24" s="59">
        <v>7097572</v>
      </c>
      <c r="G24" s="75" t="s">
        <v>528</v>
      </c>
      <c r="H24" s="61">
        <v>3</v>
      </c>
      <c r="I24" s="63" t="s">
        <v>508</v>
      </c>
    </row>
    <row r="25" spans="1:17" x14ac:dyDescent="0.25">
      <c r="A25" s="59">
        <v>7097571</v>
      </c>
      <c r="B25" s="75" t="s">
        <v>529</v>
      </c>
      <c r="C25" s="61">
        <v>3</v>
      </c>
      <c r="D25" s="63" t="s">
        <v>530</v>
      </c>
      <c r="E25" s="78"/>
      <c r="F25" s="59">
        <v>7097573</v>
      </c>
      <c r="G25" s="75" t="s">
        <v>531</v>
      </c>
      <c r="H25" s="61">
        <v>3</v>
      </c>
      <c r="I25" s="63">
        <v>7097521</v>
      </c>
    </row>
    <row r="26" spans="1:17" x14ac:dyDescent="0.25">
      <c r="A26" s="59">
        <v>7097572</v>
      </c>
      <c r="B26" s="75" t="s">
        <v>528</v>
      </c>
      <c r="C26" s="61">
        <v>3</v>
      </c>
      <c r="D26" s="63" t="s">
        <v>508</v>
      </c>
      <c r="E26" s="78"/>
      <c r="F26" s="59">
        <v>7097581</v>
      </c>
      <c r="G26" s="75" t="s">
        <v>532</v>
      </c>
      <c r="H26" s="61">
        <v>3</v>
      </c>
      <c r="I26" s="63" t="s">
        <v>508</v>
      </c>
    </row>
    <row r="27" spans="1:17" x14ac:dyDescent="0.25">
      <c r="A27" s="59">
        <v>7097573</v>
      </c>
      <c r="B27" s="75" t="s">
        <v>531</v>
      </c>
      <c r="C27" s="61">
        <v>3</v>
      </c>
      <c r="D27" s="63">
        <v>7097521</v>
      </c>
      <c r="E27" s="78"/>
      <c r="F27" s="59">
        <v>7097582</v>
      </c>
      <c r="G27" s="60" t="s">
        <v>515</v>
      </c>
      <c r="H27" s="61">
        <v>3</v>
      </c>
      <c r="I27" s="63" t="s">
        <v>0</v>
      </c>
    </row>
    <row r="28" spans="1:17" ht="15.75" thickBot="1" x14ac:dyDescent="0.3">
      <c r="A28" s="59">
        <v>7097581</v>
      </c>
      <c r="B28" s="75" t="s">
        <v>532</v>
      </c>
      <c r="C28" s="61">
        <v>3</v>
      </c>
      <c r="D28" s="63" t="s">
        <v>524</v>
      </c>
      <c r="E28" s="78"/>
      <c r="F28" s="67">
        <v>7097595</v>
      </c>
      <c r="G28" s="68" t="s">
        <v>533</v>
      </c>
      <c r="H28" s="69">
        <v>3</v>
      </c>
      <c r="I28" s="79" t="s">
        <v>534</v>
      </c>
    </row>
    <row r="29" spans="1:17" ht="20.25" customHeight="1" thickBot="1" x14ac:dyDescent="0.3">
      <c r="A29" s="67">
        <v>7097595</v>
      </c>
      <c r="B29" s="68" t="s">
        <v>533</v>
      </c>
      <c r="C29" s="69">
        <v>3</v>
      </c>
      <c r="D29" s="79" t="s">
        <v>534</v>
      </c>
      <c r="E29" s="222"/>
    </row>
    <row r="30" spans="1:17" ht="17.100000000000001" customHeight="1" thickBot="1" x14ac:dyDescent="0.3">
      <c r="A30" s="480" t="s">
        <v>536</v>
      </c>
      <c r="B30" s="481"/>
      <c r="C30" s="481"/>
      <c r="D30" s="482"/>
      <c r="E30" s="78"/>
      <c r="F30" s="480" t="s">
        <v>535</v>
      </c>
      <c r="G30" s="481"/>
      <c r="H30" s="481"/>
      <c r="I30" s="482"/>
    </row>
    <row r="31" spans="1:17" ht="15.75" thickBot="1" x14ac:dyDescent="0.3">
      <c r="A31" s="483" t="s">
        <v>538</v>
      </c>
      <c r="B31" s="484"/>
      <c r="C31" s="484"/>
      <c r="D31" s="485"/>
      <c r="E31" s="80"/>
      <c r="F31" s="483" t="s">
        <v>537</v>
      </c>
      <c r="G31" s="489"/>
      <c r="H31" s="489"/>
      <c r="I31" s="490"/>
    </row>
    <row r="32" spans="1:17" ht="26.25" thickBot="1" x14ac:dyDescent="0.3">
      <c r="A32" s="73" t="s">
        <v>443</v>
      </c>
      <c r="B32" s="73" t="s">
        <v>505</v>
      </c>
      <c r="C32" s="49" t="s">
        <v>459</v>
      </c>
      <c r="D32" s="48" t="s">
        <v>506</v>
      </c>
      <c r="E32" s="47"/>
      <c r="F32" s="73" t="s">
        <v>443</v>
      </c>
      <c r="G32" s="73" t="s">
        <v>505</v>
      </c>
      <c r="H32" s="49" t="s">
        <v>459</v>
      </c>
      <c r="I32" s="48" t="s">
        <v>506</v>
      </c>
    </row>
    <row r="33" spans="1:12" ht="26.25" thickBot="1" x14ac:dyDescent="0.3">
      <c r="A33" s="84">
        <v>7097598</v>
      </c>
      <c r="B33" s="128" t="s">
        <v>540</v>
      </c>
      <c r="C33" s="85">
        <v>0</v>
      </c>
      <c r="D33" s="86" t="s">
        <v>541</v>
      </c>
      <c r="E33" s="64"/>
      <c r="F33" s="81">
        <v>7097599</v>
      </c>
      <c r="G33" s="127" t="s">
        <v>539</v>
      </c>
      <c r="H33" s="82">
        <v>9</v>
      </c>
      <c r="I33" s="83" t="s">
        <v>534</v>
      </c>
    </row>
    <row r="34" spans="1:12" ht="31.5" customHeight="1" x14ac:dyDescent="0.25">
      <c r="A34" s="87" t="s">
        <v>584</v>
      </c>
      <c r="B34" s="88"/>
      <c r="C34" s="88"/>
      <c r="D34" s="88"/>
      <c r="E34" s="88"/>
      <c r="F34" s="88"/>
      <c r="G34" s="88"/>
      <c r="H34" s="88"/>
      <c r="I34" s="89"/>
    </row>
    <row r="35" spans="1:12" x14ac:dyDescent="0.25">
      <c r="A35" s="90"/>
      <c r="B35" s="91"/>
      <c r="C35" s="91"/>
      <c r="D35" s="91"/>
      <c r="E35" s="91"/>
      <c r="F35" s="91"/>
      <c r="G35" s="64"/>
      <c r="H35" s="64"/>
      <c r="I35" s="92"/>
    </row>
    <row r="36" spans="1:12" ht="15.75" thickBot="1" x14ac:dyDescent="0.3">
      <c r="A36" s="93" t="s">
        <v>542</v>
      </c>
      <c r="B36" s="94"/>
      <c r="C36" s="94"/>
      <c r="D36" s="94"/>
      <c r="E36" s="94"/>
      <c r="F36" s="94"/>
      <c r="G36" s="94"/>
      <c r="H36" s="94"/>
      <c r="I36" s="95"/>
    </row>
    <row r="37" spans="1:12" s="64" customFormat="1" ht="15.75" thickBot="1" x14ac:dyDescent="0.3">
      <c r="A37" s="486" t="s">
        <v>548</v>
      </c>
      <c r="B37" s="487"/>
      <c r="C37" s="487"/>
      <c r="D37" s="487"/>
      <c r="E37" s="487"/>
      <c r="F37" s="487"/>
      <c r="G37" s="487"/>
      <c r="H37" s="487"/>
      <c r="I37" s="488"/>
      <c r="J37" s="96"/>
      <c r="K37" s="96"/>
      <c r="L37" s="96"/>
    </row>
    <row r="38" spans="1:12" x14ac:dyDescent="0.25">
      <c r="A38" s="64"/>
      <c r="B38" s="64"/>
      <c r="C38" s="64"/>
      <c r="D38" s="64"/>
      <c r="E38" s="64"/>
      <c r="F38" s="64"/>
      <c r="G38" s="64"/>
      <c r="H38" s="64"/>
      <c r="I38" s="64"/>
    </row>
    <row r="39" spans="1:12" x14ac:dyDescent="0.25">
      <c r="A39" s="64"/>
      <c r="B39" s="64"/>
      <c r="C39" s="64"/>
      <c r="D39" s="64"/>
      <c r="E39" s="64"/>
      <c r="F39" s="64"/>
      <c r="G39" s="64"/>
      <c r="H39" s="64"/>
      <c r="I39" s="64"/>
    </row>
    <row r="41" spans="1:12" x14ac:dyDescent="0.25">
      <c r="A41" s="64"/>
      <c r="B41" s="64"/>
      <c r="C41" s="64"/>
      <c r="D41" s="64"/>
      <c r="E41" s="64"/>
      <c r="F41" s="64"/>
      <c r="G41" s="64"/>
      <c r="H41" s="64"/>
      <c r="I41" s="64"/>
    </row>
    <row r="42" spans="1:12" x14ac:dyDescent="0.25">
      <c r="A42" s="64"/>
      <c r="B42" s="64"/>
      <c r="C42" s="64"/>
      <c r="D42" s="64"/>
      <c r="E42" s="64"/>
      <c r="F42" s="64"/>
      <c r="G42" s="64"/>
      <c r="H42" s="64"/>
      <c r="I42" s="64"/>
    </row>
    <row r="43" spans="1:12" x14ac:dyDescent="0.25">
      <c r="A43" s="64"/>
      <c r="B43" s="64"/>
      <c r="C43" s="64"/>
      <c r="D43" s="64"/>
      <c r="E43" s="64"/>
      <c r="F43" s="64"/>
      <c r="G43" s="64"/>
      <c r="H43" s="64"/>
      <c r="I43" s="64"/>
    </row>
    <row r="45" spans="1:12" x14ac:dyDescent="0.25">
      <c r="A45" s="64"/>
      <c r="B45" s="64"/>
      <c r="C45" s="64"/>
      <c r="D45" s="64"/>
      <c r="E45" s="64"/>
      <c r="F45" s="64"/>
      <c r="G45" s="64"/>
      <c r="H45" s="64"/>
      <c r="I45" s="64"/>
    </row>
    <row r="46" spans="1:12" x14ac:dyDescent="0.25">
      <c r="A46" s="64"/>
      <c r="B46" s="64"/>
      <c r="C46" s="64"/>
      <c r="D46" s="64"/>
      <c r="E46" s="64"/>
      <c r="F46" s="64"/>
      <c r="G46" s="64"/>
      <c r="H46" s="64"/>
      <c r="I46" s="64"/>
    </row>
    <row r="47" spans="1:12" x14ac:dyDescent="0.25">
      <c r="A47" s="64"/>
      <c r="B47" s="64"/>
      <c r="C47" s="64"/>
      <c r="D47" s="64"/>
      <c r="E47" s="64"/>
      <c r="F47" s="64"/>
      <c r="G47" s="64"/>
      <c r="H47" s="64"/>
      <c r="I47" s="64"/>
    </row>
    <row r="48" spans="1:12" x14ac:dyDescent="0.25">
      <c r="A48" s="64"/>
      <c r="B48" s="64"/>
      <c r="C48" s="64"/>
      <c r="D48" s="64"/>
      <c r="E48" s="64"/>
      <c r="F48" s="64"/>
      <c r="G48" s="64"/>
      <c r="H48" s="64"/>
      <c r="I48" s="64"/>
    </row>
    <row r="49" spans="1:9" x14ac:dyDescent="0.25">
      <c r="A49" s="64"/>
      <c r="B49" s="64"/>
      <c r="C49" s="64"/>
      <c r="D49" s="64"/>
      <c r="E49" s="64"/>
      <c r="F49" s="64"/>
      <c r="G49" s="64"/>
      <c r="H49" s="64"/>
      <c r="I49" s="64"/>
    </row>
    <row r="50" spans="1:9" x14ac:dyDescent="0.25">
      <c r="A50" s="64"/>
      <c r="B50" s="64"/>
      <c r="C50" s="64"/>
      <c r="D50" s="64"/>
      <c r="E50" s="64"/>
      <c r="F50" s="64"/>
      <c r="G50" s="64"/>
      <c r="H50" s="64"/>
      <c r="I50" s="64"/>
    </row>
    <row r="51" spans="1:9" x14ac:dyDescent="0.25">
      <c r="A51" s="64"/>
      <c r="B51" s="64"/>
      <c r="C51" s="64"/>
      <c r="D51" s="64"/>
      <c r="E51" s="64"/>
      <c r="F51" s="64"/>
      <c r="G51" s="64"/>
      <c r="H51" s="64"/>
      <c r="I51" s="64"/>
    </row>
    <row r="52" spans="1:9" x14ac:dyDescent="0.25">
      <c r="A52" s="64"/>
      <c r="B52" s="64"/>
      <c r="C52" s="64"/>
      <c r="D52" s="64"/>
      <c r="E52" s="64"/>
      <c r="F52" s="64"/>
      <c r="G52" s="64"/>
      <c r="H52" s="64"/>
      <c r="I52" s="64"/>
    </row>
    <row r="53" spans="1:9" x14ac:dyDescent="0.25">
      <c r="A53" s="64"/>
      <c r="B53" s="64"/>
      <c r="C53" s="64"/>
      <c r="D53" s="64"/>
      <c r="E53" s="64"/>
      <c r="F53" s="64"/>
      <c r="G53" s="64"/>
      <c r="H53" s="64"/>
      <c r="I53" s="64"/>
    </row>
    <row r="54" spans="1:9" x14ac:dyDescent="0.25">
      <c r="A54" s="64"/>
      <c r="B54" s="64"/>
      <c r="C54" s="64"/>
      <c r="D54" s="64"/>
      <c r="E54" s="64"/>
      <c r="F54" s="64"/>
      <c r="G54" s="64"/>
      <c r="H54" s="64"/>
      <c r="I54" s="64"/>
    </row>
    <row r="55" spans="1:9" x14ac:dyDescent="0.25">
      <c r="A55" s="64"/>
      <c r="B55" s="64"/>
      <c r="C55" s="64"/>
      <c r="D55" s="64"/>
      <c r="E55" s="64"/>
      <c r="F55" s="64"/>
      <c r="G55" s="64"/>
      <c r="H55" s="64"/>
      <c r="I55" s="64"/>
    </row>
    <row r="56" spans="1:9" x14ac:dyDescent="0.25">
      <c r="A56" s="64"/>
      <c r="B56" s="64"/>
      <c r="C56" s="64"/>
      <c r="D56" s="64"/>
      <c r="E56" s="64"/>
      <c r="F56" s="64"/>
      <c r="G56" s="64"/>
      <c r="H56" s="64"/>
      <c r="I56" s="64"/>
    </row>
    <row r="57" spans="1:9" x14ac:dyDescent="0.25">
      <c r="A57" s="64"/>
      <c r="B57" s="64"/>
      <c r="C57" s="64"/>
      <c r="D57" s="64"/>
      <c r="E57" s="64"/>
      <c r="F57" s="64"/>
      <c r="G57" s="64"/>
      <c r="H57" s="64"/>
      <c r="I57" s="64"/>
    </row>
    <row r="58" spans="1:9" x14ac:dyDescent="0.25">
      <c r="A58" s="64"/>
      <c r="B58" s="64"/>
      <c r="C58" s="64"/>
      <c r="D58" s="64"/>
      <c r="E58" s="64"/>
      <c r="F58" s="64"/>
      <c r="G58" s="64"/>
      <c r="H58" s="64"/>
      <c r="I58" s="64"/>
    </row>
    <row r="59" spans="1:9" x14ac:dyDescent="0.25">
      <c r="A59" s="64"/>
      <c r="B59" s="64"/>
      <c r="C59" s="64"/>
      <c r="D59" s="64"/>
      <c r="E59" s="64"/>
      <c r="F59" s="64"/>
      <c r="G59" s="64"/>
      <c r="H59" s="64"/>
      <c r="I59" s="64"/>
    </row>
    <row r="60" spans="1:9" x14ac:dyDescent="0.25">
      <c r="A60" s="64"/>
      <c r="B60" s="64"/>
      <c r="C60" s="64"/>
      <c r="D60" s="64"/>
      <c r="E60" s="64"/>
      <c r="F60" s="64"/>
      <c r="G60" s="64"/>
      <c r="H60" s="64"/>
      <c r="I60" s="64"/>
    </row>
    <row r="61" spans="1:9" x14ac:dyDescent="0.25">
      <c r="A61" s="64"/>
      <c r="B61" s="64"/>
      <c r="C61" s="64"/>
      <c r="D61" s="64"/>
      <c r="E61" s="64"/>
      <c r="F61" s="64"/>
      <c r="G61" s="64"/>
      <c r="H61" s="64"/>
      <c r="I61" s="64"/>
    </row>
    <row r="62" spans="1:9" x14ac:dyDescent="0.25">
      <c r="A62" s="64"/>
      <c r="B62" s="64"/>
      <c r="C62" s="64"/>
      <c r="D62" s="64"/>
      <c r="E62" s="64"/>
      <c r="F62" s="64"/>
      <c r="G62" s="64"/>
      <c r="H62" s="64"/>
      <c r="I62" s="64"/>
    </row>
    <row r="63" spans="1:9" x14ac:dyDescent="0.25">
      <c r="A63" s="64"/>
      <c r="B63" s="64"/>
      <c r="C63" s="64"/>
      <c r="D63" s="64"/>
      <c r="E63" s="64"/>
      <c r="F63" s="64"/>
      <c r="G63" s="64"/>
      <c r="H63" s="64"/>
      <c r="I63" s="64"/>
    </row>
    <row r="64" spans="1:9" x14ac:dyDescent="0.25">
      <c r="A64" s="64"/>
      <c r="B64" s="64"/>
      <c r="C64" s="64"/>
      <c r="D64" s="64"/>
      <c r="E64" s="64"/>
      <c r="F64" s="64"/>
      <c r="G64" s="64"/>
      <c r="H64" s="64"/>
      <c r="I64" s="64"/>
    </row>
    <row r="65" spans="1:9" x14ac:dyDescent="0.25">
      <c r="A65" s="64"/>
      <c r="B65" s="64"/>
      <c r="C65" s="64"/>
      <c r="D65" s="64"/>
      <c r="E65" s="64"/>
      <c r="F65" s="64"/>
      <c r="G65" s="64"/>
      <c r="H65" s="64"/>
      <c r="I65" s="64"/>
    </row>
    <row r="66" spans="1:9" x14ac:dyDescent="0.25">
      <c r="A66" s="64"/>
      <c r="B66" s="64"/>
      <c r="C66" s="64"/>
      <c r="D66" s="64"/>
      <c r="E66" s="64"/>
      <c r="F66" s="64"/>
      <c r="G66" s="64"/>
      <c r="H66" s="64"/>
      <c r="I66" s="64"/>
    </row>
    <row r="67" spans="1:9" x14ac:dyDescent="0.25">
      <c r="E67" s="64"/>
      <c r="F67" s="64"/>
      <c r="G67" s="64"/>
      <c r="H67" s="64"/>
      <c r="I67" s="64"/>
    </row>
    <row r="68" spans="1:9" x14ac:dyDescent="0.25">
      <c r="E68" s="64"/>
      <c r="F68" s="64"/>
      <c r="G68" s="64"/>
      <c r="H68" s="64"/>
      <c r="I68" s="64"/>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paperSize="9" scale="9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51"/>
  <sheetViews>
    <sheetView rightToLeft="1" zoomScale="70" zoomScaleNormal="70" workbookViewId="0">
      <selection activeCell="J27" sqref="J27"/>
    </sheetView>
  </sheetViews>
  <sheetFormatPr defaultRowHeight="12.75" x14ac:dyDescent="0.2"/>
  <cols>
    <col min="1" max="1" width="2.5703125" customWidth="1"/>
    <col min="2" max="2" width="11.28515625" customWidth="1"/>
    <col min="3" max="3" width="30.85546875" bestFit="1" customWidth="1"/>
    <col min="4" max="4" width="6.28515625" bestFit="1" customWidth="1"/>
    <col min="5" max="5" width="6" bestFit="1" customWidth="1"/>
    <col min="6" max="6" width="8.85546875" bestFit="1" customWidth="1"/>
    <col min="7" max="7" width="21.7109375" customWidth="1"/>
    <col min="8" max="8" width="4.7109375" customWidth="1"/>
    <col min="9" max="9" width="11.28515625" customWidth="1"/>
    <col min="10" max="10" width="33" customWidth="1"/>
    <col min="11" max="11" width="6.28515625" bestFit="1" customWidth="1"/>
    <col min="12" max="12" width="6" bestFit="1" customWidth="1"/>
    <col min="13" max="13" width="8.85546875" bestFit="1" customWidth="1"/>
    <col min="14" max="14" width="21.7109375" customWidth="1"/>
  </cols>
  <sheetData>
    <row r="1" spans="2:21" ht="18.75" x14ac:dyDescent="0.3">
      <c r="B1" s="511" t="s">
        <v>438</v>
      </c>
      <c r="C1" s="511"/>
      <c r="D1" s="511"/>
      <c r="E1" s="511"/>
      <c r="F1" s="511"/>
      <c r="G1" s="304"/>
      <c r="H1" s="304"/>
      <c r="I1" s="304"/>
      <c r="J1" s="511" t="s">
        <v>643</v>
      </c>
      <c r="K1" s="511"/>
      <c r="L1" s="511"/>
      <c r="M1" s="511"/>
      <c r="N1" s="511"/>
    </row>
    <row r="2" spans="2:21" ht="18.75" x14ac:dyDescent="0.3">
      <c r="B2" s="511" t="s">
        <v>641</v>
      </c>
      <c r="C2" s="511"/>
      <c r="D2" s="511"/>
      <c r="E2" s="511"/>
      <c r="F2" s="511"/>
      <c r="G2" s="304"/>
      <c r="H2" s="304"/>
      <c r="I2" s="304"/>
      <c r="J2" s="511" t="s">
        <v>644</v>
      </c>
      <c r="K2" s="511"/>
      <c r="L2" s="511"/>
      <c r="M2" s="511"/>
      <c r="N2" s="511"/>
    </row>
    <row r="3" spans="2:21" ht="18.75" x14ac:dyDescent="0.3">
      <c r="B3" s="511" t="s">
        <v>642</v>
      </c>
      <c r="C3" s="511"/>
      <c r="D3" s="511"/>
      <c r="E3" s="511"/>
      <c r="F3" s="511"/>
      <c r="G3" s="304"/>
      <c r="H3" s="304"/>
      <c r="I3" s="304"/>
      <c r="J3" s="511" t="s">
        <v>645</v>
      </c>
      <c r="K3" s="511"/>
      <c r="L3" s="511"/>
      <c r="M3" s="511"/>
      <c r="N3" s="511"/>
    </row>
    <row r="4" spans="2:21" ht="18.75" x14ac:dyDescent="0.3">
      <c r="B4" s="512" t="s">
        <v>658</v>
      </c>
      <c r="C4" s="512"/>
      <c r="D4" s="512"/>
      <c r="E4" s="512"/>
      <c r="F4" s="512"/>
      <c r="G4" s="512"/>
      <c r="H4" s="304"/>
      <c r="I4" s="304"/>
      <c r="J4" s="511" t="s">
        <v>646</v>
      </c>
      <c r="K4" s="511"/>
      <c r="L4" s="511"/>
      <c r="M4" s="511"/>
      <c r="N4" s="511"/>
    </row>
    <row r="5" spans="2:21" ht="19.5" thickBot="1" x14ac:dyDescent="0.35">
      <c r="B5" s="305"/>
      <c r="C5" s="305"/>
      <c r="D5" s="305"/>
      <c r="E5" s="305"/>
      <c r="F5" s="305"/>
      <c r="G5" s="305"/>
      <c r="H5" s="304"/>
      <c r="I5" s="304"/>
      <c r="J5" s="306"/>
      <c r="K5" s="306"/>
      <c r="L5" s="306"/>
      <c r="M5" s="306"/>
      <c r="N5" s="306"/>
    </row>
    <row r="6" spans="2:21" ht="19.5" thickBot="1" x14ac:dyDescent="0.35">
      <c r="B6" s="502" t="s">
        <v>457</v>
      </c>
      <c r="C6" s="503"/>
      <c r="D6" s="503"/>
      <c r="E6" s="503"/>
      <c r="F6" s="503"/>
      <c r="G6" s="504"/>
      <c r="H6" s="307"/>
      <c r="I6" s="502" t="s">
        <v>458</v>
      </c>
      <c r="J6" s="503"/>
      <c r="K6" s="503"/>
      <c r="L6" s="503"/>
      <c r="M6" s="503"/>
      <c r="N6" s="504"/>
    </row>
    <row r="7" spans="2:21" ht="19.5" thickBot="1" x14ac:dyDescent="0.35">
      <c r="B7" s="505" t="s">
        <v>443</v>
      </c>
      <c r="C7" s="505" t="s">
        <v>444</v>
      </c>
      <c r="D7" s="505" t="s">
        <v>459</v>
      </c>
      <c r="E7" s="505"/>
      <c r="F7" s="505"/>
      <c r="G7" s="505" t="s">
        <v>460</v>
      </c>
      <c r="H7" s="307"/>
      <c r="I7" s="505" t="s">
        <v>443</v>
      </c>
      <c r="J7" s="505" t="s">
        <v>444</v>
      </c>
      <c r="K7" s="506" t="s">
        <v>459</v>
      </c>
      <c r="L7" s="507"/>
      <c r="M7" s="508"/>
      <c r="N7" s="505" t="s">
        <v>460</v>
      </c>
      <c r="P7" s="21"/>
      <c r="Q7" s="21"/>
      <c r="R7" s="21"/>
      <c r="S7" s="21"/>
      <c r="T7" s="21"/>
      <c r="U7" s="21"/>
    </row>
    <row r="8" spans="2:21" ht="19.5" thickBot="1" x14ac:dyDescent="0.35">
      <c r="B8" s="505"/>
      <c r="C8" s="505"/>
      <c r="D8" s="308" t="s">
        <v>461</v>
      </c>
      <c r="E8" s="308" t="s">
        <v>449</v>
      </c>
      <c r="F8" s="308" t="s">
        <v>450</v>
      </c>
      <c r="G8" s="505"/>
      <c r="H8" s="307"/>
      <c r="I8" s="505"/>
      <c r="J8" s="505"/>
      <c r="K8" s="308" t="s">
        <v>461</v>
      </c>
      <c r="L8" s="308" t="s">
        <v>449</v>
      </c>
      <c r="M8" s="308" t="s">
        <v>450</v>
      </c>
      <c r="N8" s="505"/>
      <c r="P8" s="21"/>
      <c r="Q8" s="21"/>
      <c r="R8" s="21"/>
      <c r="S8" s="21"/>
      <c r="T8" s="21"/>
      <c r="U8" s="21"/>
    </row>
    <row r="9" spans="2:21" ht="18.75" x14ac:dyDescent="0.3">
      <c r="B9" s="309">
        <v>7097521</v>
      </c>
      <c r="C9" s="310" t="s">
        <v>507</v>
      </c>
      <c r="D9" s="311">
        <v>3</v>
      </c>
      <c r="E9" s="311" t="s">
        <v>0</v>
      </c>
      <c r="F9" s="311">
        <v>3</v>
      </c>
      <c r="G9" s="312" t="s">
        <v>0</v>
      </c>
      <c r="H9" s="313"/>
      <c r="I9" s="309">
        <v>7097541</v>
      </c>
      <c r="J9" s="310" t="s">
        <v>511</v>
      </c>
      <c r="K9" s="311">
        <v>3</v>
      </c>
      <c r="L9" s="311" t="s">
        <v>0</v>
      </c>
      <c r="M9" s="311">
        <v>3</v>
      </c>
      <c r="N9" s="312" t="s">
        <v>0</v>
      </c>
      <c r="P9" s="21"/>
      <c r="Q9" s="21"/>
      <c r="R9" s="21"/>
      <c r="S9" s="21"/>
      <c r="T9" s="21"/>
      <c r="U9" s="21"/>
    </row>
    <row r="10" spans="2:21" ht="18.75" x14ac:dyDescent="0.3">
      <c r="B10" s="314">
        <v>7097522</v>
      </c>
      <c r="C10" s="315" t="s">
        <v>165</v>
      </c>
      <c r="D10" s="316">
        <v>3</v>
      </c>
      <c r="E10" s="316" t="s">
        <v>0</v>
      </c>
      <c r="F10" s="316">
        <v>3</v>
      </c>
      <c r="G10" s="317" t="s">
        <v>0</v>
      </c>
      <c r="H10" s="313"/>
      <c r="I10" s="314"/>
      <c r="J10" s="315" t="s">
        <v>659</v>
      </c>
      <c r="K10" s="316">
        <v>3</v>
      </c>
      <c r="L10" s="316" t="s">
        <v>0</v>
      </c>
      <c r="M10" s="316">
        <v>3</v>
      </c>
      <c r="N10" s="317" t="s">
        <v>0</v>
      </c>
      <c r="P10" s="31"/>
      <c r="Q10" s="32"/>
      <c r="R10" s="31"/>
      <c r="S10" s="31"/>
      <c r="T10" s="31"/>
      <c r="U10" s="31"/>
    </row>
    <row r="11" spans="2:21" ht="18.75" x14ac:dyDescent="0.3">
      <c r="B11" s="314">
        <v>7097523</v>
      </c>
      <c r="C11" s="315" t="s">
        <v>509</v>
      </c>
      <c r="D11" s="316">
        <v>3</v>
      </c>
      <c r="E11" s="316" t="s">
        <v>0</v>
      </c>
      <c r="F11" s="316">
        <v>3</v>
      </c>
      <c r="G11" s="317" t="s">
        <v>0</v>
      </c>
      <c r="H11" s="313"/>
      <c r="I11" s="314">
        <v>7097591</v>
      </c>
      <c r="J11" s="315" t="s">
        <v>514</v>
      </c>
      <c r="K11" s="316">
        <v>3</v>
      </c>
      <c r="L11" s="316" t="s">
        <v>0</v>
      </c>
      <c r="M11" s="316">
        <v>3</v>
      </c>
      <c r="N11" s="317" t="s">
        <v>0</v>
      </c>
      <c r="P11" s="21"/>
      <c r="Q11" s="21"/>
      <c r="R11" s="21"/>
      <c r="S11" s="21"/>
      <c r="T11" s="21"/>
      <c r="U11" s="21"/>
    </row>
    <row r="12" spans="2:21" ht="19.5" thickBot="1" x14ac:dyDescent="0.35">
      <c r="B12" s="314"/>
      <c r="C12" s="315"/>
      <c r="D12" s="316"/>
      <c r="E12" s="316"/>
      <c r="F12" s="316"/>
      <c r="G12" s="317"/>
      <c r="H12" s="313"/>
      <c r="I12" s="314"/>
      <c r="J12" s="315"/>
      <c r="K12" s="316"/>
      <c r="L12" s="316"/>
      <c r="M12" s="316"/>
      <c r="N12" s="317"/>
      <c r="P12" s="21"/>
      <c r="Q12" s="21"/>
      <c r="R12" s="21"/>
      <c r="S12" s="21"/>
      <c r="T12" s="21"/>
      <c r="U12" s="21"/>
    </row>
    <row r="13" spans="2:21" ht="19.5" thickBot="1" x14ac:dyDescent="0.35">
      <c r="B13" s="506" t="s">
        <v>450</v>
      </c>
      <c r="C13" s="508"/>
      <c r="D13" s="318">
        <f>SUM(D9:D12)</f>
        <v>9</v>
      </c>
      <c r="E13" s="318">
        <f>SUM(E9:E12)</f>
        <v>0</v>
      </c>
      <c r="F13" s="318">
        <f>SUM(F9:F12)</f>
        <v>9</v>
      </c>
      <c r="G13" s="308"/>
      <c r="H13" s="313"/>
      <c r="I13" s="506" t="s">
        <v>450</v>
      </c>
      <c r="J13" s="508"/>
      <c r="K13" s="318">
        <f>SUM(K9:K12)</f>
        <v>9</v>
      </c>
      <c r="L13" s="318">
        <f>SUM(L9:L12)</f>
        <v>0</v>
      </c>
      <c r="M13" s="318">
        <f>SUM(M9:M12)</f>
        <v>9</v>
      </c>
      <c r="N13" s="308"/>
      <c r="P13" s="21"/>
      <c r="Q13" s="21"/>
      <c r="R13" s="21"/>
      <c r="S13" s="21"/>
      <c r="T13" s="21"/>
      <c r="U13" s="21"/>
    </row>
    <row r="14" spans="2:21" ht="19.5" thickBot="1" x14ac:dyDescent="0.35">
      <c r="B14" s="319"/>
      <c r="C14" s="319"/>
      <c r="D14" s="319"/>
      <c r="E14" s="319"/>
      <c r="F14" s="319"/>
      <c r="G14" s="319"/>
      <c r="H14" s="320"/>
      <c r="I14" s="510"/>
      <c r="J14" s="510"/>
      <c r="K14" s="510"/>
      <c r="L14" s="510"/>
      <c r="M14" s="510"/>
      <c r="N14" s="510"/>
      <c r="P14" s="21"/>
      <c r="Q14" s="21"/>
      <c r="R14" s="21"/>
      <c r="S14" s="21"/>
      <c r="T14" s="21"/>
      <c r="U14" s="21"/>
    </row>
    <row r="15" spans="2:21" ht="19.5" thickBot="1" x14ac:dyDescent="0.35">
      <c r="B15" s="502" t="s">
        <v>463</v>
      </c>
      <c r="C15" s="503"/>
      <c r="D15" s="503"/>
      <c r="E15" s="503"/>
      <c r="F15" s="503"/>
      <c r="G15" s="509"/>
      <c r="H15" s="321"/>
      <c r="I15" s="502" t="s">
        <v>464</v>
      </c>
      <c r="J15" s="503"/>
      <c r="K15" s="503"/>
      <c r="L15" s="503"/>
      <c r="M15" s="503"/>
      <c r="N15" s="504"/>
    </row>
    <row r="16" spans="2:21" ht="19.5" thickBot="1" x14ac:dyDescent="0.35">
      <c r="B16" s="505" t="s">
        <v>443</v>
      </c>
      <c r="C16" s="505" t="s">
        <v>444</v>
      </c>
      <c r="D16" s="505" t="s">
        <v>459</v>
      </c>
      <c r="E16" s="505"/>
      <c r="F16" s="505"/>
      <c r="G16" s="505" t="s">
        <v>460</v>
      </c>
      <c r="H16" s="322"/>
      <c r="I16" s="505" t="s">
        <v>443</v>
      </c>
      <c r="J16" s="505" t="s">
        <v>444</v>
      </c>
      <c r="K16" s="506" t="s">
        <v>459</v>
      </c>
      <c r="L16" s="507"/>
      <c r="M16" s="508"/>
      <c r="N16" s="505" t="s">
        <v>460</v>
      </c>
    </row>
    <row r="17" spans="2:19" ht="19.5" thickBot="1" x14ac:dyDescent="0.35">
      <c r="B17" s="505"/>
      <c r="C17" s="505"/>
      <c r="D17" s="308" t="s">
        <v>461</v>
      </c>
      <c r="E17" s="308" t="s">
        <v>449</v>
      </c>
      <c r="F17" s="308" t="s">
        <v>450</v>
      </c>
      <c r="G17" s="505"/>
      <c r="H17" s="321"/>
      <c r="I17" s="505"/>
      <c r="J17" s="505"/>
      <c r="K17" s="308" t="s">
        <v>461</v>
      </c>
      <c r="L17" s="308" t="s">
        <v>449</v>
      </c>
      <c r="M17" s="308" t="s">
        <v>450</v>
      </c>
      <c r="N17" s="505"/>
    </row>
    <row r="18" spans="2:19" ht="18.75" x14ac:dyDescent="0.3">
      <c r="B18" s="314"/>
      <c r="C18" s="315" t="s">
        <v>659</v>
      </c>
      <c r="D18" s="316">
        <v>3</v>
      </c>
      <c r="E18" s="316" t="s">
        <v>0</v>
      </c>
      <c r="F18" s="316">
        <v>3</v>
      </c>
      <c r="G18" s="317" t="s">
        <v>0</v>
      </c>
      <c r="H18" s="307"/>
      <c r="I18" s="309">
        <v>7097599</v>
      </c>
      <c r="J18" s="311" t="s">
        <v>539</v>
      </c>
      <c r="K18" s="311">
        <v>6</v>
      </c>
      <c r="L18" s="311" t="s">
        <v>0</v>
      </c>
      <c r="M18" s="311">
        <v>6</v>
      </c>
      <c r="N18" s="312" t="s">
        <v>534</v>
      </c>
    </row>
    <row r="19" spans="2:19" ht="18.75" x14ac:dyDescent="0.3">
      <c r="B19" s="314">
        <v>7097561</v>
      </c>
      <c r="C19" s="315" t="s">
        <v>513</v>
      </c>
      <c r="D19" s="316">
        <v>3</v>
      </c>
      <c r="E19" s="316" t="s">
        <v>0</v>
      </c>
      <c r="F19" s="316">
        <v>3</v>
      </c>
      <c r="G19" s="317" t="s">
        <v>0</v>
      </c>
      <c r="H19" s="307"/>
      <c r="I19" s="314"/>
      <c r="J19" s="315"/>
      <c r="K19" s="316"/>
      <c r="L19" s="316"/>
      <c r="M19" s="316"/>
      <c r="N19" s="317"/>
    </row>
    <row r="20" spans="2:19" ht="18.75" x14ac:dyDescent="0.3">
      <c r="B20" s="314">
        <v>7097599</v>
      </c>
      <c r="C20" s="315" t="s">
        <v>539</v>
      </c>
      <c r="D20" s="316">
        <v>3</v>
      </c>
      <c r="E20" s="316" t="s">
        <v>0</v>
      </c>
      <c r="F20" s="316">
        <v>3</v>
      </c>
      <c r="G20" s="317" t="s">
        <v>534</v>
      </c>
      <c r="H20" s="307"/>
      <c r="I20" s="314"/>
      <c r="J20" s="315"/>
      <c r="K20" s="316"/>
      <c r="L20" s="316"/>
      <c r="M20" s="316"/>
      <c r="N20" s="317"/>
    </row>
    <row r="21" spans="2:19" ht="19.5" thickBot="1" x14ac:dyDescent="0.35">
      <c r="B21" s="314"/>
      <c r="C21" s="315"/>
      <c r="D21" s="316"/>
      <c r="E21" s="316"/>
      <c r="F21" s="316"/>
      <c r="G21" s="317"/>
      <c r="H21" s="307"/>
      <c r="I21" s="314"/>
      <c r="J21" s="315"/>
      <c r="K21" s="316"/>
      <c r="L21" s="316"/>
      <c r="M21" s="316"/>
      <c r="N21" s="317"/>
    </row>
    <row r="22" spans="2:19" ht="19.5" thickBot="1" x14ac:dyDescent="0.35">
      <c r="B22" s="506" t="s">
        <v>450</v>
      </c>
      <c r="C22" s="508"/>
      <c r="D22" s="318">
        <f>SUM(D18:D21)</f>
        <v>9</v>
      </c>
      <c r="E22" s="318">
        <f>SUM(E18:E21)</f>
        <v>0</v>
      </c>
      <c r="F22" s="318">
        <f>SUM(F18:F21)</f>
        <v>9</v>
      </c>
      <c r="G22" s="308"/>
      <c r="H22" s="321"/>
      <c r="I22" s="506" t="s">
        <v>450</v>
      </c>
      <c r="J22" s="508"/>
      <c r="K22" s="318">
        <f>SUM(K18:K21)</f>
        <v>6</v>
      </c>
      <c r="L22" s="318">
        <f>SUM(L18:L21)</f>
        <v>0</v>
      </c>
      <c r="M22" s="318">
        <f>SUM(M18:M21)</f>
        <v>6</v>
      </c>
      <c r="N22" s="308"/>
    </row>
    <row r="23" spans="2:19" ht="19.5" thickBot="1" x14ac:dyDescent="0.35">
      <c r="B23" s="323" t="s">
        <v>472</v>
      </c>
      <c r="C23" s="324"/>
      <c r="D23" s="324"/>
      <c r="E23" s="324"/>
      <c r="F23" s="324"/>
      <c r="G23" s="324"/>
      <c r="H23" s="321"/>
      <c r="I23" s="502" t="s">
        <v>663</v>
      </c>
      <c r="J23" s="503"/>
      <c r="K23" s="324">
        <f>F13+M13+F22+M22</f>
        <v>33</v>
      </c>
      <c r="L23" s="324"/>
      <c r="M23" s="503" t="s">
        <v>660</v>
      </c>
      <c r="N23" s="504"/>
    </row>
    <row r="24" spans="2:19" x14ac:dyDescent="0.2">
      <c r="H24" s="24"/>
    </row>
    <row r="25" spans="2:19" x14ac:dyDescent="0.2">
      <c r="H25" s="24"/>
    </row>
    <row r="26" spans="2:19" ht="15" customHeight="1" x14ac:dyDescent="0.2"/>
    <row r="31" spans="2:19" x14ac:dyDescent="0.2">
      <c r="P31" s="32"/>
      <c r="Q31" s="31"/>
      <c r="R31" s="31"/>
      <c r="S31" s="31"/>
    </row>
    <row r="32" spans="2:19" x14ac:dyDescent="0.2">
      <c r="P32" s="21"/>
      <c r="Q32" s="21"/>
      <c r="R32" s="21"/>
      <c r="S32" s="21"/>
    </row>
    <row r="38" ht="23.25" customHeight="1" x14ac:dyDescent="0.2"/>
    <row r="39" ht="11.25" customHeight="1" x14ac:dyDescent="0.2"/>
    <row r="45" ht="20.25" customHeight="1" x14ac:dyDescent="0.2"/>
    <row r="51" ht="20.25" customHeight="1" x14ac:dyDescent="0.2"/>
  </sheetData>
  <mergeCells count="35">
    <mergeCell ref="B4:G4"/>
    <mergeCell ref="J4:N4"/>
    <mergeCell ref="B6:G6"/>
    <mergeCell ref="I6:N6"/>
    <mergeCell ref="B7:B8"/>
    <mergeCell ref="C7:C8"/>
    <mergeCell ref="D7:F7"/>
    <mergeCell ref="G7:G8"/>
    <mergeCell ref="B1:F1"/>
    <mergeCell ref="J1:N1"/>
    <mergeCell ref="B2:F2"/>
    <mergeCell ref="J2:N2"/>
    <mergeCell ref="B3:F3"/>
    <mergeCell ref="J3:N3"/>
    <mergeCell ref="B15:G15"/>
    <mergeCell ref="I15:N15"/>
    <mergeCell ref="I7:I8"/>
    <mergeCell ref="J7:J8"/>
    <mergeCell ref="K7:M7"/>
    <mergeCell ref="N7:N8"/>
    <mergeCell ref="I14:N14"/>
    <mergeCell ref="B13:C13"/>
    <mergeCell ref="I13:J13"/>
    <mergeCell ref="I23:J23"/>
    <mergeCell ref="M23:N23"/>
    <mergeCell ref="B16:B17"/>
    <mergeCell ref="C16:C17"/>
    <mergeCell ref="D16:F16"/>
    <mergeCell ref="G16:G17"/>
    <mergeCell ref="I16:I17"/>
    <mergeCell ref="J16:J17"/>
    <mergeCell ref="K16:M16"/>
    <mergeCell ref="N16:N17"/>
    <mergeCell ref="B22:C22"/>
    <mergeCell ref="I22:J22"/>
  </mergeCells>
  <pageMargins left="0.7" right="0.7" top="0.75" bottom="0.75" header="0.3" footer="0.3"/>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U51"/>
  <sheetViews>
    <sheetView rightToLeft="1" workbookViewId="0">
      <selection activeCell="I23" sqref="I23:J23"/>
    </sheetView>
  </sheetViews>
  <sheetFormatPr defaultRowHeight="12.75" x14ac:dyDescent="0.2"/>
  <cols>
    <col min="1" max="1" width="2.5703125" customWidth="1"/>
    <col min="2" max="2" width="11.28515625" customWidth="1"/>
    <col min="3" max="3" width="30.7109375" customWidth="1"/>
    <col min="4" max="4" width="6.28515625" bestFit="1" customWidth="1"/>
    <col min="5" max="5" width="6" bestFit="1" customWidth="1"/>
    <col min="6" max="6" width="8.85546875" bestFit="1" customWidth="1"/>
    <col min="7" max="7" width="21.7109375" customWidth="1"/>
    <col min="8" max="8" width="4.7109375" customWidth="1"/>
    <col min="9" max="9" width="11.28515625" customWidth="1"/>
    <col min="10" max="10" width="33.28515625" customWidth="1"/>
    <col min="11" max="11" width="6.28515625" bestFit="1" customWidth="1"/>
    <col min="12" max="12" width="6" bestFit="1" customWidth="1"/>
    <col min="13" max="13" width="8.85546875" bestFit="1" customWidth="1"/>
    <col min="14" max="14" width="21.7109375" customWidth="1"/>
  </cols>
  <sheetData>
    <row r="1" spans="2:21" ht="18.75" x14ac:dyDescent="0.3">
      <c r="B1" s="511" t="s">
        <v>438</v>
      </c>
      <c r="C1" s="511"/>
      <c r="D1" s="511"/>
      <c r="E1" s="511"/>
      <c r="F1" s="511"/>
      <c r="G1" s="304"/>
      <c r="H1" s="304"/>
      <c r="I1" s="304"/>
      <c r="J1" s="511" t="s">
        <v>643</v>
      </c>
      <c r="K1" s="511"/>
      <c r="L1" s="511"/>
      <c r="M1" s="511"/>
      <c r="N1" s="511"/>
    </row>
    <row r="2" spans="2:21" ht="18.75" x14ac:dyDescent="0.3">
      <c r="B2" s="511" t="s">
        <v>641</v>
      </c>
      <c r="C2" s="511"/>
      <c r="D2" s="511"/>
      <c r="E2" s="511"/>
      <c r="F2" s="511"/>
      <c r="G2" s="304"/>
      <c r="H2" s="304"/>
      <c r="I2" s="304"/>
      <c r="J2" s="511" t="s">
        <v>644</v>
      </c>
      <c r="K2" s="511"/>
      <c r="L2" s="511"/>
      <c r="M2" s="511"/>
      <c r="N2" s="511"/>
    </row>
    <row r="3" spans="2:21" ht="18.75" x14ac:dyDescent="0.3">
      <c r="B3" s="511" t="s">
        <v>642</v>
      </c>
      <c r="C3" s="511"/>
      <c r="D3" s="511"/>
      <c r="E3" s="511"/>
      <c r="F3" s="511"/>
      <c r="G3" s="304"/>
      <c r="H3" s="304"/>
      <c r="I3" s="304"/>
      <c r="J3" s="511" t="s">
        <v>645</v>
      </c>
      <c r="K3" s="511"/>
      <c r="L3" s="511"/>
      <c r="M3" s="511"/>
      <c r="N3" s="511"/>
    </row>
    <row r="4" spans="2:21" ht="18.75" x14ac:dyDescent="0.3">
      <c r="B4" s="512" t="s">
        <v>652</v>
      </c>
      <c r="C4" s="512"/>
      <c r="D4" s="512"/>
      <c r="E4" s="512"/>
      <c r="F4" s="512"/>
      <c r="G4" s="512"/>
      <c r="H4" s="304"/>
      <c r="I4" s="304"/>
      <c r="J4" s="511" t="s">
        <v>646</v>
      </c>
      <c r="K4" s="511"/>
      <c r="L4" s="511"/>
      <c r="M4" s="511"/>
      <c r="N4" s="511"/>
    </row>
    <row r="5" spans="2:21" ht="19.5" thickBot="1" x14ac:dyDescent="0.35">
      <c r="B5" s="305"/>
      <c r="C5" s="305"/>
      <c r="D5" s="305"/>
      <c r="E5" s="305"/>
      <c r="F5" s="305"/>
      <c r="G5" s="305"/>
      <c r="H5" s="304"/>
      <c r="I5" s="304"/>
      <c r="J5" s="306"/>
      <c r="K5" s="306"/>
      <c r="L5" s="306"/>
      <c r="M5" s="306"/>
      <c r="N5" s="306"/>
    </row>
    <row r="6" spans="2:21" ht="19.5" thickBot="1" x14ac:dyDescent="0.35">
      <c r="B6" s="502" t="s">
        <v>457</v>
      </c>
      <c r="C6" s="503"/>
      <c r="D6" s="503"/>
      <c r="E6" s="503"/>
      <c r="F6" s="503"/>
      <c r="G6" s="504"/>
      <c r="H6" s="307"/>
      <c r="I6" s="502" t="s">
        <v>458</v>
      </c>
      <c r="J6" s="503"/>
      <c r="K6" s="503"/>
      <c r="L6" s="503"/>
      <c r="M6" s="503"/>
      <c r="N6" s="504"/>
    </row>
    <row r="7" spans="2:21" ht="19.5" thickBot="1" x14ac:dyDescent="0.35">
      <c r="B7" s="505" t="s">
        <v>443</v>
      </c>
      <c r="C7" s="505" t="s">
        <v>444</v>
      </c>
      <c r="D7" s="505" t="s">
        <v>459</v>
      </c>
      <c r="E7" s="505"/>
      <c r="F7" s="505"/>
      <c r="G7" s="505" t="s">
        <v>460</v>
      </c>
      <c r="H7" s="307"/>
      <c r="I7" s="505" t="s">
        <v>443</v>
      </c>
      <c r="J7" s="505" t="s">
        <v>444</v>
      </c>
      <c r="K7" s="506" t="s">
        <v>459</v>
      </c>
      <c r="L7" s="507"/>
      <c r="M7" s="508"/>
      <c r="N7" s="505" t="s">
        <v>460</v>
      </c>
      <c r="P7" s="21"/>
      <c r="Q7" s="21"/>
      <c r="R7" s="21"/>
      <c r="S7" s="21"/>
      <c r="T7" s="21"/>
      <c r="U7" s="21"/>
    </row>
    <row r="8" spans="2:21" ht="19.5" thickBot="1" x14ac:dyDescent="0.35">
      <c r="B8" s="505"/>
      <c r="C8" s="505"/>
      <c r="D8" s="308" t="s">
        <v>461</v>
      </c>
      <c r="E8" s="308" t="s">
        <v>449</v>
      </c>
      <c r="F8" s="308" t="s">
        <v>450</v>
      </c>
      <c r="G8" s="505"/>
      <c r="H8" s="307"/>
      <c r="I8" s="505"/>
      <c r="J8" s="505"/>
      <c r="K8" s="308" t="s">
        <v>461</v>
      </c>
      <c r="L8" s="308" t="s">
        <v>449</v>
      </c>
      <c r="M8" s="308" t="s">
        <v>450</v>
      </c>
      <c r="N8" s="505"/>
      <c r="P8" s="21"/>
      <c r="Q8" s="21"/>
      <c r="R8" s="21"/>
      <c r="S8" s="21"/>
      <c r="T8" s="21"/>
      <c r="U8" s="21"/>
    </row>
    <row r="9" spans="2:21" ht="18.75" x14ac:dyDescent="0.3">
      <c r="B9" s="309">
        <v>7097521</v>
      </c>
      <c r="C9" s="310" t="s">
        <v>507</v>
      </c>
      <c r="D9" s="311">
        <v>3</v>
      </c>
      <c r="E9" s="311" t="s">
        <v>0</v>
      </c>
      <c r="F9" s="311">
        <v>3</v>
      </c>
      <c r="G9" s="312" t="s">
        <v>0</v>
      </c>
      <c r="H9" s="313"/>
      <c r="I9" s="309">
        <v>7097541</v>
      </c>
      <c r="J9" s="310" t="s">
        <v>511</v>
      </c>
      <c r="K9" s="311">
        <v>3</v>
      </c>
      <c r="L9" s="311" t="s">
        <v>0</v>
      </c>
      <c r="M9" s="311">
        <v>3</v>
      </c>
      <c r="N9" s="312" t="s">
        <v>0</v>
      </c>
      <c r="P9" s="21"/>
      <c r="Q9" s="21"/>
      <c r="R9" s="21"/>
      <c r="S9" s="21"/>
      <c r="T9" s="21"/>
      <c r="U9" s="21"/>
    </row>
    <row r="10" spans="2:21" ht="18.75" x14ac:dyDescent="0.3">
      <c r="B10" s="314">
        <v>7097522</v>
      </c>
      <c r="C10" s="315" t="s">
        <v>165</v>
      </c>
      <c r="D10" s="316">
        <v>3</v>
      </c>
      <c r="E10" s="316" t="s">
        <v>0</v>
      </c>
      <c r="F10" s="316">
        <v>3</v>
      </c>
      <c r="G10" s="317" t="s">
        <v>0</v>
      </c>
      <c r="H10" s="313"/>
      <c r="I10" s="314">
        <v>7097551</v>
      </c>
      <c r="J10" s="315" t="s">
        <v>512</v>
      </c>
      <c r="K10" s="316">
        <v>3</v>
      </c>
      <c r="L10" s="316" t="s">
        <v>0</v>
      </c>
      <c r="M10" s="316">
        <v>3</v>
      </c>
      <c r="N10" s="317" t="s">
        <v>0</v>
      </c>
      <c r="P10" s="31"/>
      <c r="Q10" s="32"/>
      <c r="R10" s="31"/>
      <c r="S10" s="31"/>
      <c r="T10" s="31"/>
      <c r="U10" s="31"/>
    </row>
    <row r="11" spans="2:21" ht="18.75" x14ac:dyDescent="0.3">
      <c r="B11" s="314">
        <v>7097523</v>
      </c>
      <c r="C11" s="315" t="s">
        <v>509</v>
      </c>
      <c r="D11" s="316">
        <v>3</v>
      </c>
      <c r="E11" s="316" t="s">
        <v>0</v>
      </c>
      <c r="F11" s="316">
        <v>3</v>
      </c>
      <c r="G11" s="317" t="s">
        <v>0</v>
      </c>
      <c r="H11" s="313"/>
      <c r="I11" s="314" t="s">
        <v>661</v>
      </c>
      <c r="J11" s="315" t="s">
        <v>659</v>
      </c>
      <c r="K11" s="316">
        <v>3</v>
      </c>
      <c r="L11" s="316" t="s">
        <v>0</v>
      </c>
      <c r="M11" s="316">
        <v>3</v>
      </c>
      <c r="N11" s="317" t="s">
        <v>0</v>
      </c>
      <c r="P11" s="21"/>
      <c r="Q11" s="21"/>
      <c r="R11" s="21"/>
      <c r="S11" s="21"/>
      <c r="T11" s="21"/>
      <c r="U11" s="21"/>
    </row>
    <row r="12" spans="2:21" ht="19.5" thickBot="1" x14ac:dyDescent="0.35">
      <c r="B12" s="314"/>
      <c r="C12" s="315"/>
      <c r="D12" s="316"/>
      <c r="E12" s="316"/>
      <c r="F12" s="316"/>
      <c r="G12" s="317"/>
      <c r="H12" s="313"/>
      <c r="I12" s="314"/>
      <c r="J12" s="315"/>
      <c r="K12" s="316"/>
      <c r="L12" s="316"/>
      <c r="M12" s="316"/>
      <c r="N12" s="317"/>
      <c r="P12" s="21"/>
      <c r="Q12" s="21"/>
      <c r="R12" s="21"/>
      <c r="S12" s="21"/>
      <c r="T12" s="21"/>
      <c r="U12" s="21"/>
    </row>
    <row r="13" spans="2:21" ht="19.5" thickBot="1" x14ac:dyDescent="0.35">
      <c r="B13" s="506" t="s">
        <v>450</v>
      </c>
      <c r="C13" s="508"/>
      <c r="D13" s="318">
        <f>SUM(D9:D12)</f>
        <v>9</v>
      </c>
      <c r="E13" s="318">
        <f>SUM(E9:E12)</f>
        <v>0</v>
      </c>
      <c r="F13" s="318">
        <f>SUM(F9:F12)</f>
        <v>9</v>
      </c>
      <c r="G13" s="308"/>
      <c r="H13" s="313"/>
      <c r="I13" s="506" t="s">
        <v>450</v>
      </c>
      <c r="J13" s="508"/>
      <c r="K13" s="318">
        <f>SUM(K9:K12)</f>
        <v>9</v>
      </c>
      <c r="L13" s="318">
        <f>SUM(L9:L12)</f>
        <v>0</v>
      </c>
      <c r="M13" s="318">
        <f>SUM(M9:M12)</f>
        <v>9</v>
      </c>
      <c r="N13" s="308"/>
      <c r="P13" s="21"/>
      <c r="Q13" s="21"/>
      <c r="R13" s="21"/>
      <c r="S13" s="21"/>
      <c r="T13" s="21"/>
      <c r="U13" s="21"/>
    </row>
    <row r="14" spans="2:21" ht="19.5" thickBot="1" x14ac:dyDescent="0.35">
      <c r="B14" s="319"/>
      <c r="C14" s="319"/>
      <c r="D14" s="319"/>
      <c r="E14" s="319"/>
      <c r="F14" s="319"/>
      <c r="G14" s="319"/>
      <c r="H14" s="320"/>
      <c r="I14" s="510"/>
      <c r="J14" s="510"/>
      <c r="K14" s="510"/>
      <c r="L14" s="510"/>
      <c r="M14" s="510"/>
      <c r="N14" s="510"/>
      <c r="P14" s="21"/>
      <c r="Q14" s="21"/>
      <c r="R14" s="21"/>
      <c r="S14" s="21"/>
      <c r="T14" s="21"/>
      <c r="U14" s="21"/>
    </row>
    <row r="15" spans="2:21" ht="19.5" thickBot="1" x14ac:dyDescent="0.35">
      <c r="B15" s="502" t="s">
        <v>463</v>
      </c>
      <c r="C15" s="503"/>
      <c r="D15" s="503"/>
      <c r="E15" s="503"/>
      <c r="F15" s="503"/>
      <c r="G15" s="509"/>
      <c r="H15" s="321"/>
      <c r="I15" s="502" t="s">
        <v>464</v>
      </c>
      <c r="J15" s="503"/>
      <c r="K15" s="503"/>
      <c r="L15" s="503"/>
      <c r="M15" s="503"/>
      <c r="N15" s="504"/>
    </row>
    <row r="16" spans="2:21" ht="19.5" thickBot="1" x14ac:dyDescent="0.35">
      <c r="B16" s="505" t="s">
        <v>443</v>
      </c>
      <c r="C16" s="505" t="s">
        <v>444</v>
      </c>
      <c r="D16" s="505" t="s">
        <v>459</v>
      </c>
      <c r="E16" s="505"/>
      <c r="F16" s="505"/>
      <c r="G16" s="505" t="s">
        <v>460</v>
      </c>
      <c r="H16" s="322"/>
      <c r="I16" s="505" t="s">
        <v>443</v>
      </c>
      <c r="J16" s="505" t="s">
        <v>444</v>
      </c>
      <c r="K16" s="506" t="s">
        <v>459</v>
      </c>
      <c r="L16" s="507"/>
      <c r="M16" s="508"/>
      <c r="N16" s="505" t="s">
        <v>460</v>
      </c>
    </row>
    <row r="17" spans="2:19" ht="19.5" thickBot="1" x14ac:dyDescent="0.35">
      <c r="B17" s="505"/>
      <c r="C17" s="505"/>
      <c r="D17" s="308" t="s">
        <v>461</v>
      </c>
      <c r="E17" s="308" t="s">
        <v>449</v>
      </c>
      <c r="F17" s="308" t="s">
        <v>450</v>
      </c>
      <c r="G17" s="505"/>
      <c r="H17" s="321"/>
      <c r="I17" s="505"/>
      <c r="J17" s="505"/>
      <c r="K17" s="308" t="s">
        <v>461</v>
      </c>
      <c r="L17" s="308" t="s">
        <v>449</v>
      </c>
      <c r="M17" s="308" t="s">
        <v>450</v>
      </c>
      <c r="N17" s="505"/>
    </row>
    <row r="18" spans="2:19" ht="18.75" x14ac:dyDescent="0.3">
      <c r="B18" s="314">
        <v>7097561</v>
      </c>
      <c r="C18" s="315" t="s">
        <v>513</v>
      </c>
      <c r="D18" s="316">
        <v>3</v>
      </c>
      <c r="E18" s="316" t="s">
        <v>0</v>
      </c>
      <c r="F18" s="316">
        <v>3</v>
      </c>
      <c r="G18" s="317" t="s">
        <v>0</v>
      </c>
      <c r="H18" s="307"/>
      <c r="I18" s="314">
        <v>7097591</v>
      </c>
      <c r="J18" s="315" t="s">
        <v>514</v>
      </c>
      <c r="K18" s="316">
        <v>3</v>
      </c>
      <c r="L18" s="316" t="s">
        <v>0</v>
      </c>
      <c r="M18" s="316">
        <v>3</v>
      </c>
      <c r="N18" s="317" t="s">
        <v>0</v>
      </c>
    </row>
    <row r="19" spans="2:19" ht="18.75" x14ac:dyDescent="0.3">
      <c r="B19" s="314">
        <v>7097582</v>
      </c>
      <c r="C19" s="315" t="s">
        <v>515</v>
      </c>
      <c r="D19" s="316">
        <v>3</v>
      </c>
      <c r="E19" s="316" t="s">
        <v>0</v>
      </c>
      <c r="F19" s="316">
        <v>3</v>
      </c>
      <c r="G19" s="317" t="s">
        <v>0</v>
      </c>
      <c r="H19" s="307"/>
      <c r="I19" s="314">
        <v>7097597</v>
      </c>
      <c r="J19" s="315" t="s">
        <v>518</v>
      </c>
      <c r="K19" s="316">
        <v>3</v>
      </c>
      <c r="L19" s="316" t="s">
        <v>0</v>
      </c>
      <c r="M19" s="316">
        <v>3</v>
      </c>
      <c r="N19" s="317" t="s">
        <v>453</v>
      </c>
    </row>
    <row r="20" spans="2:19" ht="18.75" x14ac:dyDescent="0.3">
      <c r="B20" s="314"/>
      <c r="C20" s="315" t="s">
        <v>659</v>
      </c>
      <c r="D20" s="316">
        <v>3</v>
      </c>
      <c r="E20" s="316" t="s">
        <v>0</v>
      </c>
      <c r="F20" s="316">
        <v>3</v>
      </c>
      <c r="G20" s="317" t="s">
        <v>0</v>
      </c>
      <c r="H20" s="307"/>
      <c r="I20" s="314"/>
      <c r="J20" s="315"/>
      <c r="K20" s="316"/>
      <c r="L20" s="316"/>
      <c r="M20" s="316"/>
      <c r="N20" s="317"/>
    </row>
    <row r="21" spans="2:19" ht="19.5" thickBot="1" x14ac:dyDescent="0.35">
      <c r="B21" s="314"/>
      <c r="C21" s="315"/>
      <c r="D21" s="316"/>
      <c r="E21" s="316"/>
      <c r="F21" s="316"/>
      <c r="G21" s="317"/>
      <c r="H21" s="307"/>
      <c r="I21" s="314"/>
      <c r="J21" s="315"/>
      <c r="K21" s="316"/>
      <c r="L21" s="316"/>
      <c r="M21" s="316"/>
      <c r="N21" s="317"/>
    </row>
    <row r="22" spans="2:19" ht="19.5" thickBot="1" x14ac:dyDescent="0.35">
      <c r="B22" s="506" t="s">
        <v>450</v>
      </c>
      <c r="C22" s="508"/>
      <c r="D22" s="318">
        <f>SUM(D18:D21)</f>
        <v>9</v>
      </c>
      <c r="E22" s="318">
        <f>SUM(E18:E21)</f>
        <v>0</v>
      </c>
      <c r="F22" s="318">
        <f>SUM(F18:F21)</f>
        <v>9</v>
      </c>
      <c r="G22" s="308"/>
      <c r="H22" s="321"/>
      <c r="I22" s="506" t="s">
        <v>450</v>
      </c>
      <c r="J22" s="508"/>
      <c r="K22" s="318">
        <f>SUM(K18:K21)</f>
        <v>6</v>
      </c>
      <c r="L22" s="318">
        <f>SUM(L18:L21)</f>
        <v>0</v>
      </c>
      <c r="M22" s="318">
        <f>SUM(M18:M21)</f>
        <v>6</v>
      </c>
      <c r="N22" s="308"/>
    </row>
    <row r="23" spans="2:19" ht="19.5" thickBot="1" x14ac:dyDescent="0.35">
      <c r="B23" s="323" t="s">
        <v>472</v>
      </c>
      <c r="C23" s="324"/>
      <c r="D23" s="324"/>
      <c r="E23" s="324"/>
      <c r="F23" s="324"/>
      <c r="G23" s="324"/>
      <c r="H23" s="321"/>
      <c r="I23" s="502" t="s">
        <v>663</v>
      </c>
      <c r="J23" s="503"/>
      <c r="K23" s="324">
        <f>F13+M13+F22+M22</f>
        <v>33</v>
      </c>
      <c r="L23" s="324"/>
      <c r="M23" s="503" t="s">
        <v>660</v>
      </c>
      <c r="N23" s="504"/>
    </row>
    <row r="24" spans="2:19" x14ac:dyDescent="0.2">
      <c r="H24" s="24"/>
    </row>
    <row r="25" spans="2:19" x14ac:dyDescent="0.2">
      <c r="H25" s="24"/>
    </row>
    <row r="26" spans="2:19" ht="15" customHeight="1" x14ac:dyDescent="0.2"/>
    <row r="31" spans="2:19" x14ac:dyDescent="0.2">
      <c r="P31" s="32"/>
      <c r="Q31" s="31"/>
      <c r="R31" s="31"/>
      <c r="S31" s="31"/>
    </row>
    <row r="32" spans="2:19" x14ac:dyDescent="0.2">
      <c r="P32" s="21"/>
      <c r="Q32" s="21"/>
      <c r="R32" s="21"/>
      <c r="S32" s="21"/>
    </row>
    <row r="38" ht="23.25" customHeight="1" x14ac:dyDescent="0.2"/>
    <row r="39" ht="11.25" customHeight="1" x14ac:dyDescent="0.2"/>
    <row r="45" ht="20.25" customHeight="1" x14ac:dyDescent="0.2"/>
    <row r="51" ht="20.25" customHeight="1" x14ac:dyDescent="0.2"/>
  </sheetData>
  <mergeCells count="35">
    <mergeCell ref="B1:F1"/>
    <mergeCell ref="J1:N1"/>
    <mergeCell ref="B2:F2"/>
    <mergeCell ref="J2:N2"/>
    <mergeCell ref="B3:F3"/>
    <mergeCell ref="J3:N3"/>
    <mergeCell ref="C7:C8"/>
    <mergeCell ref="D7:F7"/>
    <mergeCell ref="G7:G8"/>
    <mergeCell ref="I7:I8"/>
    <mergeCell ref="J7:J8"/>
    <mergeCell ref="I23:J23"/>
    <mergeCell ref="M23:N23"/>
    <mergeCell ref="B16:B17"/>
    <mergeCell ref="C16:C17"/>
    <mergeCell ref="D16:F16"/>
    <mergeCell ref="G16:G17"/>
    <mergeCell ref="I16:I17"/>
    <mergeCell ref="J16:J17"/>
    <mergeCell ref="B4:G4"/>
    <mergeCell ref="K16:M16"/>
    <mergeCell ref="N16:N17"/>
    <mergeCell ref="B22:C22"/>
    <mergeCell ref="I22:J22"/>
    <mergeCell ref="B15:G15"/>
    <mergeCell ref="I15:N15"/>
    <mergeCell ref="K7:M7"/>
    <mergeCell ref="N7:N8"/>
    <mergeCell ref="B13:C13"/>
    <mergeCell ref="I13:J13"/>
    <mergeCell ref="I14:N14"/>
    <mergeCell ref="J4:N4"/>
    <mergeCell ref="B6:G6"/>
    <mergeCell ref="I6:N6"/>
    <mergeCell ref="B7:B8"/>
  </mergeCells>
  <pageMargins left="0.7" right="0.7" top="0.75" bottom="0.75" header="0.3" footer="0.3"/>
  <pageSetup paperSize="9" scale="7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X75"/>
  <sheetViews>
    <sheetView showGridLines="0" topLeftCell="A50" zoomScale="130" zoomScaleNormal="130" zoomScaleSheetLayoutView="190" zoomScalePageLayoutView="90" workbookViewId="0">
      <selection activeCell="G66" sqref="G66"/>
    </sheetView>
  </sheetViews>
  <sheetFormatPr defaultColWidth="8.7109375" defaultRowHeight="12.75" x14ac:dyDescent="0.2"/>
  <cols>
    <col min="1" max="1" width="8.7109375" style="3"/>
    <col min="2" max="2" width="8.7109375" style="3" customWidth="1"/>
    <col min="3" max="3" width="26.85546875" style="3" customWidth="1"/>
    <col min="4" max="4" width="5.140625" style="3" customWidth="1"/>
    <col min="5" max="5" width="4.140625" style="3" customWidth="1"/>
    <col min="6" max="6" width="5.7109375" style="13"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3"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24" ht="15.95" customHeight="1" x14ac:dyDescent="0.2">
      <c r="B1" s="516" t="s">
        <v>438</v>
      </c>
      <c r="C1" s="394"/>
      <c r="D1" s="394"/>
      <c r="E1" s="394"/>
      <c r="F1" s="394"/>
      <c r="G1" s="302"/>
      <c r="H1" s="302"/>
      <c r="I1" s="513" t="s">
        <v>643</v>
      </c>
      <c r="J1" s="514"/>
      <c r="K1" s="514"/>
      <c r="L1" s="514"/>
      <c r="M1" s="515"/>
      <c r="N1" s="1"/>
    </row>
    <row r="2" spans="1:24" ht="15.95" customHeight="1" x14ac:dyDescent="0.2">
      <c r="A2" s="366"/>
      <c r="B2" s="394" t="s">
        <v>641</v>
      </c>
      <c r="C2" s="394"/>
      <c r="D2" s="394"/>
      <c r="E2" s="394"/>
      <c r="F2" s="394"/>
      <c r="I2" s="513" t="s">
        <v>644</v>
      </c>
      <c r="J2" s="514"/>
      <c r="K2" s="514"/>
      <c r="L2" s="514"/>
      <c r="M2" s="515"/>
      <c r="N2" s="1"/>
    </row>
    <row r="3" spans="1:24" ht="15.95" customHeight="1" x14ac:dyDescent="0.2">
      <c r="A3" s="366"/>
      <c r="B3" s="394" t="s">
        <v>642</v>
      </c>
      <c r="C3" s="394"/>
      <c r="D3" s="394"/>
      <c r="E3" s="394"/>
      <c r="F3" s="394"/>
      <c r="G3" s="362"/>
      <c r="H3" s="362"/>
      <c r="I3" s="513" t="s">
        <v>645</v>
      </c>
      <c r="J3" s="514"/>
      <c r="K3" s="514"/>
      <c r="L3" s="514"/>
      <c r="M3" s="515"/>
      <c r="N3" s="1"/>
    </row>
    <row r="4" spans="1:24" ht="15" customHeight="1" x14ac:dyDescent="0.2">
      <c r="B4" s="365"/>
      <c r="C4" s="362"/>
      <c r="D4" s="362"/>
      <c r="E4" s="362"/>
      <c r="F4" s="362"/>
      <c r="G4" s="362"/>
      <c r="H4" s="362"/>
      <c r="I4" s="513" t="s">
        <v>646</v>
      </c>
      <c r="J4" s="514"/>
      <c r="K4" s="514"/>
      <c r="L4" s="514"/>
      <c r="M4" s="515"/>
      <c r="N4" s="1"/>
    </row>
    <row r="5" spans="1:24" ht="15" customHeight="1" x14ac:dyDescent="0.2">
      <c r="B5" s="513"/>
      <c r="C5" s="514"/>
      <c r="D5" s="514"/>
      <c r="E5" s="514"/>
      <c r="F5" s="514"/>
      <c r="G5" s="514"/>
      <c r="H5" s="514"/>
      <c r="I5" s="514"/>
      <c r="J5" s="514"/>
      <c r="K5" s="514"/>
      <c r="L5" s="514"/>
      <c r="M5" s="515"/>
      <c r="N5" s="363"/>
      <c r="O5" s="363"/>
      <c r="P5" s="363"/>
      <c r="Q5" s="363"/>
      <c r="R5" s="363"/>
      <c r="S5" s="363"/>
      <c r="T5" s="363"/>
      <c r="U5" s="363"/>
      <c r="V5" s="363"/>
      <c r="W5" s="363"/>
      <c r="X5" s="364"/>
    </row>
    <row r="6" spans="1:24" s="1" customFormat="1" ht="18" customHeight="1" x14ac:dyDescent="0.2">
      <c r="B6" s="513" t="s">
        <v>35</v>
      </c>
      <c r="C6" s="514"/>
      <c r="D6" s="514"/>
      <c r="E6" s="514"/>
      <c r="F6" s="514"/>
      <c r="G6" s="514"/>
      <c r="H6" s="514"/>
      <c r="I6" s="514"/>
      <c r="J6" s="514"/>
      <c r="K6" s="514"/>
      <c r="L6" s="514"/>
      <c r="M6" s="515"/>
    </row>
    <row r="7" spans="1:24" s="1" customFormat="1" ht="12.75" customHeight="1" x14ac:dyDescent="0.2">
      <c r="B7" s="513" t="s">
        <v>612</v>
      </c>
      <c r="C7" s="514"/>
      <c r="D7" s="514"/>
      <c r="E7" s="514"/>
      <c r="F7" s="514"/>
      <c r="G7" s="514"/>
      <c r="H7" s="514"/>
      <c r="I7" s="514"/>
      <c r="J7" s="514"/>
      <c r="K7" s="514"/>
      <c r="L7" s="514"/>
      <c r="M7" s="515"/>
    </row>
    <row r="8" spans="1:24" ht="16.5" thickBot="1" x14ac:dyDescent="0.25">
      <c r="B8" s="529" t="s">
        <v>36</v>
      </c>
      <c r="C8" s="530"/>
      <c r="D8" s="530"/>
      <c r="E8" s="530"/>
      <c r="F8" s="530"/>
      <c r="G8" s="530"/>
      <c r="H8" s="530"/>
      <c r="I8" s="530"/>
      <c r="J8" s="530"/>
      <c r="K8" s="530"/>
      <c r="L8" s="530"/>
      <c r="M8" s="531"/>
      <c r="P8" s="4"/>
      <c r="Q8" s="4"/>
      <c r="R8" s="4"/>
    </row>
    <row r="9" spans="1:24" ht="15" customHeight="1" thickBot="1" x14ac:dyDescent="0.25">
      <c r="B9" s="561" t="s">
        <v>627</v>
      </c>
      <c r="C9" s="562"/>
      <c r="D9" s="562"/>
      <c r="E9" s="562"/>
      <c r="F9" s="562"/>
      <c r="G9" s="563"/>
      <c r="H9" s="555" t="s">
        <v>628</v>
      </c>
      <c r="I9" s="556"/>
      <c r="J9" s="556"/>
      <c r="K9" s="556"/>
      <c r="L9" s="556"/>
      <c r="M9" s="557"/>
      <c r="P9" s="4"/>
      <c r="Q9" s="4"/>
      <c r="R9" s="4"/>
    </row>
    <row r="10" spans="1:24" ht="13.5" thickBot="1" x14ac:dyDescent="0.25">
      <c r="B10" s="558" t="s">
        <v>37</v>
      </c>
      <c r="C10" s="559"/>
      <c r="D10" s="559"/>
      <c r="E10" s="559"/>
      <c r="F10" s="559"/>
      <c r="G10" s="560"/>
      <c r="H10" s="555" t="s">
        <v>38</v>
      </c>
      <c r="I10" s="556"/>
      <c r="J10" s="556"/>
      <c r="K10" s="556"/>
      <c r="L10" s="556"/>
      <c r="M10" s="557"/>
      <c r="P10" s="4"/>
      <c r="Q10" s="5"/>
      <c r="R10" s="4"/>
    </row>
    <row r="11" spans="1:24" x14ac:dyDescent="0.2">
      <c r="B11" s="532" t="s">
        <v>1</v>
      </c>
      <c r="C11" s="2" t="s">
        <v>2</v>
      </c>
      <c r="D11" s="456" t="s">
        <v>3</v>
      </c>
      <c r="E11" s="456"/>
      <c r="F11" s="457"/>
      <c r="G11" s="458" t="s">
        <v>26</v>
      </c>
      <c r="H11" s="532" t="s">
        <v>1</v>
      </c>
      <c r="I11" s="532" t="s">
        <v>2</v>
      </c>
      <c r="J11" s="456" t="s">
        <v>3</v>
      </c>
      <c r="K11" s="456"/>
      <c r="L11" s="457"/>
      <c r="M11" s="458" t="s">
        <v>26</v>
      </c>
      <c r="P11" s="4"/>
      <c r="Q11" s="4"/>
      <c r="R11" s="4"/>
    </row>
    <row r="12" spans="1:24" ht="18.75" customHeight="1" thickBot="1" x14ac:dyDescent="0.25">
      <c r="B12" s="533"/>
      <c r="C12" s="44"/>
      <c r="D12" s="192" t="s">
        <v>4</v>
      </c>
      <c r="E12" s="193" t="s">
        <v>5</v>
      </c>
      <c r="F12" s="193" t="s">
        <v>6</v>
      </c>
      <c r="G12" s="572"/>
      <c r="H12" s="533"/>
      <c r="I12" s="571"/>
      <c r="J12" s="194" t="s">
        <v>4</v>
      </c>
      <c r="K12" s="193" t="s">
        <v>5</v>
      </c>
      <c r="L12" s="193" t="s">
        <v>6</v>
      </c>
      <c r="M12" s="572"/>
      <c r="P12" s="10"/>
      <c r="Q12" s="4"/>
      <c r="R12" s="11"/>
    </row>
    <row r="13" spans="1:24" x14ac:dyDescent="0.2">
      <c r="B13" s="175">
        <v>100100</v>
      </c>
      <c r="C13" s="176" t="str">
        <f>VLOOKUP($B13,Crses!$A$2:$J$264,3,FALSE)</f>
        <v>Military Science*</v>
      </c>
      <c r="D13" s="177">
        <f>VLOOKUP($B13,Crses!$A$2:$J$264,4,FALSE)</f>
        <v>3</v>
      </c>
      <c r="E13" s="177">
        <f>VLOOKUP($B13,Crses!$A$2:$J$264,5,FALSE)</f>
        <v>0</v>
      </c>
      <c r="F13" s="177">
        <f>VLOOKUP($B13,Crses!$A$2:$J$264,6,FALSE)</f>
        <v>3</v>
      </c>
      <c r="G13" s="178" t="str">
        <f>VLOOKUP($B13,Crses!$A$2:$J$264,7,FALSE)</f>
        <v>-</v>
      </c>
      <c r="H13" s="179">
        <v>601426</v>
      </c>
      <c r="I13" s="180" t="str">
        <f>VLOOKUP($H13,Crses!$A$2:$I$264,3,FALSE)</f>
        <v>Information Technology Legislations</v>
      </c>
      <c r="J13" s="181">
        <f>VLOOKUP($H13,Crses!$A$2:$J$264,4,FALSE)</f>
        <v>3</v>
      </c>
      <c r="K13" s="181">
        <f>VLOOKUP($H13,Crses!$A$2:$J$264,5,FALSE)</f>
        <v>0</v>
      </c>
      <c r="L13" s="181">
        <f>VLOOKUP($H13,Crses!$A$2:$J$264,6,FALSE)</f>
        <v>3</v>
      </c>
      <c r="M13" s="182" t="str">
        <f>VLOOKUP($H13,Crses!$A$2:$J$264,7,FALSE)</f>
        <v>-</v>
      </c>
      <c r="P13" s="4"/>
      <c r="Q13" s="4"/>
      <c r="R13" s="4"/>
    </row>
    <row r="14" spans="1:24" ht="15" customHeight="1" x14ac:dyDescent="0.2">
      <c r="B14" s="179">
        <v>1401110</v>
      </c>
      <c r="C14" s="180" t="str">
        <f>VLOOKUP($B14,Crses!$A$2:$J$264,3,FALSE)</f>
        <v>Arabic Language  (1) **</v>
      </c>
      <c r="D14" s="181">
        <f>VLOOKUP($B14,Crses!$A$2:$J$264,4,FALSE)</f>
        <v>3</v>
      </c>
      <c r="E14" s="181">
        <f>VLOOKUP($B14,Crses!$A$2:$J$264,5,FALSE)</f>
        <v>0</v>
      </c>
      <c r="F14" s="181">
        <f>VLOOKUP($B14,Crses!$A$2:$J$264,6,FALSE)</f>
        <v>3</v>
      </c>
      <c r="G14" s="182" t="str">
        <f>VLOOKUP($B14,Crses!$A$2:$J$264,7,FALSE)</f>
        <v>-</v>
      </c>
      <c r="H14" s="179">
        <v>1301120</v>
      </c>
      <c r="I14" s="180" t="str">
        <f>VLOOKUP($H14,Crses!$A$2:$I$264,3,FALSE)</f>
        <v>Digital Systems</v>
      </c>
      <c r="J14" s="181">
        <f>VLOOKUP($H14,Crses!$A$2:$J$264,4,FALSE)</f>
        <v>3</v>
      </c>
      <c r="K14" s="181">
        <f>VLOOKUP($H14,Crses!$A$2:$J$264,5,FALSE)</f>
        <v>0</v>
      </c>
      <c r="L14" s="181">
        <f>VLOOKUP($H14,Crses!$A$2:$J$264,6,FALSE)</f>
        <v>3</v>
      </c>
      <c r="M14" s="182" t="str">
        <f>VLOOKUP($H14,Crses!$A$2:$J$264,7,FALSE)</f>
        <v>-</v>
      </c>
      <c r="P14" s="4"/>
      <c r="Q14" s="4"/>
      <c r="R14" s="4"/>
    </row>
    <row r="15" spans="1:24" ht="15" customHeight="1" x14ac:dyDescent="0.2">
      <c r="B15" s="179">
        <v>1401120</v>
      </c>
      <c r="C15" s="180" t="str">
        <f>VLOOKUP($B15,Crses!$A$2:$J$264,3,FALSE)</f>
        <v>English Language (1) **</v>
      </c>
      <c r="D15" s="181">
        <f>VLOOKUP($B15,Crses!$A$2:$J$264,4,FALSE)</f>
        <v>3</v>
      </c>
      <c r="E15" s="181">
        <f>VLOOKUP($B15,Crses!$A$2:$J$264,5,FALSE)</f>
        <v>0</v>
      </c>
      <c r="F15" s="181">
        <f>VLOOKUP($B15,Crses!$A$2:$J$264,6,FALSE)</f>
        <v>3</v>
      </c>
      <c r="G15" s="182" t="str">
        <f>VLOOKUP($B15,Crses!$A$2:$J$264,7,FALSE)</f>
        <v>-</v>
      </c>
      <c r="H15" s="179">
        <v>1301222</v>
      </c>
      <c r="I15" s="180" t="str">
        <f>VLOOKUP($H15,Crses!$A$2:$I$264,3,FALSE)</f>
        <v>Computer Organization and Architecture</v>
      </c>
      <c r="J15" s="181">
        <f>VLOOKUP($H15,Crses!$A$2:$J$264,4,FALSE)</f>
        <v>3</v>
      </c>
      <c r="K15" s="181">
        <f>VLOOKUP($H15,Crses!$A$2:$J$264,5,FALSE)</f>
        <v>0</v>
      </c>
      <c r="L15" s="181">
        <f>VLOOKUP($H15,Crses!$A$2:$J$264,6,FALSE)</f>
        <v>3</v>
      </c>
      <c r="M15" s="182">
        <f>VLOOKUP($H15,Crses!$A$2:$J$264,7,FALSE)</f>
        <v>1301120</v>
      </c>
      <c r="P15" s="12"/>
      <c r="Q15" s="4"/>
      <c r="R15" s="4"/>
    </row>
    <row r="16" spans="1:24" ht="21.75" thickBot="1" x14ac:dyDescent="0.25">
      <c r="B16" s="183">
        <v>1401151</v>
      </c>
      <c r="C16" s="184" t="str">
        <f>VLOOKUP($B16,Crses!$A$2:$J$264,3,FALSE)</f>
        <v>Ethics University</v>
      </c>
      <c r="D16" s="185">
        <f>VLOOKUP($B16,Crses!$A$2:$J$264,4,FALSE)</f>
        <v>3</v>
      </c>
      <c r="E16" s="185">
        <f>VLOOKUP($B16,Crses!$A$2:$J$264,5,FALSE)</f>
        <v>0</v>
      </c>
      <c r="F16" s="185">
        <f>VLOOKUP($B16,Crses!$A$2:$J$264,6,FALSE)</f>
        <v>3</v>
      </c>
      <c r="G16" s="186" t="str">
        <f>VLOOKUP($B16,Crses!$A$2:$J$264,7,FALSE)</f>
        <v>-</v>
      </c>
      <c r="H16" s="179">
        <v>1301224</v>
      </c>
      <c r="I16" s="180" t="str">
        <f>VLOOKUP($H16,Crses!$A$2:$I$264,3,FALSE)</f>
        <v>Microcomputer Systems and Assembly Language</v>
      </c>
      <c r="J16" s="181">
        <f>VLOOKUP($H16,Crses!$A$2:$J$264,4,FALSE)</f>
        <v>3</v>
      </c>
      <c r="K16" s="181">
        <f>VLOOKUP($H16,Crses!$A$2:$J$264,5,FALSE)</f>
        <v>0</v>
      </c>
      <c r="L16" s="181">
        <f>VLOOKUP($H16,Crses!$A$2:$J$264,6,FALSE)</f>
        <v>3</v>
      </c>
      <c r="M16" s="182">
        <f>VLOOKUP($H16,Crses!$A$2:$J$264,7,FALSE)</f>
        <v>1301222</v>
      </c>
      <c r="P16" s="13"/>
    </row>
    <row r="17" spans="2:17" ht="13.5" thickBot="1" x14ac:dyDescent="0.25">
      <c r="B17" s="6"/>
      <c r="C17" s="7" t="s">
        <v>6</v>
      </c>
      <c r="D17" s="8">
        <f>SUM(D13:D16)</f>
        <v>12</v>
      </c>
      <c r="E17" s="8">
        <f t="shared" ref="E17:F17" si="0">SUM(E13:E16)</f>
        <v>0</v>
      </c>
      <c r="F17" s="8">
        <f t="shared" si="0"/>
        <v>12</v>
      </c>
      <c r="G17" s="9"/>
      <c r="H17" s="179">
        <v>1301203</v>
      </c>
      <c r="I17" s="180" t="str">
        <f>VLOOKUP($H17,Crses!$A$2:$I$264,3,FALSE)</f>
        <v>Data Structures and Algorithms</v>
      </c>
      <c r="J17" s="181">
        <f>VLOOKUP($H17,Crses!$A$2:$J$264,4,FALSE)</f>
        <v>2</v>
      </c>
      <c r="K17" s="181">
        <f>VLOOKUP($H17,Crses!$A$2:$J$264,5,FALSE)</f>
        <v>2</v>
      </c>
      <c r="L17" s="181">
        <f>VLOOKUP($H17,Crses!$A$2:$J$264,6,FALSE)</f>
        <v>3</v>
      </c>
      <c r="M17" s="182" t="str">
        <f>VLOOKUP($H17,Crses!$A$2:$J$264,7,FALSE)</f>
        <v>1301108+1301110</v>
      </c>
      <c r="P17" s="13"/>
    </row>
    <row r="18" spans="2:17" ht="13.5" thickBot="1" x14ac:dyDescent="0.25">
      <c r="H18" s="179">
        <v>1301208</v>
      </c>
      <c r="I18" s="180" t="str">
        <f>VLOOKUP($H18,Crses!$A$2:$I$264,3,FALSE)</f>
        <v>Object-Oriented Programming (2)</v>
      </c>
      <c r="J18" s="181">
        <f>VLOOKUP($H18,Crses!$A$2:$J$264,4,FALSE)</f>
        <v>2</v>
      </c>
      <c r="K18" s="181">
        <f>VLOOKUP($H18,Crses!$A$2:$J$264,5,FALSE)</f>
        <v>2</v>
      </c>
      <c r="L18" s="181">
        <f>VLOOKUP($H18,Crses!$A$2:$J$264,6,FALSE)</f>
        <v>3</v>
      </c>
      <c r="M18" s="182">
        <f>VLOOKUP($H18,Crses!$A$2:$J$264,7,FALSE)</f>
        <v>1301108</v>
      </c>
      <c r="P18" s="13"/>
    </row>
    <row r="19" spans="2:17" ht="13.5" thickBot="1" x14ac:dyDescent="0.25">
      <c r="B19" s="555" t="s">
        <v>632</v>
      </c>
      <c r="C19" s="564"/>
      <c r="D19" s="564"/>
      <c r="E19" s="564"/>
      <c r="F19" s="564"/>
      <c r="G19" s="565"/>
      <c r="H19" s="179">
        <v>1301270</v>
      </c>
      <c r="I19" s="180" t="str">
        <f>VLOOKUP($H19,Crses!$A$2:$I$264,3,FALSE)</f>
        <v>Numerical Analysis</v>
      </c>
      <c r="J19" s="181">
        <f>VLOOKUP($H19,Crses!$A$2:$J$264,4,FALSE)</f>
        <v>3</v>
      </c>
      <c r="K19" s="181">
        <f>VLOOKUP($H19,Crses!$A$2:$J$264,5,FALSE)</f>
        <v>0</v>
      </c>
      <c r="L19" s="181">
        <f>VLOOKUP($H19,Crses!$A$2:$J$264,6,FALSE)</f>
        <v>3</v>
      </c>
      <c r="M19" s="182">
        <f>VLOOKUP($H19,Crses!$A$2:$J$264,7,FALSE)</f>
        <v>1301106</v>
      </c>
      <c r="P19" s="13"/>
    </row>
    <row r="20" spans="2:17" x14ac:dyDescent="0.2">
      <c r="B20" s="175">
        <v>1401210</v>
      </c>
      <c r="C20" s="176" t="str">
        <f>VLOOKUP($B20,Crses!$A$2:$J$264,3,FALSE)</f>
        <v>Arabic Language  (2)</v>
      </c>
      <c r="D20" s="177">
        <f>VLOOKUP($B20,Crses!$A$2:$J$264,4,FALSE)</f>
        <v>3</v>
      </c>
      <c r="E20" s="177">
        <f>VLOOKUP($B20,Crses!$A$2:$J$264,5,FALSE)</f>
        <v>0</v>
      </c>
      <c r="F20" s="177">
        <f>VLOOKUP($B20,Crses!$A$2:$J$264,6,FALSE)</f>
        <v>3</v>
      </c>
      <c r="G20" s="178">
        <f>VLOOKUP($B20,Crses!$A$2:$J$264,7,FALSE)</f>
        <v>1401110</v>
      </c>
      <c r="H20" s="179">
        <v>1301304</v>
      </c>
      <c r="I20" s="180" t="str">
        <f>VLOOKUP($H20,Crses!$A$2:$I$264,3,FALSE)</f>
        <v>Visual Programming</v>
      </c>
      <c r="J20" s="181">
        <f>VLOOKUP($H20,Crses!$A$2:$J$264,4,FALSE)</f>
        <v>2</v>
      </c>
      <c r="K20" s="181">
        <f>VLOOKUP($H20,Crses!$A$2:$J$264,5,FALSE)</f>
        <v>2</v>
      </c>
      <c r="L20" s="181">
        <f>VLOOKUP($H20,Crses!$A$2:$J$264,6,FALSE)</f>
        <v>3</v>
      </c>
      <c r="M20" s="182">
        <f>VLOOKUP($H20,Crses!$A$2:$J$264,7,FALSE)</f>
        <v>1303342</v>
      </c>
      <c r="P20" s="13"/>
    </row>
    <row r="21" spans="2:17" x14ac:dyDescent="0.2">
      <c r="B21" s="179">
        <v>1401220</v>
      </c>
      <c r="C21" s="180" t="str">
        <f>VLOOKUP($B21,Crses!$A$2:$J$264,3,FALSE)</f>
        <v>English Language (2)</v>
      </c>
      <c r="D21" s="181">
        <f>VLOOKUP($B21,Crses!$A$2:$J$264,4,FALSE)</f>
        <v>3</v>
      </c>
      <c r="E21" s="181">
        <f>VLOOKUP($B21,Crses!$A$2:$J$264,5,FALSE)</f>
        <v>0</v>
      </c>
      <c r="F21" s="181">
        <f>VLOOKUP($B21,Crses!$A$2:$J$264,6,FALSE)</f>
        <v>3</v>
      </c>
      <c r="G21" s="182">
        <f>VLOOKUP($B21,Crses!$A$2:$J$264,7,FALSE)</f>
        <v>1401120</v>
      </c>
      <c r="H21" s="179">
        <v>1301310</v>
      </c>
      <c r="I21" s="180" t="str">
        <f>VLOOKUP($H21,Crses!$A$2:$I$264,3,FALSE)</f>
        <v>Design and Analysis of Algorithms</v>
      </c>
      <c r="J21" s="181">
        <f>VLOOKUP($H21,Crses!$A$2:$J$264,4,FALSE)</f>
        <v>3</v>
      </c>
      <c r="K21" s="181">
        <f>VLOOKUP($H21,Crses!$A$2:$J$264,5,FALSE)</f>
        <v>0</v>
      </c>
      <c r="L21" s="181">
        <f>VLOOKUP($H21,Crses!$A$2:$J$264,6,FALSE)</f>
        <v>3</v>
      </c>
      <c r="M21" s="182">
        <f>VLOOKUP($H21,Crses!$A$2:$J$264,7,FALSE)</f>
        <v>1301203</v>
      </c>
      <c r="P21" s="14"/>
      <c r="Q21" s="15"/>
    </row>
    <row r="22" spans="2:17" x14ac:dyDescent="0.2">
      <c r="B22" s="179">
        <v>1401150</v>
      </c>
      <c r="C22" s="180" t="str">
        <f>VLOOKUP($B22,Crses!$A$2:$J$264,3,FALSE)</f>
        <v>National Education</v>
      </c>
      <c r="D22" s="181">
        <f>VLOOKUP($B22,Crses!$A$2:$J$264,4,FALSE)</f>
        <v>3</v>
      </c>
      <c r="E22" s="181">
        <f>VLOOKUP($B22,Crses!$A$2:$J$264,5,FALSE)</f>
        <v>0</v>
      </c>
      <c r="F22" s="181">
        <f>VLOOKUP($B22,Crses!$A$2:$J$264,6,FALSE)</f>
        <v>3</v>
      </c>
      <c r="G22" s="182" t="str">
        <f>VLOOKUP($B22,Crses!$A$2:$J$264,7,FALSE)</f>
        <v>-</v>
      </c>
      <c r="H22" s="179">
        <v>1301315</v>
      </c>
      <c r="I22" s="180" t="str">
        <f>VLOOKUP($H22,Crses!$A$2:$I$264,3,FALSE)</f>
        <v>Theory of Computation</v>
      </c>
      <c r="J22" s="181">
        <f>VLOOKUP($H22,Crses!$A$2:$J$264,4,FALSE)</f>
        <v>3</v>
      </c>
      <c r="K22" s="181">
        <f>VLOOKUP($H22,Crses!$A$2:$J$264,5,FALSE)</f>
        <v>0</v>
      </c>
      <c r="L22" s="181">
        <f>VLOOKUP($H22,Crses!$A$2:$J$264,6,FALSE)</f>
        <v>3</v>
      </c>
      <c r="M22" s="182">
        <f>VLOOKUP($H22,Crses!$A$2:$J$264,7,FALSE)</f>
        <v>1301203</v>
      </c>
      <c r="P22" s="13"/>
    </row>
    <row r="23" spans="2:17" ht="12.75" customHeight="1" x14ac:dyDescent="0.2">
      <c r="B23" s="179">
        <v>1501126</v>
      </c>
      <c r="C23" s="180" t="str">
        <f>VLOOKUP($B23,Crses!$A$2:$J$264,3,FALSE)</f>
        <v>First Aids</v>
      </c>
      <c r="D23" s="181">
        <f>VLOOKUP($B23,Crses!$A$2:$J$264,4,FALSE)</f>
        <v>3</v>
      </c>
      <c r="E23" s="181">
        <f>VLOOKUP($B23,Crses!$A$2:$J$264,5,FALSE)</f>
        <v>0</v>
      </c>
      <c r="F23" s="181">
        <f>VLOOKUP($B23,Crses!$A$2:$J$264,6,FALSE)</f>
        <v>3</v>
      </c>
      <c r="G23" s="182" t="str">
        <f>VLOOKUP($B23,Crses!$A$2:$J$264,7,FALSE)</f>
        <v>-</v>
      </c>
      <c r="H23" s="179">
        <v>1301326</v>
      </c>
      <c r="I23" s="180" t="str">
        <f>VLOOKUP($H23,Crses!$A$2:$I$264,3,FALSE)</f>
        <v>Operating Systems</v>
      </c>
      <c r="J23" s="181">
        <f>VLOOKUP($H23,Crses!$A$2:$J$264,4,FALSE)</f>
        <v>3</v>
      </c>
      <c r="K23" s="181">
        <f>VLOOKUP($H23,Crses!$A$2:$J$264,5,FALSE)</f>
        <v>0</v>
      </c>
      <c r="L23" s="181">
        <f>VLOOKUP($H23,Crses!$A$2:$J$264,6,FALSE)</f>
        <v>3</v>
      </c>
      <c r="M23" s="182">
        <f>VLOOKUP($H23,Crses!$A$2:$J$264,7,FALSE)</f>
        <v>1301203</v>
      </c>
      <c r="P23" s="16"/>
    </row>
    <row r="24" spans="2:17" x14ac:dyDescent="0.2">
      <c r="B24" s="179">
        <v>1501127</v>
      </c>
      <c r="C24" s="180" t="str">
        <f>VLOOKUP($B24,Crses!$A$2:$J$264,3,FALSE)</f>
        <v>Green Energy in Our Life</v>
      </c>
      <c r="D24" s="181">
        <f>VLOOKUP($B24,Crses!$A$2:$J$264,4,FALSE)</f>
        <v>3</v>
      </c>
      <c r="E24" s="181">
        <f>VLOOKUP($B24,Crses!$A$2:$J$264,5,FALSE)</f>
        <v>0</v>
      </c>
      <c r="F24" s="181">
        <f>VLOOKUP($B24,Crses!$A$2:$J$264,6,FALSE)</f>
        <v>3</v>
      </c>
      <c r="G24" s="182" t="str">
        <f>VLOOKUP($B24,Crses!$A$2:$J$264,7,FALSE)</f>
        <v>-</v>
      </c>
      <c r="H24" s="179">
        <v>1301340</v>
      </c>
      <c r="I24" s="180" t="str">
        <f>VLOOKUP($H24,Crses!$A$2:$I$264,3,FALSE)</f>
        <v>Artificial Intelligence</v>
      </c>
      <c r="J24" s="181">
        <f>VLOOKUP($H24,Crses!$A$2:$J$264,4,FALSE)</f>
        <v>3</v>
      </c>
      <c r="K24" s="181">
        <f>VLOOKUP($H24,Crses!$A$2:$J$264,5,FALSE)</f>
        <v>0</v>
      </c>
      <c r="L24" s="181">
        <f>VLOOKUP($H24,Crses!$A$2:$J$264,6,FALSE)</f>
        <v>3</v>
      </c>
      <c r="M24" s="182">
        <f>VLOOKUP($H24,Crses!$A$2:$J$264,7,FALSE)</f>
        <v>1301203</v>
      </c>
      <c r="P24" s="13"/>
    </row>
    <row r="25" spans="2:17" x14ac:dyDescent="0.2">
      <c r="B25" s="179">
        <v>1401136</v>
      </c>
      <c r="C25" s="180" t="str">
        <f>VLOOKUP($B25,Crses!$A$2:$J$264,3,FALSE)</f>
        <v>Introduction to Modern Education</v>
      </c>
      <c r="D25" s="181">
        <f>VLOOKUP($B25,Crses!$A$2:$J$264,4,FALSE)</f>
        <v>3</v>
      </c>
      <c r="E25" s="181">
        <f>VLOOKUP($B25,Crses!$A$2:$J$264,5,FALSE)</f>
        <v>0</v>
      </c>
      <c r="F25" s="181">
        <f>VLOOKUP($B25,Crses!$A$2:$J$264,6,FALSE)</f>
        <v>3</v>
      </c>
      <c r="G25" s="182" t="str">
        <f>VLOOKUP($B25,Crses!$A$2:$J$264,7,FALSE)</f>
        <v>-</v>
      </c>
      <c r="H25" s="179">
        <v>1304310</v>
      </c>
      <c r="I25" s="180" t="str">
        <f>VLOOKUP($H25,Crses!$A$2:$I$264,3,FALSE)</f>
        <v>Network Security</v>
      </c>
      <c r="J25" s="181">
        <f>VLOOKUP($H25,Crses!$A$2:$J$264,4,FALSE)</f>
        <v>3</v>
      </c>
      <c r="K25" s="181">
        <f>VLOOKUP($H25,Crses!$A$2:$J$264,5,FALSE)</f>
        <v>0</v>
      </c>
      <c r="L25" s="181">
        <f>VLOOKUP($H25,Crses!$A$2:$J$264,6,FALSE)</f>
        <v>3</v>
      </c>
      <c r="M25" s="182">
        <f>VLOOKUP($H25,Crses!$A$2:$J$264,7,FALSE)</f>
        <v>1304336</v>
      </c>
      <c r="P25" s="13"/>
    </row>
    <row r="26" spans="2:17" x14ac:dyDescent="0.2">
      <c r="B26" s="179">
        <v>1401132</v>
      </c>
      <c r="C26" s="180" t="str">
        <f>VLOOKUP($B26,Crses!$A$2:$J$264,3,FALSE)</f>
        <v>Human and the Environment</v>
      </c>
      <c r="D26" s="181">
        <f>VLOOKUP($B26,Crses!$A$2:$J$264,4,FALSE)</f>
        <v>3</v>
      </c>
      <c r="E26" s="181">
        <f>VLOOKUP($B26,Crses!$A$2:$J$264,5,FALSE)</f>
        <v>0</v>
      </c>
      <c r="F26" s="181">
        <f>VLOOKUP($B26,Crses!$A$2:$J$264,6,FALSE)</f>
        <v>3</v>
      </c>
      <c r="G26" s="182" t="str">
        <f>VLOOKUP($B26,Crses!$A$2:$J$264,7,FALSE)</f>
        <v>-</v>
      </c>
      <c r="H26" s="179">
        <v>1301415</v>
      </c>
      <c r="I26" s="180" t="str">
        <f>VLOOKUP($H26,Crses!$A$2:$I$264,3,FALSE)</f>
        <v>Compiler Construction</v>
      </c>
      <c r="J26" s="181">
        <f>VLOOKUP($H26,Crses!$A$2:$J$264,4,FALSE)</f>
        <v>3</v>
      </c>
      <c r="K26" s="181">
        <f>VLOOKUP($H26,Crses!$A$2:$J$264,5,FALSE)</f>
        <v>0</v>
      </c>
      <c r="L26" s="181">
        <f>VLOOKUP($H26,Crses!$A$2:$J$264,6,FALSE)</f>
        <v>3</v>
      </c>
      <c r="M26" s="182">
        <f>VLOOKUP($H26,Crses!$A$2:$J$264,7,FALSE)</f>
        <v>1301315</v>
      </c>
      <c r="P26" s="13"/>
    </row>
    <row r="27" spans="2:17" x14ac:dyDescent="0.2">
      <c r="B27" s="179">
        <v>701101</v>
      </c>
      <c r="C27" s="180" t="str">
        <f>VLOOKUP($B27,Crses!$A$2:$J$264,3,FALSE)</f>
        <v>The Islamic Culture</v>
      </c>
      <c r="D27" s="181">
        <f>VLOOKUP($B27,Crses!$A$2:$J$264,4,FALSE)</f>
        <v>3</v>
      </c>
      <c r="E27" s="181">
        <f>VLOOKUP($B27,Crses!$A$2:$J$264,5,FALSE)</f>
        <v>0</v>
      </c>
      <c r="F27" s="181">
        <f>VLOOKUP($B27,Crses!$A$2:$J$264,6,FALSE)</f>
        <v>3</v>
      </c>
      <c r="G27" s="182" t="str">
        <f>VLOOKUP($B27,Crses!$A$2:$J$264,7,FALSE)</f>
        <v>-</v>
      </c>
      <c r="H27" s="179">
        <v>1301455</v>
      </c>
      <c r="I27" s="180" t="str">
        <f>VLOOKUP($H27,Crses!$A$2:$I$264,3,FALSE)</f>
        <v>Computer Graphics</v>
      </c>
      <c r="J27" s="181">
        <f>VLOOKUP($H27,Crses!$A$2:$J$264,4,FALSE)</f>
        <v>2</v>
      </c>
      <c r="K27" s="181">
        <f>VLOOKUP($H27,Crses!$A$2:$J$264,5,FALSE)</f>
        <v>2</v>
      </c>
      <c r="L27" s="181">
        <f>VLOOKUP($H27,Crses!$A$2:$J$264,6,FALSE)</f>
        <v>3</v>
      </c>
      <c r="M27" s="182">
        <f>VLOOKUP($H27,Crses!$A$2:$J$264,7,FALSE)</f>
        <v>1301310</v>
      </c>
      <c r="P27" s="13"/>
    </row>
    <row r="28" spans="2:17" ht="21" x14ac:dyDescent="0.2">
      <c r="B28" s="179">
        <v>701103</v>
      </c>
      <c r="C28" s="180" t="str">
        <f>VLOOKUP($B28,Crses!$A$2:$J$264,3,FALSE)</f>
        <v>Islam and Contemporary Issues</v>
      </c>
      <c r="D28" s="181">
        <f>VLOOKUP($B28,Crses!$A$2:$J$264,4,FALSE)</f>
        <v>3</v>
      </c>
      <c r="E28" s="181">
        <f>VLOOKUP($B28,Crses!$A$2:$J$264,5,FALSE)</f>
        <v>0</v>
      </c>
      <c r="F28" s="181">
        <f>VLOOKUP($B28,Crses!$A$2:$J$264,6,FALSE)</f>
        <v>3</v>
      </c>
      <c r="G28" s="182" t="str">
        <f>VLOOKUP($B28,Crses!$A$2:$J$264,7,FALSE)</f>
        <v>-</v>
      </c>
      <c r="H28" s="179">
        <v>1304336</v>
      </c>
      <c r="I28" s="180" t="str">
        <f>VLOOKUP($H28,Crses!$A$2:$I$264,3,FALSE)</f>
        <v>Data Communications and Computer Networks</v>
      </c>
      <c r="J28" s="181">
        <f>VLOOKUP($H28,Crses!$A$2:$J$264,4,FALSE)</f>
        <v>3</v>
      </c>
      <c r="K28" s="181">
        <f>VLOOKUP($H28,Crses!$A$2:$J$264,5,FALSE)</f>
        <v>0</v>
      </c>
      <c r="L28" s="181">
        <f>VLOOKUP($H28,Crses!$A$2:$J$264,6,FALSE)</f>
        <v>3</v>
      </c>
      <c r="M28" s="182">
        <f>VLOOKUP($H28,Crses!$A$2:$J$264,7,FALSE)</f>
        <v>1301326</v>
      </c>
      <c r="P28" s="13"/>
    </row>
    <row r="29" spans="2:17" x14ac:dyDescent="0.2">
      <c r="B29" s="179">
        <v>701104</v>
      </c>
      <c r="C29" s="180" t="str">
        <f>VLOOKUP($B29,Crses!$A$2:$J$264,3,FALSE)</f>
        <v>Ethics in Islam</v>
      </c>
      <c r="D29" s="181">
        <f>VLOOKUP($B29,Crses!$A$2:$J$264,4,FALSE)</f>
        <v>3</v>
      </c>
      <c r="E29" s="181">
        <f>VLOOKUP($B29,Crses!$A$2:$J$264,5,FALSE)</f>
        <v>0</v>
      </c>
      <c r="F29" s="181">
        <f>VLOOKUP($B29,Crses!$A$2:$J$264,6,FALSE)</f>
        <v>3</v>
      </c>
      <c r="G29" s="182" t="str">
        <f>VLOOKUP($B29,Crses!$A$2:$J$264,7,FALSE)</f>
        <v>-</v>
      </c>
      <c r="H29" s="179">
        <v>1304430</v>
      </c>
      <c r="I29" s="180" t="str">
        <f>VLOOKUP($H29,Crses!$A$2:$I$264,3,FALSE)</f>
        <v>Mobile and Wireless Computing</v>
      </c>
      <c r="J29" s="181">
        <f>VLOOKUP($H29,Crses!$A$2:$J$264,4,FALSE)</f>
        <v>3</v>
      </c>
      <c r="K29" s="181">
        <f>VLOOKUP($H29,Crses!$A$2:$J$264,5,FALSE)</f>
        <v>0</v>
      </c>
      <c r="L29" s="181">
        <f>VLOOKUP($H29,Crses!$A$2:$J$264,6,FALSE)</f>
        <v>3</v>
      </c>
      <c r="M29" s="182">
        <f>VLOOKUP($H29,Crses!$A$2:$J$264,7,FALSE)</f>
        <v>1304310</v>
      </c>
      <c r="P29" s="13"/>
    </row>
    <row r="30" spans="2:17" x14ac:dyDescent="0.2">
      <c r="B30" s="179">
        <v>1501154</v>
      </c>
      <c r="C30" s="180" t="str">
        <f>VLOOKUP($B30,Crses!$A$2:$J$264,3,FALSE)</f>
        <v>Health Culture</v>
      </c>
      <c r="D30" s="181">
        <f>VLOOKUP($B30,Crses!$A$2:$J$264,4,FALSE)</f>
        <v>3</v>
      </c>
      <c r="E30" s="181">
        <f>VLOOKUP($B30,Crses!$A$2:$J$264,5,FALSE)</f>
        <v>0</v>
      </c>
      <c r="F30" s="181">
        <f>VLOOKUP($B30,Crses!$A$2:$J$264,6,FALSE)</f>
        <v>3</v>
      </c>
      <c r="G30" s="182" t="str">
        <f>VLOOKUP($B30,Crses!$A$2:$J$264,7,FALSE)</f>
        <v>-</v>
      </c>
      <c r="H30" s="179">
        <v>1302281</v>
      </c>
      <c r="I30" s="180" t="str">
        <f>VLOOKUP($H30,Crses!$A$2:$I$264,3,FALSE)</f>
        <v>Introduction to Software Engineering</v>
      </c>
      <c r="J30" s="181">
        <f>VLOOKUP($H30,Crses!$A$2:$J$264,4,FALSE)</f>
        <v>3</v>
      </c>
      <c r="K30" s="181">
        <f>VLOOKUP($H30,Crses!$A$2:$J$264,5,FALSE)</f>
        <v>0</v>
      </c>
      <c r="L30" s="181">
        <f>VLOOKUP($H30,Crses!$A$2:$J$264,6,FALSE)</f>
        <v>3</v>
      </c>
      <c r="M30" s="182">
        <f>VLOOKUP($H30,Crses!$A$2:$J$264,7,FALSE)</f>
        <v>1301108</v>
      </c>
    </row>
    <row r="31" spans="2:17" ht="15" customHeight="1" x14ac:dyDescent="0.2">
      <c r="B31" s="179">
        <v>1501153</v>
      </c>
      <c r="C31" s="180" t="str">
        <f>VLOOKUP($B31,Crses!$A$2:$J$264,3,FALSE)</f>
        <v>Nutrition in Health and Illness</v>
      </c>
      <c r="D31" s="181">
        <f>VLOOKUP($B31,Crses!$A$2:$J$264,4,FALSE)</f>
        <v>3</v>
      </c>
      <c r="E31" s="181">
        <f>VLOOKUP($B31,Crses!$A$2:$J$264,5,FALSE)</f>
        <v>0</v>
      </c>
      <c r="F31" s="181">
        <f>VLOOKUP($B31,Crses!$A$2:$J$264,6,FALSE)</f>
        <v>3</v>
      </c>
      <c r="G31" s="182" t="str">
        <f>VLOOKUP($B31,Crses!$A$2:$J$264,7,FALSE)</f>
        <v>-</v>
      </c>
      <c r="H31" s="179">
        <v>1303236</v>
      </c>
      <c r="I31" s="180" t="str">
        <f>VLOOKUP($H31,Crses!$A$2:$I$264,3,FALSE)</f>
        <v>Web-Based Programming</v>
      </c>
      <c r="J31" s="181">
        <f>VLOOKUP($H31,Crses!$A$2:$J$264,4,FALSE)</f>
        <v>2</v>
      </c>
      <c r="K31" s="181">
        <f>VLOOKUP($H31,Crses!$A$2:$J$264,5,FALSE)</f>
        <v>2</v>
      </c>
      <c r="L31" s="181">
        <f>VLOOKUP($H31,Crses!$A$2:$J$264,6,FALSE)</f>
        <v>3</v>
      </c>
      <c r="M31" s="182">
        <f>VLOOKUP($H31,Crses!$A$2:$J$264,7,FALSE)</f>
        <v>1301108</v>
      </c>
    </row>
    <row r="32" spans="2:17" ht="15" customHeight="1" x14ac:dyDescent="0.2">
      <c r="B32" s="179">
        <v>1401130</v>
      </c>
      <c r="C32" s="180" t="str">
        <f>VLOOKUP($B32,Crses!$A$2:$J$264,3,FALSE)</f>
        <v>Sports and Health</v>
      </c>
      <c r="D32" s="181">
        <f>VLOOKUP($B32,Crses!$A$2:$J$264,4,FALSE)</f>
        <v>3</v>
      </c>
      <c r="E32" s="181">
        <f>VLOOKUP($B32,Crses!$A$2:$J$264,5,FALSE)</f>
        <v>0</v>
      </c>
      <c r="F32" s="181">
        <f>VLOOKUP($B32,Crses!$A$2:$J$264,6,FALSE)</f>
        <v>3</v>
      </c>
      <c r="G32" s="182" t="str">
        <f>VLOOKUP($B32,Crses!$A$2:$J$264,7,FALSE)</f>
        <v>-</v>
      </c>
      <c r="H32" s="179">
        <v>1303342</v>
      </c>
      <c r="I32" s="180" t="str">
        <f>VLOOKUP($H32,Crses!$A$2:$I$264,3,FALSE)</f>
        <v>Database Systems</v>
      </c>
      <c r="J32" s="181">
        <f>VLOOKUP($H32,Crses!$A$2:$J$264,4,FALSE)</f>
        <v>3</v>
      </c>
      <c r="K32" s="181">
        <f>VLOOKUP($H32,Crses!$A$2:$J$264,5,FALSE)</f>
        <v>0</v>
      </c>
      <c r="L32" s="181">
        <f>VLOOKUP($H32,Crses!$A$2:$J$264,6,FALSE)</f>
        <v>3</v>
      </c>
      <c r="M32" s="182">
        <f>VLOOKUP($H32,Crses!$A$2:$J$264,7,FALSE)</f>
        <v>1301203</v>
      </c>
    </row>
    <row r="33" spans="2:17" ht="15" customHeight="1" x14ac:dyDescent="0.2">
      <c r="B33" s="179">
        <v>1401131</v>
      </c>
      <c r="C33" s="180" t="str">
        <f>VLOOKUP($B33,Crses!$A$2:$J$264,3,FALSE)</f>
        <v>Introduction to Sociology</v>
      </c>
      <c r="D33" s="181">
        <f>VLOOKUP($B33,Crses!$A$2:$J$264,4,FALSE)</f>
        <v>3</v>
      </c>
      <c r="E33" s="181">
        <f>VLOOKUP($B33,Crses!$A$2:$J$264,5,FALSE)</f>
        <v>0</v>
      </c>
      <c r="F33" s="181">
        <f>VLOOKUP($B33,Crses!$A$2:$J$264,6,FALSE)</f>
        <v>3</v>
      </c>
      <c r="G33" s="182" t="str">
        <f>VLOOKUP($B33,Crses!$A$2:$J$264,7,FALSE)</f>
        <v>-</v>
      </c>
      <c r="H33" s="179">
        <v>1303386</v>
      </c>
      <c r="I33" s="180" t="str">
        <f>VLOOKUP($H33,Crses!$A$2:$I$264,3,FALSE)</f>
        <v>Information Systems Analysis and Design</v>
      </c>
      <c r="J33" s="181">
        <f>VLOOKUP($H33,Crses!$A$2:$J$264,4,FALSE)</f>
        <v>3</v>
      </c>
      <c r="K33" s="181">
        <f>VLOOKUP($H33,Crses!$A$2:$J$264,5,FALSE)</f>
        <v>0</v>
      </c>
      <c r="L33" s="181">
        <f>VLOOKUP($H33,Crses!$A$2:$J$264,6,FALSE)</f>
        <v>3</v>
      </c>
      <c r="M33" s="182">
        <f>VLOOKUP($H33,Crses!$A$2:$J$264,7,FALSE)</f>
        <v>1303342</v>
      </c>
    </row>
    <row r="34" spans="2:17" ht="21" x14ac:dyDescent="0.2">
      <c r="B34" s="179">
        <v>1501128</v>
      </c>
      <c r="C34" s="180" t="str">
        <f>VLOOKUP($B34,Crses!$A$2:$J$264,3,FALSE)</f>
        <v>Communication and Social Media Technology</v>
      </c>
      <c r="D34" s="181">
        <f>VLOOKUP($B34,Crses!$A$2:$J$264,4,FALSE)</f>
        <v>3</v>
      </c>
      <c r="E34" s="181">
        <f>VLOOKUP($B34,Crses!$A$2:$J$264,5,FALSE)</f>
        <v>0</v>
      </c>
      <c r="F34" s="181">
        <f>VLOOKUP($B34,Crses!$A$2:$J$264,6,FALSE)</f>
        <v>3</v>
      </c>
      <c r="G34" s="182" t="str">
        <f>VLOOKUP($B34,Crses!$A$2:$J$264,7,FALSE)</f>
        <v>-</v>
      </c>
      <c r="H34" s="179">
        <v>1301491</v>
      </c>
      <c r="I34" s="180" t="str">
        <f>VLOOKUP($H34,Crses!$A$2:$I$264,3,FALSE)</f>
        <v>Graduation Project (1)</v>
      </c>
      <c r="J34" s="181">
        <f>VLOOKUP($H34,Crses!$A$2:$J$264,4,FALSE)</f>
        <v>0</v>
      </c>
      <c r="K34" s="181">
        <f>VLOOKUP($H34,Crses!$A$2:$J$264,5,FALSE)</f>
        <v>2</v>
      </c>
      <c r="L34" s="181">
        <f>VLOOKUP($H34,Crses!$A$2:$J$264,6,FALSE)</f>
        <v>1</v>
      </c>
      <c r="M34" s="182" t="str">
        <f>VLOOKUP($H34,Crses!$A$2:$J$264,7,FALSE)</f>
        <v>Pass. 90 Cr. Hrs. + 1303386</v>
      </c>
    </row>
    <row r="35" spans="2:17" x14ac:dyDescent="0.2">
      <c r="B35" s="179">
        <v>1501124</v>
      </c>
      <c r="C35" s="180" t="str">
        <f>VLOOKUP($B35,Crses!$A$2:$J$264,3,FALSE)</f>
        <v>Introduction to Astronomy</v>
      </c>
      <c r="D35" s="181">
        <f>VLOOKUP($B35,Crses!$A$2:$J$264,4,FALSE)</f>
        <v>3</v>
      </c>
      <c r="E35" s="181">
        <f>VLOOKUP($B35,Crses!$A$2:$J$264,5,FALSE)</f>
        <v>0</v>
      </c>
      <c r="F35" s="181">
        <f>VLOOKUP($B35,Crses!$A$2:$J$264,6,FALSE)</f>
        <v>3</v>
      </c>
      <c r="G35" s="182" t="str">
        <f>VLOOKUP($B35,Crses!$A$2:$J$264,7,FALSE)</f>
        <v>-</v>
      </c>
      <c r="H35" s="226">
        <v>1301492</v>
      </c>
      <c r="I35" s="180" t="str">
        <f>VLOOKUP($H35,Crses!$A$2:$I$264,3,FALSE)</f>
        <v>Graduation Project (2)</v>
      </c>
      <c r="J35" s="181">
        <f>VLOOKUP($H35,Crses!$A$2:$J$264,4,FALSE)</f>
        <v>0</v>
      </c>
      <c r="K35" s="181">
        <f>VLOOKUP($H35,Crses!$A$2:$J$264,5,FALSE)</f>
        <v>4</v>
      </c>
      <c r="L35" s="181">
        <f>VLOOKUP($H35,Crses!$A$2:$J$264,6,FALSE)</f>
        <v>2</v>
      </c>
      <c r="M35" s="182">
        <f>VLOOKUP($H35,Crses!$A$2:$J$264,7,FALSE)</f>
        <v>1301491</v>
      </c>
    </row>
    <row r="36" spans="2:17" ht="13.5" thickBot="1" x14ac:dyDescent="0.25">
      <c r="B36" s="179">
        <v>1401111</v>
      </c>
      <c r="C36" s="180" t="str">
        <f>VLOOKUP($B36,Crses!$A$2:$J$264,3,FALSE)</f>
        <v>Introduction to Library Science</v>
      </c>
      <c r="D36" s="181">
        <f>VLOOKUP($B36,Crses!$A$2:$J$264,4,FALSE)</f>
        <v>3</v>
      </c>
      <c r="E36" s="181">
        <f>VLOOKUP($B36,Crses!$A$2:$J$264,5,FALSE)</f>
        <v>0</v>
      </c>
      <c r="F36" s="181">
        <f>VLOOKUP($B36,Crses!$A$2:$J$264,6,FALSE)</f>
        <v>3</v>
      </c>
      <c r="G36" s="182" t="str">
        <f>VLOOKUP($B36,Crses!$A$2:$J$264,7,FALSE)</f>
        <v>-</v>
      </c>
      <c r="H36" s="226">
        <v>1301369</v>
      </c>
      <c r="I36" s="227" t="str">
        <f>VLOOKUP($H36,Crses!$A$2:$I$264,3,FALSE)</f>
        <v>Field Training</v>
      </c>
      <c r="J36" s="225">
        <f>VLOOKUP($H36,Crses!$A$2:$J$264,4,FALSE)</f>
        <v>0</v>
      </c>
      <c r="K36" s="225">
        <f>VLOOKUP($H36,Crses!$A$2:$J$264,5,FALSE)</f>
        <v>6</v>
      </c>
      <c r="L36" s="225">
        <f>VLOOKUP($H36,Crses!$A$2:$J$264,6,FALSE)</f>
        <v>3</v>
      </c>
      <c r="M36" s="228" t="str">
        <f>VLOOKUP($H36,Crses!$A$2:$J$264,7,FALSE)</f>
        <v>Pass. 90Cr. Hrs.</v>
      </c>
    </row>
    <row r="37" spans="2:17" ht="13.5" thickBot="1" x14ac:dyDescent="0.25">
      <c r="B37" s="179">
        <v>1501113</v>
      </c>
      <c r="C37" s="180" t="str">
        <f>VLOOKUP($B37,Crses!$A$2:$J$264,3,FALSE)</f>
        <v>Arab and Muslims Sciences</v>
      </c>
      <c r="D37" s="181">
        <f>VLOOKUP($B37,Crses!$A$2:$J$264,4,FALSE)</f>
        <v>3</v>
      </c>
      <c r="E37" s="181">
        <f>VLOOKUP($B37,Crses!$A$2:$J$264,5,FALSE)</f>
        <v>0</v>
      </c>
      <c r="F37" s="181">
        <f>VLOOKUP($B37,Crses!$A$2:$J$264,6,FALSE)</f>
        <v>3</v>
      </c>
      <c r="G37" s="182" t="str">
        <f>VLOOKUP($B37,Crses!$A$2:$J$264,7,FALSE)</f>
        <v>-</v>
      </c>
      <c r="H37" s="229"/>
      <c r="I37" s="7" t="s">
        <v>6</v>
      </c>
      <c r="J37" s="8">
        <f>SUM(J13:J36)</f>
        <v>58</v>
      </c>
      <c r="K37" s="8">
        <f>SUM(K13:K36)</f>
        <v>22</v>
      </c>
      <c r="L37" s="8">
        <f>SUM(L13:L36)</f>
        <v>69</v>
      </c>
      <c r="M37" s="230"/>
    </row>
    <row r="38" spans="2:17" ht="13.5" thickBot="1" x14ac:dyDescent="0.25">
      <c r="B38" s="179">
        <v>1401133</v>
      </c>
      <c r="C38" s="180" t="str">
        <f>VLOOKUP($B38,Crses!$A$2:$J$264,3,FALSE)</f>
        <v>Introduction to Psychology</v>
      </c>
      <c r="D38" s="181">
        <f>VLOOKUP($B38,Crses!$A$2:$J$264,4,FALSE)</f>
        <v>3</v>
      </c>
      <c r="E38" s="181">
        <f>VLOOKUP($B38,Crses!$A$2:$J$264,5,FALSE)</f>
        <v>0</v>
      </c>
      <c r="F38" s="181">
        <f>VLOOKUP($B38,Crses!$A$2:$J$264,6,FALSE)</f>
        <v>3</v>
      </c>
      <c r="G38" s="182" t="str">
        <f>VLOOKUP($B38,Crses!$A$2:$J$264,7,FALSE)</f>
        <v>-</v>
      </c>
      <c r="H38" s="566" t="s">
        <v>638</v>
      </c>
      <c r="I38" s="566"/>
      <c r="J38" s="566"/>
      <c r="K38" s="566"/>
      <c r="L38" s="566"/>
      <c r="M38" s="567"/>
    </row>
    <row r="39" spans="2:17" ht="15" customHeight="1" thickBot="1" x14ac:dyDescent="0.25">
      <c r="B39" s="179">
        <v>501105</v>
      </c>
      <c r="C39" s="180" t="str">
        <f>VLOOKUP($B39,Crses!$A$2:$J$264,3,FALSE)</f>
        <v>Political and Administrative System in Jordan</v>
      </c>
      <c r="D39" s="181">
        <f>VLOOKUP($B39,Crses!$A$2:$J$264,4,FALSE)</f>
        <v>3</v>
      </c>
      <c r="E39" s="181">
        <f>VLOOKUP($B39,Crses!$A$2:$J$264,5,FALSE)</f>
        <v>0</v>
      </c>
      <c r="F39" s="181">
        <f>VLOOKUP($B39,Crses!$A$2:$J$264,6,FALSE)</f>
        <v>3</v>
      </c>
      <c r="G39" s="182" t="str">
        <f>VLOOKUP($B39,Crses!$A$2:$J$264,7,FALSE)</f>
        <v>-</v>
      </c>
      <c r="H39" s="568" t="s">
        <v>51</v>
      </c>
      <c r="I39" s="569"/>
      <c r="J39" s="569"/>
      <c r="K39" s="569"/>
      <c r="L39" s="569"/>
      <c r="M39" s="570"/>
    </row>
    <row r="40" spans="2:17" ht="15" customHeight="1" x14ac:dyDescent="0.2">
      <c r="B40" s="179">
        <v>501114</v>
      </c>
      <c r="C40" s="180" t="str">
        <f>VLOOKUP($B40,Crses!$A$2:$J$264,3,FALSE)</f>
        <v>Palastinian Issue and Contemporary Arab History</v>
      </c>
      <c r="D40" s="181">
        <f>VLOOKUP($B40,Crses!$A$2:$J$264,4,FALSE)</f>
        <v>3</v>
      </c>
      <c r="E40" s="181">
        <f>VLOOKUP($B40,Crses!$A$2:$J$264,5,FALSE)</f>
        <v>0</v>
      </c>
      <c r="F40" s="181">
        <f>VLOOKUP($B40,Crses!$A$2:$J$264,6,FALSE)</f>
        <v>3</v>
      </c>
      <c r="G40" s="182" t="str">
        <f>VLOOKUP($B40,Crses!$A$2:$J$264,7,FALSE)</f>
        <v>-</v>
      </c>
      <c r="H40" s="224">
        <v>402103</v>
      </c>
      <c r="I40" s="176" t="str">
        <f>VLOOKUP($H40,Crses!$A$2:$I$254,3,FALSE)</f>
        <v>Organization and Management for IT Students</v>
      </c>
      <c r="J40" s="177">
        <f>VLOOKUP($H40,Crses!$A$2:$J$254,4,FALSE)</f>
        <v>3</v>
      </c>
      <c r="K40" s="177">
        <f>VLOOKUP($H40,Crses!$A$2:$J$254,5,FALSE)</f>
        <v>0</v>
      </c>
      <c r="L40" s="177">
        <f>VLOOKUP($H40,Crses!$A$2:$J$254,6,FALSE)</f>
        <v>3</v>
      </c>
      <c r="M40" s="178" t="str">
        <f>VLOOKUP($H40,Crses!$A$2:$J$254,7,FALSE)</f>
        <v>-</v>
      </c>
    </row>
    <row r="41" spans="2:17" ht="18" customHeight="1" x14ac:dyDescent="0.2">
      <c r="B41" s="179">
        <v>602143</v>
      </c>
      <c r="C41" s="180" t="str">
        <f>VLOOKUP($B41,Crses!$A$2:$J$264,3,FALSE)</f>
        <v>Human Rights</v>
      </c>
      <c r="D41" s="181">
        <f>VLOOKUP($B41,Crses!$A$2:$J$264,4,FALSE)</f>
        <v>3</v>
      </c>
      <c r="E41" s="181">
        <f>VLOOKUP($B41,Crses!$A$2:$J$264,5,FALSE)</f>
        <v>0</v>
      </c>
      <c r="F41" s="181">
        <f>VLOOKUP($B41,Crses!$A$2:$J$264,6,FALSE)</f>
        <v>3</v>
      </c>
      <c r="G41" s="182" t="str">
        <f>VLOOKUP($B41,Crses!$A$2:$J$264,7,FALSE)</f>
        <v>-</v>
      </c>
      <c r="H41" s="223">
        <v>1301301</v>
      </c>
      <c r="I41" s="180" t="str">
        <f>VLOOKUP($H41,Crses!$A$2:$I$254,3,FALSE)</f>
        <v>Selective Programming Language</v>
      </c>
      <c r="J41" s="181">
        <f>VLOOKUP($H41,Crses!$A$2:$J$254,4,FALSE)</f>
        <v>3</v>
      </c>
      <c r="K41" s="181">
        <f>VLOOKUP($H41,Crses!$A$2:$J$254,5,FALSE)</f>
        <v>0</v>
      </c>
      <c r="L41" s="181">
        <f>VLOOKUP($H41,Crses!$A$2:$J$254,6,FALSE)</f>
        <v>3</v>
      </c>
      <c r="M41" s="182">
        <f>VLOOKUP($H41,Crses!$A$2:$J$254,7,FALSE)</f>
        <v>1303342</v>
      </c>
      <c r="P41" s="406"/>
      <c r="Q41" s="406"/>
    </row>
    <row r="42" spans="2:17" ht="13.5" thickBot="1" x14ac:dyDescent="0.25">
      <c r="B42" s="183">
        <v>1401140</v>
      </c>
      <c r="C42" s="184" t="str">
        <f>VLOOKUP($B42,Crses!$A$2:$J$264,3,FALSE)</f>
        <v xml:space="preserve">Economic Education </v>
      </c>
      <c r="D42" s="185">
        <f>VLOOKUP($B42,Crses!$A$2:$J$264,4,FALSE)</f>
        <v>3</v>
      </c>
      <c r="E42" s="185">
        <f>VLOOKUP($B42,Crses!$A$2:$J$264,5,FALSE)</f>
        <v>0</v>
      </c>
      <c r="F42" s="185">
        <f>VLOOKUP($B42,Crses!$A$2:$J$264,6,FALSE)</f>
        <v>3</v>
      </c>
      <c r="G42" s="186" t="str">
        <f>VLOOKUP($B42,Crses!$A$2:$J$264,7,FALSE)</f>
        <v>-</v>
      </c>
      <c r="H42" s="223">
        <v>1301302</v>
      </c>
      <c r="I42" s="180" t="str">
        <f>VLOOKUP($H42,Crses!$A$2:$I$254,3,FALSE)</f>
        <v>Programming Languages Concepts</v>
      </c>
      <c r="J42" s="181">
        <f>VLOOKUP($H42,Crses!$A$2:$J$254,4,FALSE)</f>
        <v>3</v>
      </c>
      <c r="K42" s="181">
        <f>VLOOKUP($H42,Crses!$A$2:$J$254,5,FALSE)</f>
        <v>0</v>
      </c>
      <c r="L42" s="181">
        <f>VLOOKUP($H42,Crses!$A$2:$J$254,6,FALSE)</f>
        <v>3</v>
      </c>
      <c r="M42" s="182">
        <f>VLOOKUP($H42,Crses!$A$2:$J$254,7,FALSE)</f>
        <v>1301203</v>
      </c>
    </row>
    <row r="43" spans="2:17" ht="16.5" customHeight="1" x14ac:dyDescent="0.2">
      <c r="B43" s="549" t="s">
        <v>629</v>
      </c>
      <c r="C43" s="550"/>
      <c r="D43" s="550"/>
      <c r="E43" s="550"/>
      <c r="F43" s="550"/>
      <c r="G43" s="551"/>
      <c r="H43" s="223">
        <v>1301371</v>
      </c>
      <c r="I43" s="180" t="str">
        <f>VLOOKUP($H43,Crses!$A$2:$I$254,3,FALSE)</f>
        <v>Modeling and Simulation</v>
      </c>
      <c r="J43" s="181">
        <f>VLOOKUP($H43,Crses!$A$2:$J$254,4,FALSE)</f>
        <v>3</v>
      </c>
      <c r="K43" s="181">
        <f>VLOOKUP($H43,Crses!$A$2:$J$254,5,FALSE)</f>
        <v>0</v>
      </c>
      <c r="L43" s="181">
        <f>VLOOKUP($H43,Crses!$A$2:$J$254,6,FALSE)</f>
        <v>3</v>
      </c>
      <c r="M43" s="182" t="str">
        <f>VLOOKUP($H43,Crses!$A$2:$J$254,7,FALSE)</f>
        <v>1501212 + 1301203</v>
      </c>
    </row>
    <row r="44" spans="2:17" ht="20.25" customHeight="1" thickBot="1" x14ac:dyDescent="0.25">
      <c r="B44" s="552"/>
      <c r="C44" s="553"/>
      <c r="D44" s="553"/>
      <c r="E44" s="553"/>
      <c r="F44" s="553"/>
      <c r="G44" s="554"/>
      <c r="H44" s="223">
        <v>1301425</v>
      </c>
      <c r="I44" s="180" t="str">
        <f>VLOOKUP($H44,Crses!$A$2:$I$254,3,FALSE)</f>
        <v>Advanced Operating Systems</v>
      </c>
      <c r="J44" s="181">
        <f>VLOOKUP($H44,Crses!$A$2:$J$254,4,FALSE)</f>
        <v>3</v>
      </c>
      <c r="K44" s="181">
        <f>VLOOKUP($H44,Crses!$A$2:$J$254,5,FALSE)</f>
        <v>0</v>
      </c>
      <c r="L44" s="181">
        <f>VLOOKUP($H44,Crses!$A$2:$J$254,6,FALSE)</f>
        <v>3</v>
      </c>
      <c r="M44" s="182">
        <f>VLOOKUP($H44,Crses!$A$2:$J$254,7,FALSE)</f>
        <v>1301326</v>
      </c>
    </row>
    <row r="45" spans="2:17" x14ac:dyDescent="0.2">
      <c r="B45" s="520" t="s">
        <v>75</v>
      </c>
      <c r="C45" s="520"/>
      <c r="D45" s="520"/>
      <c r="E45" s="520"/>
      <c r="F45" s="520"/>
      <c r="G45" s="521"/>
      <c r="H45" s="187">
        <v>1301440</v>
      </c>
      <c r="I45" s="180" t="str">
        <f>VLOOKUP($H45,Crses!$A$2:$I$254,3,FALSE)</f>
        <v>Digital Image Processing</v>
      </c>
      <c r="J45" s="181">
        <f>VLOOKUP($H45,Crses!$A$2:$J$254,4,FALSE)</f>
        <v>3</v>
      </c>
      <c r="K45" s="181">
        <f>VLOOKUP($H45,Crses!$A$2:$J$254,5,FALSE)</f>
        <v>0</v>
      </c>
      <c r="L45" s="181">
        <f>VLOOKUP($H45,Crses!$A$2:$J$254,6,FALSE)</f>
        <v>3</v>
      </c>
      <c r="M45" s="182">
        <f>VLOOKUP($H45,Crses!$A$2:$J$254,7,FALSE)</f>
        <v>1301310</v>
      </c>
    </row>
    <row r="46" spans="2:17" x14ac:dyDescent="0.2">
      <c r="B46" s="522"/>
      <c r="C46" s="522"/>
      <c r="D46" s="522"/>
      <c r="E46" s="522"/>
      <c r="F46" s="522"/>
      <c r="G46" s="523"/>
      <c r="H46" s="187">
        <v>1301461</v>
      </c>
      <c r="I46" s="180" t="str">
        <f>VLOOKUP($H46,Crses!$A$2:$I$254,3,FALSE)</f>
        <v>Machine Learning</v>
      </c>
      <c r="J46" s="181">
        <f>VLOOKUP($H46,Crses!$A$2:$J$254,4,FALSE)</f>
        <v>3</v>
      </c>
      <c r="K46" s="181">
        <f>VLOOKUP($H46,Crses!$A$2:$J$254,5,FALSE)</f>
        <v>0</v>
      </c>
      <c r="L46" s="181">
        <f>VLOOKUP($H46,Crses!$A$2:$J$254,6,FALSE)</f>
        <v>3</v>
      </c>
      <c r="M46" s="182">
        <f>VLOOKUP($H46,Crses!$A$2:$J$254,7,FALSE)</f>
        <v>1301340</v>
      </c>
    </row>
    <row r="47" spans="2:17" ht="21.75" thickBot="1" x14ac:dyDescent="0.25">
      <c r="B47" s="524"/>
      <c r="C47" s="524"/>
      <c r="D47" s="524"/>
      <c r="E47" s="524"/>
      <c r="F47" s="524"/>
      <c r="G47" s="525"/>
      <c r="H47" s="187">
        <v>1301392</v>
      </c>
      <c r="I47" s="180" t="str">
        <f>VLOOKUP($H47,Crses!$A$2:$I$254,3,FALSE)</f>
        <v>Advanced Technologies and Tools in Computer Science</v>
      </c>
      <c r="J47" s="181">
        <f>VLOOKUP($H47,Crses!$A$2:$J$254,4,FALSE)</f>
        <v>3</v>
      </c>
      <c r="K47" s="181">
        <f>VLOOKUP($H47,Crses!$A$2:$J$254,5,FALSE)</f>
        <v>0</v>
      </c>
      <c r="L47" s="181">
        <f>VLOOKUP($H47,Crses!$A$2:$J$254,6,FALSE)</f>
        <v>3</v>
      </c>
      <c r="M47" s="182" t="str">
        <f>VLOOKUP($H47,Crses!$A$2:$J$254,7,FALSE)</f>
        <v>Dept. Approval</v>
      </c>
    </row>
    <row r="48" spans="2:17" ht="14.25" thickTop="1" thickBot="1" x14ac:dyDescent="0.25">
      <c r="B48" s="534" t="s">
        <v>630</v>
      </c>
      <c r="C48" s="535"/>
      <c r="D48" s="535"/>
      <c r="E48" s="535"/>
      <c r="F48" s="535"/>
      <c r="G48" s="536"/>
      <c r="H48" s="187">
        <v>1301490</v>
      </c>
      <c r="I48" s="180" t="str">
        <f>VLOOKUP($H48,Crses!$A$2:$I$254,3,FALSE)</f>
        <v>Special Topics in Computer Science</v>
      </c>
      <c r="J48" s="181">
        <f>VLOOKUP($H48,Crses!$A$2:$J$254,4,FALSE)</f>
        <v>3</v>
      </c>
      <c r="K48" s="181">
        <f>VLOOKUP($H48,Crses!$A$2:$J$254,5,FALSE)</f>
        <v>0</v>
      </c>
      <c r="L48" s="181">
        <f>VLOOKUP($H48,Crses!$A$2:$J$254,6,FALSE)</f>
        <v>3</v>
      </c>
      <c r="M48" s="182" t="str">
        <f>VLOOKUP($H48,Crses!$A$2:$J$254,7,FALSE)</f>
        <v>Dept. Approval</v>
      </c>
    </row>
    <row r="49" spans="2:14" ht="21" x14ac:dyDescent="0.2">
      <c r="B49" s="175">
        <v>1301109</v>
      </c>
      <c r="C49" s="176" t="str">
        <f>VLOOKUP($B49,Crses!$A$2:$J$264,3,FALSE)</f>
        <v>Introduction to information Technology</v>
      </c>
      <c r="D49" s="177">
        <f>VLOOKUP($B49,Crses!$A$2:$J$264,4,FALSE)</f>
        <v>3</v>
      </c>
      <c r="E49" s="177">
        <f>VLOOKUP($B49,Crses!$A$2:$J$264,5,FALSE)</f>
        <v>0</v>
      </c>
      <c r="F49" s="177">
        <f>VLOOKUP($B49,Crses!$A$2:$J$264,6,FALSE)</f>
        <v>3</v>
      </c>
      <c r="G49" s="178" t="str">
        <f>VLOOKUP($B49,Crses!$A$2:$J$264,7,FALSE)</f>
        <v>-</v>
      </c>
      <c r="H49" s="187">
        <v>1302383</v>
      </c>
      <c r="I49" s="180" t="str">
        <f>VLOOKUP($H49,Crses!$A$2:$I$254,3,FALSE)</f>
        <v>Project Management</v>
      </c>
      <c r="J49" s="181">
        <f>VLOOKUP($H49,Crses!$A$2:$J$254,4,FALSE)</f>
        <v>2</v>
      </c>
      <c r="K49" s="181">
        <f>VLOOKUP($H49,Crses!$A$2:$J$254,5,FALSE)</f>
        <v>2</v>
      </c>
      <c r="L49" s="181">
        <f>VLOOKUP($H49,Crses!$A$2:$J$254,6,FALSE)</f>
        <v>3</v>
      </c>
      <c r="M49" s="182">
        <f>VLOOKUP($H49,Crses!$A$2:$J$254,7,FALSE)</f>
        <v>1302281</v>
      </c>
    </row>
    <row r="50" spans="2:14" x14ac:dyDescent="0.2">
      <c r="B50" s="179">
        <v>1501110</v>
      </c>
      <c r="C50" s="180" t="str">
        <f>VLOOKUP($B50,Crses!$A$2:$J$254,3,FALSE)</f>
        <v>Calculus (1)</v>
      </c>
      <c r="D50" s="181">
        <f>VLOOKUP($B50,Crses!$A$2:$J$254,4,FALSE)</f>
        <v>3</v>
      </c>
      <c r="E50" s="181">
        <f>VLOOKUP($B50,Crses!$A$2:$J$254,5,FALSE)</f>
        <v>0</v>
      </c>
      <c r="F50" s="181">
        <f>VLOOKUP($B50,Crses!$A$2:$J$254,6,FALSE)</f>
        <v>3</v>
      </c>
      <c r="G50" s="182" t="str">
        <f>VLOOKUP($B50,Crses!$A$2:$J$254,7,FALSE)</f>
        <v>-</v>
      </c>
      <c r="H50" s="187">
        <v>1302483</v>
      </c>
      <c r="I50" s="180" t="str">
        <f>VLOOKUP($H50,Crses!$A$2:$I$254,3,FALSE)</f>
        <v>Real-Time and Embedded Systems</v>
      </c>
      <c r="J50" s="181">
        <f>VLOOKUP($H50,Crses!$A$2:$J$254,4,FALSE)</f>
        <v>3</v>
      </c>
      <c r="K50" s="181">
        <f>VLOOKUP($H50,Crses!$A$2:$J$254,5,FALSE)</f>
        <v>0</v>
      </c>
      <c r="L50" s="181">
        <f>VLOOKUP($H50,Crses!$A$2:$J$254,6,FALSE)</f>
        <v>3</v>
      </c>
      <c r="M50" s="182">
        <f>VLOOKUP($H50,Crses!$A$2:$J$254,7,FALSE)</f>
        <v>1301326</v>
      </c>
    </row>
    <row r="51" spans="2:14" ht="17.25" customHeight="1" x14ac:dyDescent="0.2">
      <c r="B51" s="179">
        <v>1501212</v>
      </c>
      <c r="C51" s="180" t="str">
        <f>VLOOKUP($B51,Crses!$A$2:$J$254,3,FALSE)</f>
        <v>Probability and Statistics</v>
      </c>
      <c r="D51" s="181">
        <f>VLOOKUP($B51,Crses!$A$2:$J$254,4,FALSE)</f>
        <v>3</v>
      </c>
      <c r="E51" s="181">
        <f>VLOOKUP($B51,Crses!$A$2:$J$254,5,FALSE)</f>
        <v>0</v>
      </c>
      <c r="F51" s="181">
        <f>VLOOKUP($B51,Crses!$A$2:$J$254,6,FALSE)</f>
        <v>3</v>
      </c>
      <c r="G51" s="182">
        <f>VLOOKUP($B51,Crses!$A$2:$J$254,7,FALSE)</f>
        <v>1501110</v>
      </c>
      <c r="H51" s="187">
        <v>1303338</v>
      </c>
      <c r="I51" s="180" t="str">
        <f>VLOOKUP($H51,Crses!$A$2:$I$254,3,FALSE)</f>
        <v>Advanced Internet Computing</v>
      </c>
      <c r="J51" s="181">
        <f>VLOOKUP($H51,Crses!$A$2:$J$254,4,FALSE)</f>
        <v>2</v>
      </c>
      <c r="K51" s="181">
        <f>VLOOKUP($H51,Crses!$A$2:$J$254,5,FALSE)</f>
        <v>2</v>
      </c>
      <c r="L51" s="181">
        <f>VLOOKUP($H51,Crses!$A$2:$J$254,6,FALSE)</f>
        <v>3</v>
      </c>
      <c r="M51" s="182" t="str">
        <f>VLOOKUP($H51,Crses!$A$2:$J$254,7,FALSE)</f>
        <v>1303236+ 1301304</v>
      </c>
    </row>
    <row r="52" spans="2:14" ht="15" customHeight="1" x14ac:dyDescent="0.2">
      <c r="B52" s="179">
        <v>1301106</v>
      </c>
      <c r="C52" s="180" t="str">
        <f>VLOOKUP($B52,Crses!$A$2:$J$254,3,FALSE)</f>
        <v>Structured Programming</v>
      </c>
      <c r="D52" s="181">
        <f>VLOOKUP($B52,Crses!$A$2:$J$254,4,FALSE)</f>
        <v>2</v>
      </c>
      <c r="E52" s="181">
        <f>VLOOKUP($B52,Crses!$A$2:$J$254,5,FALSE)</f>
        <v>2</v>
      </c>
      <c r="F52" s="181">
        <f>VLOOKUP($B52,Crses!$A$2:$J$254,6,FALSE)</f>
        <v>3</v>
      </c>
      <c r="G52" s="182" t="str">
        <f>VLOOKUP($B52,Crses!$A$2:$J$254,7,FALSE)</f>
        <v>ↂ 1301109</v>
      </c>
      <c r="H52" s="187">
        <v>1303434</v>
      </c>
      <c r="I52" s="180" t="str">
        <f>VLOOKUP($H52,Crses!$A$2:$I$254,3,FALSE)</f>
        <v>Distributed Information Systems</v>
      </c>
      <c r="J52" s="181">
        <f>VLOOKUP($H52,Crses!$A$2:$J$254,4,FALSE)</f>
        <v>3</v>
      </c>
      <c r="K52" s="181">
        <f>VLOOKUP($H52,Crses!$A$2:$J$254,5,FALSE)</f>
        <v>0</v>
      </c>
      <c r="L52" s="181">
        <f>VLOOKUP($H52,Crses!$A$2:$J$254,6,FALSE)</f>
        <v>3</v>
      </c>
      <c r="M52" s="182">
        <f>VLOOKUP($H52,Crses!$A$2:$J$254,7,FALSE)</f>
        <v>1304336</v>
      </c>
    </row>
    <row r="53" spans="2:14" ht="15" customHeight="1" x14ac:dyDescent="0.2">
      <c r="B53" s="179">
        <v>1301108</v>
      </c>
      <c r="C53" s="180" t="str">
        <f>VLOOKUP($B53,Crses!$A$2:$J$254,3,FALSE)</f>
        <v>Object-Oriented Programming (1)</v>
      </c>
      <c r="D53" s="181">
        <f>VLOOKUP($B53,Crses!$A$2:$J$254,4,FALSE)</f>
        <v>2</v>
      </c>
      <c r="E53" s="181">
        <f>VLOOKUP($B53,Crses!$A$2:$J$254,5,FALSE)</f>
        <v>2</v>
      </c>
      <c r="F53" s="181">
        <f>VLOOKUP($B53,Crses!$A$2:$J$254,6,FALSE)</f>
        <v>3</v>
      </c>
      <c r="G53" s="182">
        <f>VLOOKUP($B53,Crses!$A$2:$J$254,7,FALSE)</f>
        <v>1301106</v>
      </c>
      <c r="H53" s="187">
        <v>1303450</v>
      </c>
      <c r="I53" s="180" t="str">
        <f>VLOOKUP($H53,Crses!$A$2:$I$254,3,FALSE)</f>
        <v>Data Mining and Data Warehousing</v>
      </c>
      <c r="J53" s="181">
        <f>VLOOKUP($H53,Crses!$A$2:$J$254,4,FALSE)</f>
        <v>3</v>
      </c>
      <c r="K53" s="181">
        <f>VLOOKUP($H53,Crses!$A$2:$J$254,5,FALSE)</f>
        <v>0</v>
      </c>
      <c r="L53" s="181">
        <f>VLOOKUP($H53,Crses!$A$2:$J$254,6,FALSE)</f>
        <v>3</v>
      </c>
      <c r="M53" s="182">
        <f>VLOOKUP($H53,Crses!$A$2:$J$254,7,FALSE)</f>
        <v>1303342</v>
      </c>
    </row>
    <row r="54" spans="2:14" ht="15" customHeight="1" x14ac:dyDescent="0.2">
      <c r="B54" s="179">
        <v>1301110</v>
      </c>
      <c r="C54" s="180" t="str">
        <f>VLOOKUP($B54,Crses!$A$2:$J$254,3,FALSE)</f>
        <v>Discrete Structures</v>
      </c>
      <c r="D54" s="181">
        <f>VLOOKUP($B54,Crses!$A$2:$J$254,4,FALSE)</f>
        <v>3</v>
      </c>
      <c r="E54" s="181">
        <f>VLOOKUP($B54,Crses!$A$2:$J$254,5,FALSE)</f>
        <v>0</v>
      </c>
      <c r="F54" s="181">
        <f>VLOOKUP($B54,Crses!$A$2:$J$254,6,FALSE)</f>
        <v>3</v>
      </c>
      <c r="G54" s="182" t="str">
        <f>VLOOKUP($B54,Crses!$A$2:$J$254,7,FALSE)</f>
        <v>-</v>
      </c>
      <c r="H54" s="187">
        <v>1304334</v>
      </c>
      <c r="I54" s="180" t="str">
        <f>VLOOKUP($H54,Crses!$A$2:$I$254,3,FALSE)</f>
        <v>Advanced Computer Networks</v>
      </c>
      <c r="J54" s="181">
        <f>VLOOKUP($H54,Crses!$A$2:$J$254,4,FALSE)</f>
        <v>3</v>
      </c>
      <c r="K54" s="181">
        <f>VLOOKUP($H54,Crses!$A$2:$J$254,5,FALSE)</f>
        <v>0</v>
      </c>
      <c r="L54" s="181">
        <f>VLOOKUP($H54,Crses!$A$2:$J$254,6,FALSE)</f>
        <v>3</v>
      </c>
      <c r="M54" s="182">
        <f>VLOOKUP($H54,Crses!$A$2:$J$254,7,FALSE)</f>
        <v>1304336</v>
      </c>
      <c r="N54" s="14"/>
    </row>
    <row r="55" spans="2:14" ht="15.75" customHeight="1" thickBot="1" x14ac:dyDescent="0.25">
      <c r="B55" s="179">
        <v>1303237</v>
      </c>
      <c r="C55" s="180" t="str">
        <f>VLOOKUP($B55,Crses!$A$2:$J$254,3,FALSE)</f>
        <v>ECommerce</v>
      </c>
      <c r="D55" s="181">
        <f>VLOOKUP($B55,Crses!$A$2:$J$254,4,FALSE)</f>
        <v>3</v>
      </c>
      <c r="E55" s="181">
        <f>VLOOKUP($B55,Crses!$A$2:$J$254,5,FALSE)</f>
        <v>0</v>
      </c>
      <c r="F55" s="181">
        <f>VLOOKUP($B55,Crses!$A$2:$J$254,6,FALSE)</f>
        <v>3</v>
      </c>
      <c r="G55" s="182">
        <f>VLOOKUP($B55,Crses!$A$2:$J$254,7,FALSE)</f>
        <v>1301108</v>
      </c>
      <c r="H55" s="188">
        <v>1304350</v>
      </c>
      <c r="I55" s="184" t="str">
        <f>VLOOKUP($H55,Crses!$A$2:$I$254,3,FALSE)</f>
        <v>Multimedia Systems</v>
      </c>
      <c r="J55" s="185">
        <f>VLOOKUP($H55,Crses!$A$2:$J$254,4,FALSE)</f>
        <v>2</v>
      </c>
      <c r="K55" s="185">
        <f>VLOOKUP($H55,Crses!$A$2:$J$254,5,FALSE)</f>
        <v>2</v>
      </c>
      <c r="L55" s="185">
        <f>VLOOKUP($H55,Crses!$A$2:$J$254,6,FALSE)</f>
        <v>3</v>
      </c>
      <c r="M55" s="186">
        <f>VLOOKUP($H55,Crses!$A$2:$J$254,7,FALSE)</f>
        <v>1303236</v>
      </c>
    </row>
    <row r="56" spans="2:14" ht="15" customHeight="1" thickBot="1" x14ac:dyDescent="0.25">
      <c r="B56" s="183">
        <v>1303265</v>
      </c>
      <c r="C56" s="184" t="str">
        <f>VLOOKUP($B56,Crses!$A$2:$J$254,3,FALSE)</f>
        <v>Technical Communication Skills</v>
      </c>
      <c r="D56" s="185">
        <f>VLOOKUP($B56,Crses!$A$2:$J$254,4,FALSE)</f>
        <v>3</v>
      </c>
      <c r="E56" s="185">
        <f>VLOOKUP($B56,Crses!$A$2:$J$254,5,FALSE)</f>
        <v>0</v>
      </c>
      <c r="F56" s="185">
        <f>VLOOKUP($B56,Crses!$A$2:$J$254,6,FALSE)</f>
        <v>3</v>
      </c>
      <c r="G56" s="186">
        <f>VLOOKUP($B56,Crses!$A$2:$J$254,7,FALSE)</f>
        <v>1401120</v>
      </c>
      <c r="H56" s="537"/>
      <c r="I56" s="538"/>
      <c r="J56" s="538"/>
      <c r="K56" s="538"/>
      <c r="L56" s="538"/>
      <c r="M56" s="539"/>
    </row>
    <row r="57" spans="2:14" ht="15" customHeight="1" thickBot="1" x14ac:dyDescent="0.25">
      <c r="B57" s="6"/>
      <c r="C57" s="7" t="s">
        <v>6</v>
      </c>
      <c r="D57" s="8">
        <f>SUM(D49:D56)</f>
        <v>22</v>
      </c>
      <c r="E57" s="8">
        <f t="shared" ref="E57:F57" si="1">SUM(E49:E56)</f>
        <v>4</v>
      </c>
      <c r="F57" s="8">
        <f t="shared" si="1"/>
        <v>24</v>
      </c>
      <c r="G57" s="19"/>
      <c r="H57" s="540"/>
      <c r="I57" s="541"/>
      <c r="J57" s="541"/>
      <c r="K57" s="541"/>
      <c r="L57" s="541"/>
      <c r="M57" s="542"/>
    </row>
    <row r="58" spans="2:14" ht="15" customHeight="1" thickBot="1" x14ac:dyDescent="0.25">
      <c r="B58" s="517" t="s">
        <v>67</v>
      </c>
      <c r="C58" s="518"/>
      <c r="D58" s="518"/>
      <c r="E58" s="518"/>
      <c r="F58" s="518"/>
      <c r="G58" s="519"/>
      <c r="H58" s="543"/>
      <c r="I58" s="544"/>
      <c r="J58" s="544"/>
      <c r="K58" s="544"/>
      <c r="L58" s="544"/>
      <c r="M58" s="545"/>
    </row>
    <row r="59" spans="2:14" ht="15" customHeight="1" x14ac:dyDescent="0.2">
      <c r="B59" s="546" t="s">
        <v>68</v>
      </c>
      <c r="C59" s="547"/>
      <c r="D59" s="547"/>
      <c r="E59" s="547"/>
      <c r="F59" s="547"/>
      <c r="G59" s="547"/>
      <c r="H59" s="547"/>
      <c r="I59" s="547"/>
      <c r="J59" s="547"/>
      <c r="K59" s="547"/>
      <c r="L59" s="547"/>
      <c r="M59" s="548"/>
    </row>
    <row r="60" spans="2:14" ht="15" customHeight="1" thickBot="1" x14ac:dyDescent="0.25">
      <c r="B60" s="526" t="s">
        <v>664</v>
      </c>
      <c r="C60" s="527"/>
      <c r="D60" s="527"/>
      <c r="E60" s="527"/>
      <c r="F60" s="527"/>
      <c r="G60" s="527"/>
      <c r="H60" s="527"/>
      <c r="I60" s="527"/>
      <c r="J60" s="527"/>
      <c r="K60" s="527"/>
      <c r="L60" s="527"/>
      <c r="M60" s="528"/>
    </row>
    <row r="61" spans="2:14" ht="14.1" customHeight="1" x14ac:dyDescent="0.2"/>
    <row r="62" spans="2:14" ht="14.1" customHeight="1" x14ac:dyDescent="0.2">
      <c r="B62" s="17"/>
      <c r="C62" s="4"/>
      <c r="D62" s="4"/>
      <c r="E62" s="4"/>
      <c r="F62" s="12"/>
      <c r="G62" s="4"/>
      <c r="H62" s="4"/>
      <c r="I62" s="4"/>
      <c r="J62" s="12"/>
      <c r="K62" s="4"/>
      <c r="L62" s="4"/>
    </row>
    <row r="63" spans="2:14" ht="14.1" customHeight="1" x14ac:dyDescent="0.2">
      <c r="B63" s="4"/>
      <c r="C63" s="4"/>
      <c r="D63" s="4"/>
      <c r="E63" s="4"/>
      <c r="F63" s="4"/>
      <c r="G63" s="4"/>
      <c r="H63" s="4"/>
      <c r="I63" s="4"/>
      <c r="J63" s="12"/>
      <c r="K63" s="4"/>
      <c r="L63" s="4"/>
    </row>
    <row r="64" spans="2:14" ht="14.1" customHeight="1" x14ac:dyDescent="0.2">
      <c r="B64" s="4"/>
      <c r="C64" s="4"/>
      <c r="D64" s="4"/>
      <c r="E64" s="4"/>
      <c r="F64" s="4"/>
      <c r="G64" s="4"/>
      <c r="H64" s="4"/>
      <c r="I64" s="4"/>
      <c r="J64" s="12"/>
      <c r="K64" s="4"/>
      <c r="L64" s="4"/>
    </row>
    <row r="65" spans="2:12" ht="14.1" customHeight="1" x14ac:dyDescent="0.2">
      <c r="B65" s="4"/>
      <c r="C65" s="18"/>
      <c r="D65" s="18"/>
      <c r="E65" s="18"/>
      <c r="F65" s="4"/>
      <c r="G65" s="4"/>
      <c r="H65" s="4"/>
      <c r="I65" s="4"/>
      <c r="J65" s="12"/>
      <c r="K65" s="4"/>
      <c r="L65" s="3"/>
    </row>
    <row r="66" spans="2:12" ht="14.1" customHeight="1" x14ac:dyDescent="0.2">
      <c r="B66" s="4"/>
      <c r="C66" s="14"/>
      <c r="D66" s="18"/>
      <c r="E66" s="18"/>
      <c r="F66" s="4"/>
      <c r="G66" s="4"/>
      <c r="J66" s="13"/>
      <c r="L66" s="3"/>
    </row>
    <row r="67" spans="2:12" ht="14.1" customHeight="1" x14ac:dyDescent="0.2">
      <c r="B67" s="4"/>
      <c r="C67" s="14"/>
      <c r="D67" s="18"/>
      <c r="E67" s="18"/>
      <c r="F67" s="3"/>
      <c r="J67" s="13"/>
      <c r="L67" s="3"/>
    </row>
    <row r="68" spans="2:12" x14ac:dyDescent="0.2">
      <c r="C68" s="14"/>
      <c r="D68" s="14"/>
      <c r="E68" s="14"/>
      <c r="F68" s="3"/>
      <c r="J68" s="13"/>
      <c r="L68" s="3"/>
    </row>
    <row r="69" spans="2:12" x14ac:dyDescent="0.2">
      <c r="F69" s="3"/>
      <c r="J69" s="13"/>
      <c r="L69" s="3"/>
    </row>
    <row r="70" spans="2:12" x14ac:dyDescent="0.2">
      <c r="F70" s="3"/>
      <c r="J70" s="13"/>
      <c r="L70" s="3"/>
    </row>
    <row r="71" spans="2:12" x14ac:dyDescent="0.2">
      <c r="F71" s="3"/>
      <c r="J71" s="13"/>
      <c r="L71" s="3"/>
    </row>
    <row r="72" spans="2:12" x14ac:dyDescent="0.2">
      <c r="F72" s="3"/>
      <c r="J72" s="13"/>
      <c r="L72" s="3"/>
    </row>
    <row r="73" spans="2:12" x14ac:dyDescent="0.2">
      <c r="F73" s="3"/>
      <c r="J73" s="13"/>
      <c r="L73" s="3"/>
    </row>
    <row r="74" spans="2:12" x14ac:dyDescent="0.2">
      <c r="F74" s="3"/>
      <c r="J74" s="13"/>
      <c r="L74" s="3"/>
    </row>
    <row r="75" spans="2:12" x14ac:dyDescent="0.2">
      <c r="F75" s="3"/>
    </row>
  </sheetData>
  <mergeCells count="33">
    <mergeCell ref="P41:Q41"/>
    <mergeCell ref="H9:M9"/>
    <mergeCell ref="B10:G10"/>
    <mergeCell ref="H10:M10"/>
    <mergeCell ref="B9:G9"/>
    <mergeCell ref="B19:G19"/>
    <mergeCell ref="H38:M38"/>
    <mergeCell ref="H39:M39"/>
    <mergeCell ref="I11:I12"/>
    <mergeCell ref="J11:L11"/>
    <mergeCell ref="M11:M12"/>
    <mergeCell ref="B11:B12"/>
    <mergeCell ref="D11:F11"/>
    <mergeCell ref="G11:G12"/>
    <mergeCell ref="B58:G58"/>
    <mergeCell ref="B45:G47"/>
    <mergeCell ref="B60:M60"/>
    <mergeCell ref="B6:M6"/>
    <mergeCell ref="B7:M7"/>
    <mergeCell ref="B8:M8"/>
    <mergeCell ref="H11:H12"/>
    <mergeCell ref="B48:G48"/>
    <mergeCell ref="H56:M58"/>
    <mergeCell ref="B59:M59"/>
    <mergeCell ref="B43:G44"/>
    <mergeCell ref="B5:M5"/>
    <mergeCell ref="B3:F3"/>
    <mergeCell ref="I3:M3"/>
    <mergeCell ref="I4:M4"/>
    <mergeCell ref="B1:F1"/>
    <mergeCell ref="I1:M1"/>
    <mergeCell ref="B2:F2"/>
    <mergeCell ref="I2:M2"/>
  </mergeCells>
  <printOptions horizontalCentered="1" verticalCentered="1"/>
  <pageMargins left="0.15748031496063" right="0.15748031496063" top="0" bottom="0" header="0" footer="0"/>
  <pageSetup paperSize="9" scale="7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68"/>
  <sheetViews>
    <sheetView topLeftCell="A22" zoomScaleNormal="100" workbookViewId="0">
      <selection activeCell="G43" sqref="G43"/>
    </sheetView>
  </sheetViews>
  <sheetFormatPr defaultColWidth="9.140625" defaultRowHeight="15" x14ac:dyDescent="0.25"/>
  <cols>
    <col min="1" max="1" width="8.7109375" style="45" customWidth="1"/>
    <col min="2" max="2" width="25.85546875" style="45" customWidth="1"/>
    <col min="3" max="3" width="6.7109375" style="45" customWidth="1"/>
    <col min="4" max="4" width="12.5703125" style="45" customWidth="1"/>
    <col min="5" max="5" width="2.85546875" style="45" customWidth="1"/>
    <col min="6" max="6" width="8.5703125" style="45" customWidth="1"/>
    <col min="7" max="7" width="25.7109375" style="45" customWidth="1"/>
    <col min="8" max="8" width="6.7109375" style="45" customWidth="1"/>
    <col min="9" max="9" width="12.5703125" style="45" customWidth="1"/>
    <col min="10" max="16384" width="9.140625" style="45"/>
  </cols>
  <sheetData>
    <row r="1" spans="1:17" ht="35.25" customHeight="1" x14ac:dyDescent="0.25">
      <c r="A1" s="492" t="s">
        <v>545</v>
      </c>
      <c r="B1" s="493"/>
      <c r="C1" s="493"/>
      <c r="D1" s="493"/>
      <c r="E1" s="493"/>
      <c r="F1" s="493"/>
      <c r="G1" s="493"/>
      <c r="H1" s="493"/>
      <c r="I1" s="493"/>
    </row>
    <row r="2" spans="1:17" ht="15.75" customHeight="1" x14ac:dyDescent="0.25">
      <c r="A2" s="496" t="s">
        <v>546</v>
      </c>
      <c r="B2" s="497"/>
      <c r="C2" s="497"/>
      <c r="D2" s="497"/>
      <c r="E2" s="497"/>
      <c r="F2" s="497"/>
      <c r="G2" s="497"/>
      <c r="H2" s="497"/>
      <c r="I2" s="497"/>
    </row>
    <row r="3" spans="1:17" ht="24" customHeight="1" x14ac:dyDescent="0.25">
      <c r="A3" s="496" t="s">
        <v>595</v>
      </c>
      <c r="B3" s="497"/>
      <c r="C3" s="497"/>
      <c r="D3" s="497"/>
      <c r="E3" s="497"/>
      <c r="F3" s="497"/>
      <c r="G3" s="497"/>
      <c r="H3" s="497"/>
      <c r="I3" s="497"/>
    </row>
    <row r="4" spans="1:17" ht="20.25" customHeight="1" x14ac:dyDescent="0.25">
      <c r="A4" s="496" t="s">
        <v>583</v>
      </c>
      <c r="B4" s="497"/>
      <c r="C4" s="497"/>
      <c r="D4" s="497"/>
      <c r="E4" s="497"/>
      <c r="F4" s="497"/>
      <c r="G4" s="497"/>
      <c r="H4" s="497"/>
      <c r="I4" s="497"/>
    </row>
    <row r="5" spans="1:17" ht="23.25" customHeight="1" thickBot="1" x14ac:dyDescent="0.3">
      <c r="A5" s="496" t="s">
        <v>544</v>
      </c>
      <c r="B5" s="497"/>
      <c r="C5" s="497"/>
      <c r="D5" s="497"/>
      <c r="E5" s="497"/>
      <c r="F5" s="497"/>
      <c r="G5" s="497"/>
      <c r="H5" s="497"/>
      <c r="I5" s="497"/>
    </row>
    <row r="6" spans="1:17" ht="16.5" thickBot="1" x14ac:dyDescent="0.3">
      <c r="A6" s="498" t="s">
        <v>500</v>
      </c>
      <c r="B6" s="499"/>
      <c r="C6" s="499"/>
      <c r="D6" s="500"/>
      <c r="E6" s="46"/>
      <c r="F6" s="498" t="s">
        <v>576</v>
      </c>
      <c r="G6" s="499"/>
      <c r="H6" s="499"/>
      <c r="I6" s="500"/>
    </row>
    <row r="7" spans="1:17" ht="21" customHeight="1" thickBot="1" x14ac:dyDescent="0.3">
      <c r="A7" s="501" t="s">
        <v>566</v>
      </c>
      <c r="B7" s="481"/>
      <c r="C7" s="481"/>
      <c r="D7" s="482"/>
      <c r="E7" s="47"/>
      <c r="F7" s="501" t="s">
        <v>570</v>
      </c>
      <c r="G7" s="481"/>
      <c r="H7" s="481"/>
      <c r="I7" s="482"/>
    </row>
    <row r="8" spans="1:17" ht="26.25" customHeight="1" thickBot="1" x14ac:dyDescent="0.3">
      <c r="A8" s="100" t="s">
        <v>1</v>
      </c>
      <c r="B8" s="100" t="s">
        <v>2</v>
      </c>
      <c r="C8" s="101" t="s">
        <v>3</v>
      </c>
      <c r="D8" s="100" t="s">
        <v>26</v>
      </c>
      <c r="E8" s="50"/>
      <c r="F8" s="100" t="s">
        <v>1</v>
      </c>
      <c r="G8" s="100" t="s">
        <v>2</v>
      </c>
      <c r="H8" s="101" t="s">
        <v>3</v>
      </c>
      <c r="I8" s="100" t="s">
        <v>26</v>
      </c>
    </row>
    <row r="9" spans="1:17" s="57" customFormat="1" ht="15.75" customHeight="1" x14ac:dyDescent="0.25">
      <c r="A9" s="51">
        <v>7097521</v>
      </c>
      <c r="B9" s="108" t="s">
        <v>550</v>
      </c>
      <c r="C9" s="53">
        <v>3</v>
      </c>
      <c r="D9" s="54" t="s">
        <v>0</v>
      </c>
      <c r="E9" s="99"/>
      <c r="F9" s="51">
        <v>7097521</v>
      </c>
      <c r="G9" s="108" t="s">
        <v>550</v>
      </c>
      <c r="H9" s="53">
        <v>3</v>
      </c>
      <c r="I9" s="56" t="s">
        <v>508</v>
      </c>
      <c r="L9" s="58"/>
      <c r="M9" s="58"/>
      <c r="N9" s="58"/>
      <c r="O9" s="58"/>
      <c r="P9" s="58"/>
      <c r="Q9" s="58"/>
    </row>
    <row r="10" spans="1:17" ht="15.75" customHeight="1" x14ac:dyDescent="0.25">
      <c r="A10" s="59">
        <v>7097522</v>
      </c>
      <c r="B10" s="109" t="s">
        <v>558</v>
      </c>
      <c r="C10" s="61">
        <v>3</v>
      </c>
      <c r="D10" s="62" t="s">
        <v>0</v>
      </c>
      <c r="E10" s="99"/>
      <c r="F10" s="59">
        <v>7097522</v>
      </c>
      <c r="G10" s="109" t="s">
        <v>558</v>
      </c>
      <c r="H10" s="61">
        <v>3</v>
      </c>
      <c r="I10" s="63" t="s">
        <v>508</v>
      </c>
      <c r="L10" s="64"/>
      <c r="M10" s="64"/>
      <c r="N10" s="64"/>
      <c r="O10" s="64"/>
      <c r="P10" s="64"/>
      <c r="Q10" s="64"/>
    </row>
    <row r="11" spans="1:17" ht="15.75" customHeight="1" x14ac:dyDescent="0.25">
      <c r="A11" s="59">
        <v>7097523</v>
      </c>
      <c r="B11" s="109" t="s">
        <v>552</v>
      </c>
      <c r="C11" s="61">
        <v>3</v>
      </c>
      <c r="D11" s="62" t="s">
        <v>0</v>
      </c>
      <c r="E11" s="99"/>
      <c r="F11" s="59">
        <v>7097523</v>
      </c>
      <c r="G11" s="109" t="s">
        <v>552</v>
      </c>
      <c r="H11" s="61">
        <v>3</v>
      </c>
      <c r="I11" s="63" t="s">
        <v>508</v>
      </c>
      <c r="L11" s="64"/>
      <c r="M11" s="65"/>
      <c r="N11" s="66"/>
      <c r="O11" s="65"/>
      <c r="P11" s="65"/>
      <c r="Q11" s="64"/>
    </row>
    <row r="12" spans="1:17" ht="29.25" customHeight="1" x14ac:dyDescent="0.25">
      <c r="A12" s="59">
        <v>7097541</v>
      </c>
      <c r="B12" s="110" t="s">
        <v>551</v>
      </c>
      <c r="C12" s="61">
        <v>3</v>
      </c>
      <c r="D12" s="62" t="s">
        <v>0</v>
      </c>
      <c r="E12" s="99"/>
      <c r="F12" s="59">
        <v>7097541</v>
      </c>
      <c r="G12" s="110" t="s">
        <v>551</v>
      </c>
      <c r="H12" s="61">
        <v>3</v>
      </c>
      <c r="I12" s="63" t="s">
        <v>508</v>
      </c>
      <c r="L12" s="64"/>
      <c r="M12" s="65"/>
      <c r="N12" s="66"/>
      <c r="O12" s="65"/>
      <c r="P12" s="65"/>
      <c r="Q12" s="64"/>
    </row>
    <row r="13" spans="1:17" x14ac:dyDescent="0.25">
      <c r="A13" s="59">
        <v>7097551</v>
      </c>
      <c r="B13" s="109" t="s">
        <v>554</v>
      </c>
      <c r="C13" s="61">
        <v>3</v>
      </c>
      <c r="D13" s="62" t="s">
        <v>0</v>
      </c>
      <c r="E13" s="99"/>
      <c r="F13" s="59">
        <v>7097561</v>
      </c>
      <c r="G13" s="109" t="s">
        <v>553</v>
      </c>
      <c r="H13" s="61">
        <v>3</v>
      </c>
      <c r="I13" s="63" t="s">
        <v>508</v>
      </c>
      <c r="L13" s="64"/>
      <c r="M13" s="65"/>
      <c r="N13" s="66"/>
      <c r="O13" s="65"/>
      <c r="P13" s="65"/>
      <c r="Q13" s="64"/>
    </row>
    <row r="14" spans="1:17" ht="16.5" thickBot="1" x14ac:dyDescent="0.3">
      <c r="A14" s="59">
        <v>7097561</v>
      </c>
      <c r="B14" s="109" t="s">
        <v>553</v>
      </c>
      <c r="C14" s="61">
        <v>3</v>
      </c>
      <c r="D14" s="62" t="s">
        <v>0</v>
      </c>
      <c r="E14" s="99"/>
      <c r="F14" s="67">
        <v>7097591</v>
      </c>
      <c r="G14" s="112" t="s">
        <v>556</v>
      </c>
      <c r="H14" s="69">
        <v>3</v>
      </c>
      <c r="I14" s="70" t="s">
        <v>508</v>
      </c>
      <c r="L14" s="64"/>
      <c r="M14" s="65"/>
      <c r="N14" s="66"/>
      <c r="O14" s="65"/>
      <c r="P14" s="65"/>
      <c r="Q14" s="64"/>
    </row>
    <row r="15" spans="1:17" ht="17.100000000000001" customHeight="1" thickBot="1" x14ac:dyDescent="0.3">
      <c r="A15" s="59">
        <v>7097582</v>
      </c>
      <c r="B15" s="109" t="s">
        <v>555</v>
      </c>
      <c r="C15" s="61">
        <v>3</v>
      </c>
      <c r="D15" s="62" t="s">
        <v>0</v>
      </c>
      <c r="E15" s="99"/>
      <c r="F15" s="583" t="s">
        <v>568</v>
      </c>
      <c r="G15" s="584"/>
      <c r="H15" s="584"/>
      <c r="I15" s="585"/>
      <c r="L15" s="64"/>
      <c r="M15" s="65"/>
      <c r="N15" s="66"/>
      <c r="O15" s="65"/>
      <c r="P15" s="65"/>
      <c r="Q15" s="64"/>
    </row>
    <row r="16" spans="1:17" ht="17.100000000000001" customHeight="1" thickBot="1" x14ac:dyDescent="0.3">
      <c r="A16" s="59">
        <v>7097591</v>
      </c>
      <c r="B16" s="109" t="s">
        <v>557</v>
      </c>
      <c r="C16" s="61">
        <v>3</v>
      </c>
      <c r="D16" s="62" t="s">
        <v>0</v>
      </c>
      <c r="E16" s="98"/>
      <c r="F16" s="483" t="s">
        <v>569</v>
      </c>
      <c r="G16" s="484"/>
      <c r="H16" s="484"/>
      <c r="I16" s="485"/>
      <c r="L16" s="64"/>
      <c r="M16" s="64"/>
      <c r="N16" s="64"/>
      <c r="O16" s="64"/>
      <c r="P16" s="64"/>
      <c r="Q16" s="64"/>
    </row>
    <row r="17" spans="1:17" ht="26.25" thickBot="1" x14ac:dyDescent="0.3">
      <c r="A17" s="67">
        <v>7097597</v>
      </c>
      <c r="B17" s="111" t="s">
        <v>580</v>
      </c>
      <c r="C17" s="69">
        <v>3</v>
      </c>
      <c r="D17" s="126" t="s">
        <v>426</v>
      </c>
      <c r="E17" s="98"/>
      <c r="F17" s="48" t="s">
        <v>1</v>
      </c>
      <c r="G17" s="73" t="s">
        <v>2</v>
      </c>
      <c r="H17" s="49" t="s">
        <v>3</v>
      </c>
      <c r="I17" s="48" t="s">
        <v>26</v>
      </c>
      <c r="L17" s="64"/>
      <c r="M17" s="64"/>
      <c r="N17" s="64"/>
      <c r="O17" s="64"/>
      <c r="P17" s="64"/>
      <c r="Q17" s="64"/>
    </row>
    <row r="18" spans="1:17" ht="20.25" customHeight="1" thickBot="1" x14ac:dyDescent="0.3">
      <c r="A18" s="583" t="s">
        <v>568</v>
      </c>
      <c r="B18" s="584"/>
      <c r="C18" s="584"/>
      <c r="D18" s="585"/>
      <c r="E18" s="71"/>
      <c r="F18" s="118">
        <v>7097543</v>
      </c>
      <c r="G18" s="119" t="s">
        <v>58</v>
      </c>
      <c r="H18" s="53">
        <v>3</v>
      </c>
      <c r="I18" s="56">
        <v>7097541</v>
      </c>
      <c r="L18" s="64"/>
      <c r="M18" s="64"/>
      <c r="N18" s="64"/>
      <c r="O18" s="64"/>
      <c r="P18" s="64"/>
      <c r="Q18" s="64"/>
    </row>
    <row r="19" spans="1:17" ht="17.100000000000001" customHeight="1" thickBot="1" x14ac:dyDescent="0.3">
      <c r="A19" s="483" t="s">
        <v>569</v>
      </c>
      <c r="B19" s="484"/>
      <c r="C19" s="484"/>
      <c r="D19" s="485"/>
      <c r="E19" s="102"/>
      <c r="F19" s="120">
        <v>7097544</v>
      </c>
      <c r="G19" s="121" t="s">
        <v>559</v>
      </c>
      <c r="H19" s="61">
        <v>3</v>
      </c>
      <c r="I19" s="63" t="s">
        <v>508</v>
      </c>
      <c r="L19" s="64"/>
      <c r="M19" s="64"/>
      <c r="N19" s="64"/>
      <c r="O19" s="64"/>
      <c r="P19" s="64"/>
      <c r="Q19" s="64"/>
    </row>
    <row r="20" spans="1:17" ht="26.25" customHeight="1" thickBot="1" x14ac:dyDescent="0.3">
      <c r="A20" s="48" t="s">
        <v>1</v>
      </c>
      <c r="B20" s="73" t="s">
        <v>2</v>
      </c>
      <c r="C20" s="49" t="s">
        <v>3</v>
      </c>
      <c r="D20" s="48" t="s">
        <v>26</v>
      </c>
      <c r="E20" s="103"/>
      <c r="F20" s="120">
        <v>7097545</v>
      </c>
      <c r="G20" s="121" t="s">
        <v>560</v>
      </c>
      <c r="H20" s="61">
        <v>3</v>
      </c>
      <c r="I20" s="63">
        <v>7097541</v>
      </c>
    </row>
    <row r="21" spans="1:17" x14ac:dyDescent="0.25">
      <c r="A21" s="51">
        <v>7097543</v>
      </c>
      <c r="B21" s="114" t="s">
        <v>58</v>
      </c>
      <c r="C21" s="53">
        <v>3</v>
      </c>
      <c r="D21" s="56">
        <v>7097541</v>
      </c>
      <c r="E21" s="104"/>
      <c r="F21" s="120">
        <v>7097551</v>
      </c>
      <c r="G21" s="122" t="s">
        <v>554</v>
      </c>
      <c r="H21" s="61">
        <v>3</v>
      </c>
      <c r="I21" s="63" t="s">
        <v>0</v>
      </c>
    </row>
    <row r="22" spans="1:17" s="57" customFormat="1" x14ac:dyDescent="0.25">
      <c r="A22" s="59">
        <v>7097544</v>
      </c>
      <c r="B22" s="115" t="s">
        <v>559</v>
      </c>
      <c r="C22" s="61">
        <v>3</v>
      </c>
      <c r="D22" s="63" t="s">
        <v>524</v>
      </c>
      <c r="E22" s="105"/>
      <c r="F22" s="120">
        <v>7097562</v>
      </c>
      <c r="G22" s="121" t="s">
        <v>293</v>
      </c>
      <c r="H22" s="61">
        <v>3</v>
      </c>
      <c r="I22" s="63">
        <v>7097561</v>
      </c>
    </row>
    <row r="23" spans="1:17" x14ac:dyDescent="0.25">
      <c r="A23" s="59">
        <v>7097545</v>
      </c>
      <c r="B23" s="115" t="s">
        <v>560</v>
      </c>
      <c r="C23" s="61">
        <v>3</v>
      </c>
      <c r="D23" s="63">
        <v>7097541</v>
      </c>
      <c r="E23" s="106"/>
      <c r="F23" s="120">
        <v>7097571</v>
      </c>
      <c r="G23" s="121" t="s">
        <v>561</v>
      </c>
      <c r="H23" s="61">
        <v>3</v>
      </c>
      <c r="I23" s="63" t="s">
        <v>508</v>
      </c>
    </row>
    <row r="24" spans="1:17" x14ac:dyDescent="0.25">
      <c r="A24" s="59">
        <v>7097562</v>
      </c>
      <c r="B24" s="115" t="s">
        <v>293</v>
      </c>
      <c r="C24" s="61">
        <v>3</v>
      </c>
      <c r="D24" s="63">
        <v>7097561</v>
      </c>
      <c r="E24" s="97"/>
      <c r="F24" s="120">
        <v>7097572</v>
      </c>
      <c r="G24" s="123" t="s">
        <v>562</v>
      </c>
      <c r="H24" s="61">
        <v>3</v>
      </c>
      <c r="I24" s="63" t="s">
        <v>508</v>
      </c>
    </row>
    <row r="25" spans="1:17" x14ac:dyDescent="0.25">
      <c r="A25" s="59">
        <v>7097571</v>
      </c>
      <c r="B25" s="115" t="s">
        <v>561</v>
      </c>
      <c r="C25" s="61">
        <v>3</v>
      </c>
      <c r="D25" s="63" t="s">
        <v>530</v>
      </c>
      <c r="E25" s="97"/>
      <c r="F25" s="120">
        <v>7097573</v>
      </c>
      <c r="G25" s="123" t="s">
        <v>564</v>
      </c>
      <c r="H25" s="61">
        <v>3</v>
      </c>
      <c r="I25" s="63">
        <v>7097521</v>
      </c>
    </row>
    <row r="26" spans="1:17" x14ac:dyDescent="0.25">
      <c r="A26" s="59">
        <v>7097572</v>
      </c>
      <c r="B26" s="116" t="s">
        <v>562</v>
      </c>
      <c r="C26" s="61">
        <v>3</v>
      </c>
      <c r="D26" s="63" t="s">
        <v>508</v>
      </c>
      <c r="E26" s="97"/>
      <c r="F26" s="120">
        <v>7097581</v>
      </c>
      <c r="G26" s="123" t="s">
        <v>563</v>
      </c>
      <c r="H26" s="61">
        <v>3</v>
      </c>
      <c r="I26" s="63" t="s">
        <v>508</v>
      </c>
    </row>
    <row r="27" spans="1:17" x14ac:dyDescent="0.25">
      <c r="A27" s="59">
        <v>7097573</v>
      </c>
      <c r="B27" s="116" t="s">
        <v>564</v>
      </c>
      <c r="C27" s="61">
        <v>3</v>
      </c>
      <c r="D27" s="63">
        <v>7097521</v>
      </c>
      <c r="E27" s="97"/>
      <c r="F27" s="120">
        <v>7097582</v>
      </c>
      <c r="G27" s="122" t="s">
        <v>555</v>
      </c>
      <c r="H27" s="61">
        <v>3</v>
      </c>
      <c r="I27" s="63" t="s">
        <v>0</v>
      </c>
    </row>
    <row r="28" spans="1:17" ht="24.75" thickBot="1" x14ac:dyDescent="0.3">
      <c r="A28" s="59">
        <v>7097581</v>
      </c>
      <c r="B28" s="116" t="s">
        <v>563</v>
      </c>
      <c r="C28" s="61">
        <v>3</v>
      </c>
      <c r="D28" s="63" t="s">
        <v>524</v>
      </c>
      <c r="E28" s="97"/>
      <c r="F28" s="124">
        <v>7097595</v>
      </c>
      <c r="G28" s="125" t="s">
        <v>565</v>
      </c>
      <c r="H28" s="69">
        <v>3</v>
      </c>
      <c r="I28" s="126" t="s">
        <v>426</v>
      </c>
    </row>
    <row r="29" spans="1:17" ht="24.75" thickBot="1" x14ac:dyDescent="0.3">
      <c r="A29" s="67">
        <v>7097595</v>
      </c>
      <c r="B29" s="117" t="s">
        <v>565</v>
      </c>
      <c r="C29" s="69">
        <v>3</v>
      </c>
      <c r="D29" s="126" t="s">
        <v>426</v>
      </c>
      <c r="E29" s="107"/>
      <c r="F29" s="501" t="s">
        <v>572</v>
      </c>
      <c r="G29" s="481"/>
      <c r="H29" s="481"/>
      <c r="I29" s="482"/>
    </row>
    <row r="30" spans="1:17" ht="20.25" customHeight="1" thickBot="1" x14ac:dyDescent="0.3">
      <c r="A30" s="501" t="s">
        <v>567</v>
      </c>
      <c r="B30" s="481"/>
      <c r="C30" s="481"/>
      <c r="D30" s="482"/>
      <c r="E30" s="78"/>
      <c r="F30" s="483" t="s">
        <v>575</v>
      </c>
      <c r="G30" s="484"/>
      <c r="H30" s="484"/>
      <c r="I30" s="485"/>
    </row>
    <row r="31" spans="1:17" ht="26.25" thickBot="1" x14ac:dyDescent="0.3">
      <c r="A31" s="483" t="s">
        <v>574</v>
      </c>
      <c r="B31" s="484"/>
      <c r="C31" s="484"/>
      <c r="D31" s="485"/>
      <c r="E31" s="80"/>
      <c r="F31" s="48" t="s">
        <v>1</v>
      </c>
      <c r="G31" s="73" t="s">
        <v>2</v>
      </c>
      <c r="H31" s="49" t="s">
        <v>3</v>
      </c>
      <c r="I31" s="48" t="s">
        <v>26</v>
      </c>
    </row>
    <row r="32" spans="1:17" ht="26.25" thickBot="1" x14ac:dyDescent="0.3">
      <c r="A32" s="48" t="s">
        <v>1</v>
      </c>
      <c r="B32" s="73" t="s">
        <v>2</v>
      </c>
      <c r="C32" s="49" t="s">
        <v>3</v>
      </c>
      <c r="D32" s="48" t="s">
        <v>26</v>
      </c>
      <c r="E32" s="103"/>
      <c r="F32" s="136">
        <v>7097599</v>
      </c>
      <c r="G32" s="137" t="s">
        <v>571</v>
      </c>
      <c r="H32" s="113">
        <v>9</v>
      </c>
      <c r="I32" s="138" t="s">
        <v>426</v>
      </c>
    </row>
    <row r="33" spans="1:12" ht="36" customHeight="1" thickBot="1" x14ac:dyDescent="0.3">
      <c r="A33" s="84">
        <v>7097598</v>
      </c>
      <c r="B33" s="116" t="s">
        <v>579</v>
      </c>
      <c r="C33" s="85">
        <v>0</v>
      </c>
      <c r="D33" s="126" t="s">
        <v>573</v>
      </c>
      <c r="E33" s="64"/>
      <c r="F33" s="64"/>
      <c r="G33" s="64"/>
      <c r="H33" s="64"/>
      <c r="I33" s="64"/>
    </row>
    <row r="34" spans="1:12" ht="30" customHeight="1" x14ac:dyDescent="0.25">
      <c r="A34" s="576" t="s">
        <v>582</v>
      </c>
      <c r="B34" s="577"/>
      <c r="C34" s="577"/>
      <c r="D34" s="577"/>
      <c r="E34" s="577"/>
      <c r="F34" s="577"/>
      <c r="G34" s="577"/>
      <c r="H34" s="577"/>
      <c r="I34" s="578"/>
    </row>
    <row r="35" spans="1:12" x14ac:dyDescent="0.25">
      <c r="A35" s="579"/>
      <c r="B35" s="390"/>
      <c r="C35" s="390"/>
      <c r="D35" s="390"/>
      <c r="E35" s="390"/>
      <c r="F35" s="390"/>
      <c r="G35" s="390"/>
      <c r="H35" s="390"/>
      <c r="I35" s="391"/>
    </row>
    <row r="36" spans="1:12" ht="15.75" thickBot="1" x14ac:dyDescent="0.3">
      <c r="A36" s="580" t="s">
        <v>581</v>
      </c>
      <c r="B36" s="581"/>
      <c r="C36" s="581"/>
      <c r="D36" s="581"/>
      <c r="E36" s="581"/>
      <c r="F36" s="581"/>
      <c r="G36" s="581"/>
      <c r="H36" s="581"/>
      <c r="I36" s="582"/>
    </row>
    <row r="37" spans="1:12" s="64" customFormat="1" ht="24" customHeight="1" thickBot="1" x14ac:dyDescent="0.3">
      <c r="A37" s="573" t="s">
        <v>577</v>
      </c>
      <c r="B37" s="574"/>
      <c r="C37" s="574"/>
      <c r="D37" s="574"/>
      <c r="E37" s="574"/>
      <c r="F37" s="574"/>
      <c r="G37" s="574"/>
      <c r="H37" s="574"/>
      <c r="I37" s="575"/>
      <c r="J37" s="96"/>
      <c r="K37" s="96"/>
      <c r="L37" s="96"/>
    </row>
    <row r="38" spans="1:12" ht="15.75" thickBot="1" x14ac:dyDescent="0.3">
      <c r="A38" s="486" t="s">
        <v>578</v>
      </c>
      <c r="B38" s="487"/>
      <c r="C38" s="487"/>
      <c r="D38" s="487"/>
      <c r="E38" s="487"/>
      <c r="F38" s="487"/>
      <c r="G38" s="487"/>
      <c r="H38" s="487"/>
      <c r="I38" s="488"/>
    </row>
    <row r="39" spans="1:12" x14ac:dyDescent="0.25">
      <c r="A39" s="64"/>
      <c r="B39" s="64"/>
      <c r="C39" s="64"/>
      <c r="D39" s="64"/>
      <c r="E39" s="64"/>
      <c r="F39" s="64"/>
      <c r="G39" s="64"/>
      <c r="H39" s="64"/>
      <c r="I39" s="64"/>
    </row>
    <row r="41" spans="1:12" x14ac:dyDescent="0.25">
      <c r="A41" s="64"/>
      <c r="B41" s="64"/>
      <c r="C41" s="64"/>
      <c r="D41" s="64"/>
      <c r="E41" s="64"/>
      <c r="F41" s="64"/>
      <c r="G41" s="64"/>
      <c r="H41" s="64"/>
      <c r="I41" s="64"/>
    </row>
    <row r="42" spans="1:12" x14ac:dyDescent="0.25">
      <c r="A42" s="64"/>
      <c r="B42" s="64"/>
      <c r="C42" s="64"/>
      <c r="D42" s="64"/>
      <c r="E42" s="64"/>
      <c r="F42" s="64"/>
      <c r="G42" s="64"/>
      <c r="H42" s="64"/>
      <c r="I42" s="64"/>
    </row>
    <row r="43" spans="1:12" x14ac:dyDescent="0.25">
      <c r="A43" s="64"/>
      <c r="B43" s="64"/>
      <c r="C43" s="64"/>
      <c r="D43" s="64"/>
      <c r="E43" s="64"/>
      <c r="F43" s="64"/>
      <c r="G43" s="64"/>
      <c r="H43" s="64"/>
      <c r="I43" s="64"/>
    </row>
    <row r="45" spans="1:12" x14ac:dyDescent="0.25">
      <c r="A45" s="64"/>
      <c r="B45" s="64"/>
      <c r="C45" s="64"/>
      <c r="D45" s="64"/>
      <c r="E45" s="64"/>
      <c r="F45" s="64"/>
      <c r="G45" s="64"/>
      <c r="H45" s="64"/>
      <c r="I45" s="64"/>
    </row>
    <row r="46" spans="1:12" x14ac:dyDescent="0.25">
      <c r="A46" s="64"/>
      <c r="B46" s="64"/>
      <c r="C46" s="64"/>
      <c r="D46" s="64"/>
      <c r="E46" s="64"/>
      <c r="F46" s="64"/>
      <c r="G46" s="64"/>
      <c r="H46" s="64"/>
      <c r="I46" s="64"/>
    </row>
    <row r="47" spans="1:12" x14ac:dyDescent="0.25">
      <c r="A47" s="64"/>
      <c r="B47" s="64"/>
      <c r="C47" s="64"/>
      <c r="D47" s="64"/>
      <c r="E47" s="64"/>
      <c r="F47" s="64"/>
      <c r="G47" s="64"/>
      <c r="H47" s="64"/>
      <c r="I47" s="64"/>
    </row>
    <row r="48" spans="1:12" x14ac:dyDescent="0.25">
      <c r="A48" s="64"/>
      <c r="B48" s="64"/>
      <c r="C48" s="64"/>
      <c r="D48" s="64"/>
      <c r="E48" s="64"/>
      <c r="F48" s="64"/>
      <c r="G48" s="64"/>
      <c r="H48" s="64"/>
      <c r="I48" s="64"/>
    </row>
    <row r="49" spans="1:9" x14ac:dyDescent="0.25">
      <c r="A49" s="64"/>
      <c r="B49" s="64"/>
      <c r="C49" s="64"/>
      <c r="D49" s="64"/>
      <c r="E49" s="64"/>
      <c r="F49" s="64"/>
      <c r="G49" s="64"/>
      <c r="H49" s="64"/>
      <c r="I49" s="64"/>
    </row>
    <row r="50" spans="1:9" x14ac:dyDescent="0.25">
      <c r="A50" s="64"/>
      <c r="B50" s="64"/>
      <c r="C50" s="64"/>
      <c r="D50" s="64"/>
      <c r="E50" s="64"/>
      <c r="F50" s="64"/>
      <c r="G50" s="64"/>
      <c r="H50" s="64"/>
      <c r="I50" s="64"/>
    </row>
    <row r="51" spans="1:9" x14ac:dyDescent="0.25">
      <c r="A51" s="64"/>
      <c r="B51" s="64"/>
      <c r="C51" s="64"/>
      <c r="D51" s="64"/>
      <c r="E51" s="64"/>
      <c r="F51" s="64"/>
      <c r="G51" s="64"/>
      <c r="H51" s="64"/>
      <c r="I51" s="64"/>
    </row>
    <row r="52" spans="1:9" x14ac:dyDescent="0.25">
      <c r="A52" s="64"/>
      <c r="B52" s="64"/>
      <c r="C52" s="64"/>
      <c r="D52" s="64"/>
      <c r="E52" s="64"/>
      <c r="F52" s="64"/>
      <c r="G52" s="64"/>
      <c r="H52" s="64"/>
      <c r="I52" s="64"/>
    </row>
    <row r="53" spans="1:9" x14ac:dyDescent="0.25">
      <c r="A53" s="64"/>
      <c r="B53" s="64"/>
      <c r="C53" s="64"/>
      <c r="D53" s="64"/>
      <c r="E53" s="64"/>
      <c r="F53" s="64"/>
      <c r="G53" s="64"/>
      <c r="H53" s="64"/>
      <c r="I53" s="64"/>
    </row>
    <row r="54" spans="1:9" x14ac:dyDescent="0.25">
      <c r="A54" s="64"/>
      <c r="B54" s="64"/>
      <c r="C54" s="64"/>
      <c r="D54" s="64"/>
      <c r="E54" s="64"/>
      <c r="F54" s="64"/>
      <c r="G54" s="64"/>
      <c r="H54" s="64"/>
      <c r="I54" s="64"/>
    </row>
    <row r="55" spans="1:9" x14ac:dyDescent="0.25">
      <c r="A55" s="64"/>
      <c r="B55" s="64"/>
      <c r="C55" s="64"/>
      <c r="D55" s="64"/>
      <c r="E55" s="64"/>
      <c r="F55" s="64"/>
      <c r="G55" s="64"/>
      <c r="H55" s="64"/>
      <c r="I55" s="64"/>
    </row>
    <row r="56" spans="1:9" x14ac:dyDescent="0.25">
      <c r="A56" s="64"/>
      <c r="B56" s="64"/>
      <c r="C56" s="64"/>
      <c r="D56" s="64"/>
      <c r="E56" s="64"/>
      <c r="F56" s="64"/>
      <c r="G56" s="64"/>
      <c r="H56" s="64"/>
      <c r="I56" s="64"/>
    </row>
    <row r="57" spans="1:9" x14ac:dyDescent="0.25">
      <c r="A57" s="64"/>
      <c r="B57" s="64"/>
      <c r="C57" s="64"/>
      <c r="D57" s="64"/>
      <c r="E57" s="64"/>
      <c r="F57" s="64"/>
      <c r="G57" s="64"/>
      <c r="H57" s="64"/>
      <c r="I57" s="64"/>
    </row>
    <row r="58" spans="1:9" x14ac:dyDescent="0.25">
      <c r="A58" s="64"/>
      <c r="B58" s="64"/>
      <c r="C58" s="64"/>
      <c r="D58" s="64"/>
      <c r="E58" s="64"/>
      <c r="F58" s="64"/>
      <c r="G58" s="64"/>
      <c r="H58" s="64"/>
      <c r="I58" s="64"/>
    </row>
    <row r="59" spans="1:9" x14ac:dyDescent="0.25">
      <c r="A59" s="64"/>
      <c r="B59" s="64"/>
      <c r="C59" s="64"/>
      <c r="D59" s="64"/>
      <c r="E59" s="64"/>
      <c r="F59" s="64"/>
      <c r="G59" s="64"/>
      <c r="H59" s="64"/>
      <c r="I59" s="64"/>
    </row>
    <row r="60" spans="1:9" x14ac:dyDescent="0.25">
      <c r="A60" s="64"/>
      <c r="B60" s="64"/>
      <c r="C60" s="64"/>
      <c r="D60" s="64"/>
      <c r="E60" s="64"/>
      <c r="F60" s="64"/>
      <c r="G60" s="64"/>
      <c r="H60" s="64"/>
      <c r="I60" s="64"/>
    </row>
    <row r="61" spans="1:9" x14ac:dyDescent="0.25">
      <c r="A61" s="64"/>
      <c r="B61" s="64"/>
      <c r="C61" s="64"/>
      <c r="D61" s="64"/>
      <c r="E61" s="64"/>
      <c r="F61" s="64"/>
      <c r="G61" s="64"/>
      <c r="H61" s="64"/>
      <c r="I61" s="64"/>
    </row>
    <row r="62" spans="1:9" x14ac:dyDescent="0.25">
      <c r="A62" s="64"/>
      <c r="B62" s="64"/>
      <c r="C62" s="64"/>
      <c r="D62" s="64"/>
      <c r="E62" s="64"/>
      <c r="F62" s="64"/>
      <c r="G62" s="64"/>
      <c r="H62" s="64"/>
      <c r="I62" s="64"/>
    </row>
    <row r="63" spans="1:9" x14ac:dyDescent="0.25">
      <c r="A63" s="64"/>
      <c r="B63" s="64"/>
      <c r="C63" s="64"/>
      <c r="D63" s="64"/>
      <c r="E63" s="64"/>
      <c r="F63" s="64"/>
      <c r="G63" s="64"/>
      <c r="H63" s="64"/>
      <c r="I63" s="64"/>
    </row>
    <row r="64" spans="1:9" x14ac:dyDescent="0.25">
      <c r="A64" s="64"/>
      <c r="B64" s="64"/>
      <c r="C64" s="64"/>
      <c r="D64" s="64"/>
      <c r="E64" s="64"/>
      <c r="F64" s="64"/>
      <c r="G64" s="64"/>
      <c r="H64" s="64"/>
      <c r="I64" s="64"/>
    </row>
    <row r="65" spans="1:9" x14ac:dyDescent="0.25">
      <c r="A65" s="64"/>
      <c r="B65" s="64"/>
      <c r="C65" s="64"/>
      <c r="D65" s="64"/>
      <c r="E65" s="64"/>
      <c r="F65" s="64"/>
      <c r="G65" s="64"/>
      <c r="H65" s="64"/>
      <c r="I65" s="64"/>
    </row>
    <row r="66" spans="1:9" x14ac:dyDescent="0.25">
      <c r="A66" s="64"/>
      <c r="B66" s="64"/>
      <c r="C66" s="64"/>
      <c r="D66" s="64"/>
      <c r="E66" s="64"/>
      <c r="F66" s="64"/>
      <c r="G66" s="64"/>
      <c r="H66" s="64"/>
      <c r="I66" s="64"/>
    </row>
    <row r="67" spans="1:9" x14ac:dyDescent="0.25">
      <c r="E67" s="64"/>
      <c r="F67" s="64"/>
      <c r="G67" s="64"/>
      <c r="H67" s="64"/>
      <c r="I67" s="64"/>
    </row>
    <row r="68" spans="1:9" x14ac:dyDescent="0.25">
      <c r="E68" s="64"/>
      <c r="F68" s="64"/>
      <c r="G68" s="64"/>
      <c r="H68" s="64"/>
      <c r="I68" s="64"/>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5"/>
  <sheetViews>
    <sheetView zoomScale="55" zoomScaleNormal="55" workbookViewId="0">
      <selection activeCell="N25" sqref="B1:N25"/>
    </sheetView>
  </sheetViews>
  <sheetFormatPr defaultRowHeight="23.25" x14ac:dyDescent="0.35"/>
  <cols>
    <col min="1" max="1" width="2.5703125" style="326" customWidth="1"/>
    <col min="2" max="2" width="18.85546875" style="326" customWidth="1"/>
    <col min="3" max="3" width="61.140625" style="326" customWidth="1"/>
    <col min="4" max="4" width="11.5703125" style="326" bestFit="1" customWidth="1"/>
    <col min="5" max="5" width="6.85546875" style="326" bestFit="1" customWidth="1"/>
    <col min="6" max="6" width="8.85546875" style="326" bestFit="1" customWidth="1"/>
    <col min="7" max="7" width="20.7109375" style="326" customWidth="1"/>
    <col min="8" max="8" width="4.7109375" style="326" customWidth="1"/>
    <col min="9" max="9" width="18.85546875" style="326" bestFit="1" customWidth="1"/>
    <col min="10" max="10" width="61.140625" style="326" customWidth="1"/>
    <col min="11" max="11" width="11.5703125" style="326" bestFit="1" customWidth="1"/>
    <col min="12" max="12" width="6.85546875" style="326" bestFit="1" customWidth="1"/>
    <col min="13" max="13" width="8.85546875" style="326" bestFit="1" customWidth="1"/>
    <col min="14" max="14" width="25" style="326" customWidth="1"/>
    <col min="15" max="16384" width="9.140625" style="326"/>
  </cols>
  <sheetData>
    <row r="1" spans="2:14" ht="27" x14ac:dyDescent="0.35">
      <c r="B1" s="598" t="s">
        <v>438</v>
      </c>
      <c r="C1" s="598"/>
      <c r="D1" s="598"/>
      <c r="E1" s="598"/>
      <c r="F1" s="598"/>
      <c r="G1" s="360"/>
      <c r="H1" s="325"/>
      <c r="I1" s="325"/>
      <c r="J1" s="598" t="s">
        <v>643</v>
      </c>
      <c r="K1" s="598"/>
      <c r="L1" s="598"/>
      <c r="M1" s="598"/>
      <c r="N1" s="598"/>
    </row>
    <row r="2" spans="2:14" ht="27" x14ac:dyDescent="0.35">
      <c r="B2" s="598" t="s">
        <v>641</v>
      </c>
      <c r="C2" s="598"/>
      <c r="D2" s="598"/>
      <c r="E2" s="598"/>
      <c r="F2" s="598"/>
      <c r="G2" s="360"/>
      <c r="H2" s="325"/>
      <c r="I2" s="325"/>
      <c r="J2" s="598" t="s">
        <v>644</v>
      </c>
      <c r="K2" s="598"/>
      <c r="L2" s="598"/>
      <c r="M2" s="598"/>
      <c r="N2" s="598"/>
    </row>
    <row r="3" spans="2:14" ht="27" x14ac:dyDescent="0.35">
      <c r="B3" s="598" t="s">
        <v>642</v>
      </c>
      <c r="C3" s="598"/>
      <c r="D3" s="598"/>
      <c r="E3" s="598"/>
      <c r="F3" s="598"/>
      <c r="G3" s="360"/>
      <c r="H3" s="325"/>
      <c r="I3" s="325"/>
      <c r="J3" s="598" t="s">
        <v>645</v>
      </c>
      <c r="K3" s="598"/>
      <c r="L3" s="598"/>
      <c r="M3" s="598"/>
      <c r="N3" s="598"/>
    </row>
    <row r="4" spans="2:14" ht="27" x14ac:dyDescent="0.35">
      <c r="B4" s="597" t="s">
        <v>653</v>
      </c>
      <c r="C4" s="597"/>
      <c r="D4" s="597"/>
      <c r="E4" s="597"/>
      <c r="F4" s="597"/>
      <c r="G4" s="597"/>
      <c r="H4" s="325"/>
      <c r="I4" s="325"/>
      <c r="J4" s="598" t="s">
        <v>646</v>
      </c>
      <c r="K4" s="598"/>
      <c r="L4" s="598"/>
      <c r="M4" s="598"/>
      <c r="N4" s="598"/>
    </row>
    <row r="5" spans="2:14" ht="27" x14ac:dyDescent="0.35">
      <c r="B5" s="361"/>
      <c r="C5" s="361" t="s">
        <v>662</v>
      </c>
      <c r="D5" s="361"/>
      <c r="E5" s="361"/>
      <c r="F5" s="361"/>
      <c r="G5" s="361"/>
      <c r="H5" s="325"/>
    </row>
    <row r="6" spans="2:14" ht="24" thickBot="1" x14ac:dyDescent="0.4">
      <c r="B6" s="327"/>
      <c r="C6" s="599" t="s">
        <v>654</v>
      </c>
      <c r="D6" s="599"/>
      <c r="E6" s="599"/>
      <c r="F6" s="599"/>
      <c r="G6" s="599"/>
      <c r="H6" s="599"/>
      <c r="I6" s="599"/>
      <c r="J6" s="599"/>
      <c r="K6" s="599"/>
      <c r="L6" s="599"/>
      <c r="M6" s="328"/>
      <c r="N6" s="328"/>
    </row>
    <row r="7" spans="2:14" ht="24" thickBot="1" x14ac:dyDescent="0.4">
      <c r="B7" s="589" t="s">
        <v>597</v>
      </c>
      <c r="C7" s="590"/>
      <c r="D7" s="590"/>
      <c r="E7" s="590"/>
      <c r="F7" s="590"/>
      <c r="G7" s="591"/>
      <c r="H7" s="329"/>
      <c r="I7" s="589" t="s">
        <v>601</v>
      </c>
      <c r="J7" s="590"/>
      <c r="K7" s="590"/>
      <c r="L7" s="590"/>
      <c r="M7" s="590"/>
      <c r="N7" s="591"/>
    </row>
    <row r="8" spans="2:14" ht="24" thickBot="1" x14ac:dyDescent="0.4">
      <c r="B8" s="587" t="s">
        <v>1</v>
      </c>
      <c r="C8" s="595" t="s">
        <v>2</v>
      </c>
      <c r="D8" s="586" t="s">
        <v>3</v>
      </c>
      <c r="E8" s="586"/>
      <c r="F8" s="586"/>
      <c r="G8" s="587" t="s">
        <v>26</v>
      </c>
      <c r="H8" s="330"/>
      <c r="I8" s="587" t="s">
        <v>1</v>
      </c>
      <c r="J8" s="595" t="s">
        <v>2</v>
      </c>
      <c r="K8" s="586" t="s">
        <v>3</v>
      </c>
      <c r="L8" s="586"/>
      <c r="M8" s="586"/>
      <c r="N8" s="587" t="s">
        <v>26</v>
      </c>
    </row>
    <row r="9" spans="2:14" ht="24" thickBot="1" x14ac:dyDescent="0.4">
      <c r="B9" s="594"/>
      <c r="C9" s="595"/>
      <c r="D9" s="331" t="s">
        <v>4</v>
      </c>
      <c r="E9" s="332" t="s">
        <v>5</v>
      </c>
      <c r="F9" s="332" t="s">
        <v>6</v>
      </c>
      <c r="G9" s="587"/>
      <c r="H9" s="330"/>
      <c r="I9" s="594"/>
      <c r="J9" s="595"/>
      <c r="K9" s="331" t="s">
        <v>4</v>
      </c>
      <c r="L9" s="332" t="s">
        <v>5</v>
      </c>
      <c r="M9" s="332" t="s">
        <v>6</v>
      </c>
      <c r="N9" s="587"/>
    </row>
    <row r="10" spans="2:14" x14ac:dyDescent="0.35">
      <c r="B10" s="333">
        <v>7097521</v>
      </c>
      <c r="C10" s="334" t="s">
        <v>550</v>
      </c>
      <c r="D10" s="335">
        <v>3</v>
      </c>
      <c r="E10" s="335" t="s">
        <v>0</v>
      </c>
      <c r="F10" s="335">
        <v>3</v>
      </c>
      <c r="G10" s="336" t="s">
        <v>0</v>
      </c>
      <c r="H10" s="330"/>
      <c r="I10" s="333">
        <v>7097541</v>
      </c>
      <c r="J10" s="334" t="s">
        <v>551</v>
      </c>
      <c r="K10" s="335">
        <v>3</v>
      </c>
      <c r="L10" s="335" t="s">
        <v>0</v>
      </c>
      <c r="M10" s="335">
        <v>3</v>
      </c>
      <c r="N10" s="336" t="s">
        <v>0</v>
      </c>
    </row>
    <row r="11" spans="2:14" x14ac:dyDescent="0.35">
      <c r="B11" s="337">
        <v>7097522</v>
      </c>
      <c r="C11" s="338" t="s">
        <v>558</v>
      </c>
      <c r="D11" s="339">
        <v>3</v>
      </c>
      <c r="E11" s="339" t="s">
        <v>0</v>
      </c>
      <c r="F11" s="339">
        <v>3</v>
      </c>
      <c r="G11" s="340" t="s">
        <v>0</v>
      </c>
      <c r="H11" s="330"/>
      <c r="I11" s="337">
        <v>7097551</v>
      </c>
      <c r="J11" s="338" t="s">
        <v>554</v>
      </c>
      <c r="K11" s="339">
        <v>3</v>
      </c>
      <c r="L11" s="339" t="s">
        <v>0</v>
      </c>
      <c r="M11" s="339">
        <v>3</v>
      </c>
      <c r="N11" s="340" t="s">
        <v>0</v>
      </c>
    </row>
    <row r="12" spans="2:14" x14ac:dyDescent="0.35">
      <c r="B12" s="337">
        <v>7097523</v>
      </c>
      <c r="C12" s="338" t="s">
        <v>552</v>
      </c>
      <c r="D12" s="339">
        <v>3</v>
      </c>
      <c r="E12" s="339" t="s">
        <v>0</v>
      </c>
      <c r="F12" s="339">
        <v>3</v>
      </c>
      <c r="G12" s="340" t="s">
        <v>0</v>
      </c>
      <c r="H12" s="330"/>
      <c r="I12" s="337"/>
      <c r="J12" s="338" t="s">
        <v>657</v>
      </c>
      <c r="K12" s="339">
        <v>3</v>
      </c>
      <c r="L12" s="339" t="s">
        <v>0</v>
      </c>
      <c r="M12" s="339">
        <v>3</v>
      </c>
      <c r="N12" s="340"/>
    </row>
    <row r="13" spans="2:14" ht="24" thickBot="1" x14ac:dyDescent="0.4">
      <c r="B13" s="337"/>
      <c r="C13" s="338"/>
      <c r="D13" s="339"/>
      <c r="E13" s="339"/>
      <c r="F13" s="339"/>
      <c r="G13" s="340"/>
      <c r="H13" s="330"/>
      <c r="I13" s="337"/>
      <c r="J13" s="338"/>
      <c r="K13" s="339"/>
      <c r="L13" s="339"/>
      <c r="M13" s="339"/>
      <c r="N13" s="340"/>
    </row>
    <row r="14" spans="2:14" ht="24" thickBot="1" x14ac:dyDescent="0.4">
      <c r="B14" s="588" t="s">
        <v>6</v>
      </c>
      <c r="C14" s="588"/>
      <c r="D14" s="342">
        <f>SUM(D10:D13)</f>
        <v>9</v>
      </c>
      <c r="E14" s="342">
        <f>SUM(E10:E13)</f>
        <v>0</v>
      </c>
      <c r="F14" s="342">
        <f>SUM(F10:F13)</f>
        <v>9</v>
      </c>
      <c r="G14" s="343"/>
      <c r="H14" s="344"/>
      <c r="I14" s="588" t="s">
        <v>6</v>
      </c>
      <c r="J14" s="588"/>
      <c r="K14" s="342">
        <f>SUM(K10:K13)</f>
        <v>9</v>
      </c>
      <c r="L14" s="342">
        <f>SUM(L10:L13)</f>
        <v>0</v>
      </c>
      <c r="M14" s="342">
        <f>SUM(M10:M13)</f>
        <v>9</v>
      </c>
      <c r="N14" s="343"/>
    </row>
    <row r="15" spans="2:14" ht="24" thickBot="1" x14ac:dyDescent="0.4">
      <c r="B15" s="345"/>
      <c r="C15" s="344"/>
      <c r="D15" s="344"/>
      <c r="E15" s="344"/>
      <c r="F15" s="344"/>
      <c r="G15" s="344"/>
      <c r="H15" s="346"/>
      <c r="I15" s="596"/>
      <c r="J15" s="596"/>
      <c r="K15" s="596"/>
      <c r="L15" s="596"/>
      <c r="M15" s="596"/>
      <c r="N15" s="596"/>
    </row>
    <row r="16" spans="2:14" ht="24" thickBot="1" x14ac:dyDescent="0.4">
      <c r="B16" s="589" t="s">
        <v>598</v>
      </c>
      <c r="C16" s="590"/>
      <c r="D16" s="590"/>
      <c r="E16" s="590"/>
      <c r="F16" s="590"/>
      <c r="G16" s="591"/>
      <c r="H16" s="330"/>
      <c r="I16" s="589" t="s">
        <v>602</v>
      </c>
      <c r="J16" s="590"/>
      <c r="K16" s="590"/>
      <c r="L16" s="590"/>
      <c r="M16" s="590"/>
      <c r="N16" s="591"/>
    </row>
    <row r="17" spans="2:14" ht="24" thickBot="1" x14ac:dyDescent="0.4">
      <c r="B17" s="587" t="s">
        <v>1</v>
      </c>
      <c r="C17" s="595" t="s">
        <v>2</v>
      </c>
      <c r="D17" s="586" t="s">
        <v>3</v>
      </c>
      <c r="E17" s="586"/>
      <c r="F17" s="586"/>
      <c r="G17" s="587" t="s">
        <v>26</v>
      </c>
      <c r="H17" s="344"/>
      <c r="I17" s="587" t="s">
        <v>1</v>
      </c>
      <c r="J17" s="595" t="s">
        <v>2</v>
      </c>
      <c r="K17" s="586" t="s">
        <v>3</v>
      </c>
      <c r="L17" s="586"/>
      <c r="M17" s="586"/>
      <c r="N17" s="587" t="s">
        <v>26</v>
      </c>
    </row>
    <row r="18" spans="2:14" ht="24" thickBot="1" x14ac:dyDescent="0.4">
      <c r="B18" s="594"/>
      <c r="C18" s="595"/>
      <c r="D18" s="331" t="s">
        <v>4</v>
      </c>
      <c r="E18" s="332" t="s">
        <v>5</v>
      </c>
      <c r="F18" s="332" t="s">
        <v>6</v>
      </c>
      <c r="G18" s="587"/>
      <c r="H18" s="330"/>
      <c r="I18" s="594"/>
      <c r="J18" s="595"/>
      <c r="K18" s="331" t="s">
        <v>4</v>
      </c>
      <c r="L18" s="332" t="s">
        <v>5</v>
      </c>
      <c r="M18" s="332" t="s">
        <v>6</v>
      </c>
      <c r="N18" s="587"/>
    </row>
    <row r="19" spans="2:14" x14ac:dyDescent="0.35">
      <c r="B19" s="333">
        <v>7097561</v>
      </c>
      <c r="C19" s="341" t="s">
        <v>553</v>
      </c>
      <c r="D19" s="335">
        <v>3</v>
      </c>
      <c r="E19" s="335" t="s">
        <v>0</v>
      </c>
      <c r="F19" s="335">
        <v>3</v>
      </c>
      <c r="G19" s="347"/>
      <c r="H19" s="348"/>
      <c r="I19" s="333">
        <v>7097591</v>
      </c>
      <c r="J19" s="341" t="s">
        <v>656</v>
      </c>
      <c r="K19" s="335">
        <v>3</v>
      </c>
      <c r="L19" s="335" t="s">
        <v>0</v>
      </c>
      <c r="M19" s="335">
        <v>3</v>
      </c>
      <c r="N19" s="358"/>
    </row>
    <row r="20" spans="2:14" x14ac:dyDescent="0.35">
      <c r="B20" s="337">
        <v>7097582</v>
      </c>
      <c r="C20" s="338" t="s">
        <v>555</v>
      </c>
      <c r="D20" s="339">
        <v>3</v>
      </c>
      <c r="E20" s="339" t="s">
        <v>0</v>
      </c>
      <c r="F20" s="339">
        <v>3</v>
      </c>
      <c r="G20" s="340"/>
      <c r="H20" s="330"/>
      <c r="I20" s="337">
        <v>7097597</v>
      </c>
      <c r="J20" s="338" t="s">
        <v>580</v>
      </c>
      <c r="K20" s="339">
        <v>3</v>
      </c>
      <c r="L20" s="359" t="s">
        <v>0</v>
      </c>
      <c r="M20" s="339">
        <v>3</v>
      </c>
      <c r="N20" s="339" t="s">
        <v>426</v>
      </c>
    </row>
    <row r="21" spans="2:14" x14ac:dyDescent="0.35">
      <c r="B21" s="337"/>
      <c r="C21" s="338" t="s">
        <v>657</v>
      </c>
      <c r="D21" s="339">
        <v>3</v>
      </c>
      <c r="E21" s="339" t="s">
        <v>0</v>
      </c>
      <c r="F21" s="339">
        <v>3</v>
      </c>
      <c r="G21" s="340"/>
      <c r="H21" s="330"/>
      <c r="I21" s="337"/>
      <c r="J21" s="338"/>
      <c r="K21" s="339"/>
      <c r="L21" s="339"/>
      <c r="M21" s="339"/>
      <c r="N21" s="340"/>
    </row>
    <row r="22" spans="2:14" ht="24" thickBot="1" x14ac:dyDescent="0.4">
      <c r="B22" s="349"/>
      <c r="C22" s="350"/>
      <c r="D22" s="351"/>
      <c r="E22" s="351"/>
      <c r="F22" s="351"/>
      <c r="G22" s="352"/>
      <c r="H22" s="330"/>
      <c r="I22" s="349"/>
      <c r="J22" s="350"/>
      <c r="K22" s="351"/>
      <c r="L22" s="351"/>
      <c r="M22" s="351"/>
      <c r="N22" s="352"/>
    </row>
    <row r="23" spans="2:14" ht="24" thickBot="1" x14ac:dyDescent="0.4">
      <c r="B23" s="588" t="s">
        <v>6</v>
      </c>
      <c r="C23" s="588"/>
      <c r="D23" s="342">
        <f>SUM(D19:D22)</f>
        <v>9</v>
      </c>
      <c r="E23" s="342">
        <f>SUM(E19:E22)</f>
        <v>0</v>
      </c>
      <c r="F23" s="342">
        <f>SUM(F19:F22)</f>
        <v>9</v>
      </c>
      <c r="G23" s="343"/>
      <c r="H23" s="330"/>
      <c r="I23" s="588" t="s">
        <v>6</v>
      </c>
      <c r="J23" s="588"/>
      <c r="K23" s="342">
        <f>SUM(K19:K22)</f>
        <v>6</v>
      </c>
      <c r="L23" s="342">
        <f>SUM(L19:L22)</f>
        <v>0</v>
      </c>
      <c r="M23" s="342">
        <f>SUM(M19:M22)</f>
        <v>6</v>
      </c>
      <c r="N23" s="343"/>
    </row>
    <row r="24" spans="2:14" ht="24" thickBot="1" x14ac:dyDescent="0.4">
      <c r="B24" s="592" t="s">
        <v>606</v>
      </c>
      <c r="C24" s="593"/>
      <c r="D24" s="590" t="s">
        <v>635</v>
      </c>
      <c r="E24" s="590"/>
      <c r="F24" s="590"/>
      <c r="G24" s="591"/>
      <c r="H24" s="330"/>
      <c r="I24" s="589" t="s">
        <v>608</v>
      </c>
      <c r="J24" s="590"/>
      <c r="K24" s="353">
        <f>F14+M14+F23+M23</f>
        <v>33</v>
      </c>
      <c r="L24" s="353"/>
      <c r="M24" s="353"/>
      <c r="N24" s="354"/>
    </row>
    <row r="25" spans="2:14" ht="24" thickBot="1" x14ac:dyDescent="0.4">
      <c r="B25" s="355"/>
      <c r="C25" s="356"/>
      <c r="D25" s="356"/>
      <c r="E25" s="356"/>
      <c r="F25" s="356"/>
      <c r="G25" s="357"/>
      <c r="H25" s="330"/>
      <c r="I25" s="355"/>
      <c r="J25" s="356"/>
      <c r="K25" s="356"/>
      <c r="L25" s="356"/>
      <c r="M25" s="356"/>
      <c r="N25" s="357"/>
    </row>
  </sheetData>
  <mergeCells count="37">
    <mergeCell ref="B1:F1"/>
    <mergeCell ref="J1:N1"/>
    <mergeCell ref="B2:F2"/>
    <mergeCell ref="J2:N2"/>
    <mergeCell ref="B3:F3"/>
    <mergeCell ref="J3:N3"/>
    <mergeCell ref="N8:N9"/>
    <mergeCell ref="B14:C14"/>
    <mergeCell ref="I14:J14"/>
    <mergeCell ref="I15:N15"/>
    <mergeCell ref="B4:G4"/>
    <mergeCell ref="J4:N4"/>
    <mergeCell ref="C6:L6"/>
    <mergeCell ref="B7:G7"/>
    <mergeCell ref="I7:N7"/>
    <mergeCell ref="B8:B9"/>
    <mergeCell ref="C8:C9"/>
    <mergeCell ref="D8:F8"/>
    <mergeCell ref="G8:G9"/>
    <mergeCell ref="I8:I9"/>
    <mergeCell ref="J8:J9"/>
    <mergeCell ref="K8:M8"/>
    <mergeCell ref="B24:C24"/>
    <mergeCell ref="D24:G24"/>
    <mergeCell ref="I24:J24"/>
    <mergeCell ref="B17:B18"/>
    <mergeCell ref="C17:C18"/>
    <mergeCell ref="D17:F17"/>
    <mergeCell ref="G17:G18"/>
    <mergeCell ref="I17:I18"/>
    <mergeCell ref="J17:J18"/>
    <mergeCell ref="K17:M17"/>
    <mergeCell ref="N17:N18"/>
    <mergeCell ref="B23:C23"/>
    <mergeCell ref="I23:J23"/>
    <mergeCell ref="B16:G16"/>
    <mergeCell ref="I16:N16"/>
  </mergeCells>
  <pageMargins left="0.7" right="0.7" top="0.75" bottom="0.75" header="0.3" footer="0.3"/>
  <pageSetup paperSize="9"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CS-A</vt:lpstr>
      <vt:lpstr>CS-Adv-E</vt:lpstr>
      <vt:lpstr>CS-Adv</vt:lpstr>
      <vt:lpstr>CS-Master-A</vt:lpstr>
      <vt:lpstr>CS-MasterA-AdvThesis</vt:lpstr>
      <vt:lpstr>CS-MasterA-AdvCompreh</vt:lpstr>
      <vt:lpstr>CS-E</vt:lpstr>
      <vt:lpstr>CS-Master-E</vt:lpstr>
      <vt:lpstr>CS-MasterE-AdvComprehensive</vt:lpstr>
      <vt:lpstr>CS-MasterE-AdvThesis</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2016-11-15T07:08:56Z</cp:lastPrinted>
  <dcterms:created xsi:type="dcterms:W3CDTF">1996-10-14T23:33:28Z</dcterms:created>
  <dcterms:modified xsi:type="dcterms:W3CDTF">2022-07-02T12:41:30Z</dcterms:modified>
</cp:coreProperties>
</file>