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C:\Users\Mohammad\OneDrive - asu.edu.jo\Committees\Advising Committee\Advising Material\SE_Plans\"/>
    </mc:Choice>
  </mc:AlternateContent>
  <xr:revisionPtr revIDLastSave="6" documentId="13_ncr:1_{A4680DCA-5D29-4067-9508-616038B316E7}" xr6:coauthVersionLast="41" xr6:coauthVersionMax="41" xr10:uidLastSave="{F41B6941-1125-4EEA-A9D9-188B2C6629DA}"/>
  <bookViews>
    <workbookView xWindow="-120" yWindow="-120" windowWidth="21840" windowHeight="13290" tabRatio="791" activeTab="4" xr2:uid="{00000000-000D-0000-FFFF-FFFF00000000}"/>
  </bookViews>
  <sheets>
    <sheet name="Crses" sheetId="29" r:id="rId1"/>
    <sheet name="SE-E" sheetId="12" r:id="rId2"/>
    <sheet name="SE-A" sheetId="21" r:id="rId3"/>
    <sheet name="SE-Adv Arabic" sheetId="26" r:id="rId4"/>
    <sheet name="SE - Adv English" sheetId="31" r:id="rId5"/>
    <sheet name="Academic advising" sheetId="32" r:id="rId6"/>
  </sheets>
  <externalReferences>
    <externalReference r:id="rId7"/>
  </externalReferences>
  <definedNames>
    <definedName name="_xlnm.Print_Area" localSheetId="2">'SE-A'!$A$1:$L$63</definedName>
    <definedName name="_xlnm.Print_Area" localSheetId="1">'SE-E'!$A$1:$L$54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4" i="31" l="1"/>
  <c r="E34" i="31"/>
  <c r="D34" i="31"/>
  <c r="C34" i="31"/>
  <c r="B34" i="31"/>
  <c r="L38" i="21" l="1"/>
  <c r="K38" i="21"/>
  <c r="J38" i="21"/>
  <c r="I38" i="21"/>
  <c r="H38" i="21"/>
  <c r="L37" i="21"/>
  <c r="K37" i="21"/>
  <c r="J37" i="21"/>
  <c r="I37" i="21"/>
  <c r="H37" i="21"/>
  <c r="L36" i="21"/>
  <c r="K36" i="21"/>
  <c r="J36" i="21"/>
  <c r="I36" i="21"/>
  <c r="H36" i="21"/>
  <c r="L35" i="21"/>
  <c r="K35" i="21"/>
  <c r="J35" i="21"/>
  <c r="I35" i="21"/>
  <c r="H35" i="21"/>
  <c r="L34" i="21"/>
  <c r="K34" i="21"/>
  <c r="J34" i="21"/>
  <c r="I34" i="21"/>
  <c r="H34" i="21"/>
  <c r="L33" i="21"/>
  <c r="K33" i="21"/>
  <c r="J33" i="21"/>
  <c r="I33" i="21"/>
  <c r="H33" i="21"/>
  <c r="L32" i="21"/>
  <c r="K32" i="21"/>
  <c r="J32" i="21"/>
  <c r="I32" i="21"/>
  <c r="H32" i="21"/>
  <c r="L31" i="21"/>
  <c r="K31" i="21"/>
  <c r="J31" i="21"/>
  <c r="I31" i="21"/>
  <c r="H31" i="21"/>
  <c r="L30" i="21"/>
  <c r="K30" i="21"/>
  <c r="J30" i="21"/>
  <c r="I30" i="21"/>
  <c r="H30" i="21"/>
  <c r="L29" i="21"/>
  <c r="K29" i="21"/>
  <c r="J29" i="21"/>
  <c r="I29" i="21"/>
  <c r="H29" i="21"/>
  <c r="L28" i="21"/>
  <c r="K28" i="21"/>
  <c r="J28" i="21"/>
  <c r="I28" i="21"/>
  <c r="H28" i="21"/>
  <c r="L27" i="21"/>
  <c r="K27" i="21"/>
  <c r="J27" i="21"/>
  <c r="I27" i="21"/>
  <c r="H27" i="21"/>
  <c r="L26" i="21"/>
  <c r="K26" i="21"/>
  <c r="J26" i="21"/>
  <c r="I26" i="21"/>
  <c r="H26" i="21"/>
  <c r="L25" i="21"/>
  <c r="K25" i="21"/>
  <c r="J25" i="21"/>
  <c r="I25" i="21"/>
  <c r="H25" i="21"/>
  <c r="L24" i="21"/>
  <c r="K24" i="21"/>
  <c r="J24" i="21"/>
  <c r="I24" i="21"/>
  <c r="H24" i="21"/>
  <c r="L23" i="21"/>
  <c r="K23" i="21"/>
  <c r="J23" i="21"/>
  <c r="I23" i="21"/>
  <c r="H23" i="21"/>
  <c r="L22" i="21"/>
  <c r="K22" i="21"/>
  <c r="J22" i="21"/>
  <c r="I22" i="21"/>
  <c r="H22" i="21"/>
  <c r="L21" i="21"/>
  <c r="K21" i="21"/>
  <c r="J21" i="21"/>
  <c r="I21" i="21"/>
  <c r="H21" i="21"/>
  <c r="L20" i="21"/>
  <c r="K20" i="21"/>
  <c r="J20" i="21"/>
  <c r="I20" i="21"/>
  <c r="H20" i="21"/>
  <c r="L19" i="21"/>
  <c r="K19" i="21"/>
  <c r="J19" i="21"/>
  <c r="I19" i="21"/>
  <c r="H19" i="21"/>
  <c r="F55" i="21"/>
  <c r="E55" i="21"/>
  <c r="D55" i="21"/>
  <c r="C55" i="21"/>
  <c r="B55" i="21"/>
  <c r="F54" i="21"/>
  <c r="E54" i="21"/>
  <c r="D54" i="21"/>
  <c r="C54" i="21"/>
  <c r="B54" i="21"/>
  <c r="F53" i="21"/>
  <c r="E53" i="21"/>
  <c r="D53" i="21"/>
  <c r="C53" i="21"/>
  <c r="B53" i="21"/>
  <c r="F52" i="21"/>
  <c r="E52" i="21"/>
  <c r="D52" i="21"/>
  <c r="C52" i="21"/>
  <c r="B52" i="21"/>
  <c r="F51" i="21"/>
  <c r="E51" i="21"/>
  <c r="D51" i="21"/>
  <c r="C51" i="21"/>
  <c r="B51" i="21"/>
  <c r="F50" i="21"/>
  <c r="E50" i="21"/>
  <c r="D50" i="21"/>
  <c r="C50" i="21"/>
  <c r="B50" i="21"/>
  <c r="F49" i="21"/>
  <c r="E49" i="21"/>
  <c r="D49" i="21"/>
  <c r="C49" i="21"/>
  <c r="B49" i="21"/>
  <c r="F48" i="21"/>
  <c r="E48" i="21"/>
  <c r="D48" i="21"/>
  <c r="C48" i="21"/>
  <c r="B48" i="21"/>
  <c r="B15" i="21"/>
  <c r="C15" i="21"/>
  <c r="D15" i="21"/>
  <c r="E15" i="21"/>
  <c r="F15" i="21"/>
  <c r="H14" i="21"/>
  <c r="I14" i="21"/>
  <c r="J14" i="21"/>
  <c r="K14" i="21"/>
  <c r="L14" i="21"/>
  <c r="B14" i="21"/>
  <c r="C14" i="21"/>
  <c r="D14" i="21"/>
  <c r="E14" i="21"/>
  <c r="F14" i="21"/>
  <c r="B40" i="31" l="1"/>
  <c r="C40" i="31"/>
  <c r="D40" i="31"/>
  <c r="E40" i="31"/>
  <c r="E45" i="31" s="1"/>
  <c r="F40" i="31"/>
  <c r="B41" i="31"/>
  <c r="C41" i="31"/>
  <c r="D41" i="31"/>
  <c r="D45" i="31" s="1"/>
  <c r="E41" i="31"/>
  <c r="F41" i="31"/>
  <c r="B42" i="31"/>
  <c r="C42" i="31"/>
  <c r="C45" i="31" s="1"/>
  <c r="D42" i="31"/>
  <c r="E42" i="31"/>
  <c r="F42" i="31"/>
  <c r="K40" i="31"/>
  <c r="L40" i="31"/>
  <c r="M40" i="31"/>
  <c r="N40" i="31"/>
  <c r="O40" i="31"/>
  <c r="K41" i="31"/>
  <c r="L41" i="31"/>
  <c r="M41" i="31"/>
  <c r="N41" i="31"/>
  <c r="O41" i="31"/>
  <c r="K27" i="31"/>
  <c r="L27" i="31"/>
  <c r="M27" i="31"/>
  <c r="N27" i="31"/>
  <c r="O27" i="31"/>
  <c r="K28" i="31"/>
  <c r="L28" i="31"/>
  <c r="L32" i="31" s="1"/>
  <c r="M28" i="31"/>
  <c r="N28" i="31"/>
  <c r="O28" i="31"/>
  <c r="K29" i="31"/>
  <c r="L29" i="31"/>
  <c r="M29" i="31"/>
  <c r="N29" i="31"/>
  <c r="O29" i="31"/>
  <c r="B27" i="31"/>
  <c r="C27" i="31"/>
  <c r="D27" i="31"/>
  <c r="E27" i="31"/>
  <c r="E32" i="31" s="1"/>
  <c r="F27" i="31"/>
  <c r="B28" i="31"/>
  <c r="C28" i="31"/>
  <c r="D28" i="31"/>
  <c r="D32" i="31" s="1"/>
  <c r="E28" i="31"/>
  <c r="F28" i="31"/>
  <c r="B29" i="31"/>
  <c r="C29" i="31"/>
  <c r="D29" i="31"/>
  <c r="E29" i="31"/>
  <c r="F29" i="31"/>
  <c r="B30" i="31"/>
  <c r="C30" i="31"/>
  <c r="D30" i="31"/>
  <c r="E30" i="31"/>
  <c r="F30" i="31"/>
  <c r="K16" i="31"/>
  <c r="L16" i="31"/>
  <c r="M16" i="31"/>
  <c r="N16" i="31"/>
  <c r="O16" i="31"/>
  <c r="K17" i="31"/>
  <c r="L17" i="31"/>
  <c r="M17" i="31"/>
  <c r="M21" i="31" s="1"/>
  <c r="N17" i="31"/>
  <c r="O17" i="31"/>
  <c r="K18" i="31"/>
  <c r="L18" i="31"/>
  <c r="M18" i="31"/>
  <c r="N18" i="31"/>
  <c r="O18" i="31"/>
  <c r="K19" i="31"/>
  <c r="L19" i="31"/>
  <c r="M19" i="31"/>
  <c r="N19" i="31"/>
  <c r="O19" i="31"/>
  <c r="B16" i="31"/>
  <c r="C16" i="31"/>
  <c r="D16" i="31"/>
  <c r="E16" i="31"/>
  <c r="F16" i="31"/>
  <c r="B17" i="31"/>
  <c r="C17" i="31"/>
  <c r="D17" i="31"/>
  <c r="E17" i="31"/>
  <c r="F17" i="31"/>
  <c r="B18" i="31"/>
  <c r="C18" i="31"/>
  <c r="C21" i="31" s="1"/>
  <c r="D18" i="31"/>
  <c r="E18" i="31"/>
  <c r="F18" i="31"/>
  <c r="B19" i="31"/>
  <c r="C19" i="31"/>
  <c r="D19" i="31"/>
  <c r="E19" i="31"/>
  <c r="F19" i="31"/>
  <c r="O39" i="31"/>
  <c r="N39" i="31"/>
  <c r="M39" i="31"/>
  <c r="M45" i="31" s="1"/>
  <c r="L39" i="31"/>
  <c r="L45" i="31" s="1"/>
  <c r="K39" i="31"/>
  <c r="O26" i="31"/>
  <c r="N26" i="31"/>
  <c r="N32" i="31" s="1"/>
  <c r="M26" i="31"/>
  <c r="L26" i="31"/>
  <c r="K26" i="31"/>
  <c r="O15" i="31"/>
  <c r="N15" i="31"/>
  <c r="N21" i="31" s="1"/>
  <c r="M15" i="31"/>
  <c r="L15" i="31"/>
  <c r="K15" i="31"/>
  <c r="F39" i="31"/>
  <c r="E39" i="31"/>
  <c r="D39" i="31"/>
  <c r="C39" i="31"/>
  <c r="B39" i="31"/>
  <c r="F26" i="31"/>
  <c r="E26" i="31"/>
  <c r="D26" i="31"/>
  <c r="C26" i="31"/>
  <c r="C32" i="31" s="1"/>
  <c r="B26" i="31"/>
  <c r="F15" i="31"/>
  <c r="E15" i="31"/>
  <c r="E21" i="31"/>
  <c r="D15" i="31"/>
  <c r="C15" i="31"/>
  <c r="B15" i="31"/>
  <c r="B6" i="31"/>
  <c r="C6" i="31"/>
  <c r="D6" i="31"/>
  <c r="E6" i="31"/>
  <c r="F6" i="31"/>
  <c r="B7" i="31"/>
  <c r="C7" i="31"/>
  <c r="D7" i="31"/>
  <c r="E7" i="31"/>
  <c r="E10" i="31" s="1"/>
  <c r="F7" i="31"/>
  <c r="B8" i="31"/>
  <c r="C8" i="31"/>
  <c r="D8" i="31"/>
  <c r="E8" i="31"/>
  <c r="F8" i="31"/>
  <c r="B9" i="31"/>
  <c r="C9" i="31"/>
  <c r="D9" i="31"/>
  <c r="E9" i="31"/>
  <c r="F9" i="31"/>
  <c r="K6" i="31"/>
  <c r="L6" i="31"/>
  <c r="M6" i="31"/>
  <c r="N6" i="31"/>
  <c r="O6" i="31"/>
  <c r="K7" i="31"/>
  <c r="L7" i="31"/>
  <c r="M7" i="31"/>
  <c r="N7" i="31"/>
  <c r="O7" i="31"/>
  <c r="K8" i="31"/>
  <c r="L8" i="31"/>
  <c r="M8" i="31"/>
  <c r="N8" i="31"/>
  <c r="O8" i="31"/>
  <c r="K9" i="31"/>
  <c r="L9" i="31"/>
  <c r="M9" i="31"/>
  <c r="N9" i="31"/>
  <c r="O9" i="31"/>
  <c r="O5" i="31"/>
  <c r="N5" i="31"/>
  <c r="M5" i="31"/>
  <c r="L5" i="31"/>
  <c r="K5" i="31"/>
  <c r="F5" i="31"/>
  <c r="E5" i="31"/>
  <c r="D5" i="31"/>
  <c r="C5" i="31"/>
  <c r="B5" i="31"/>
  <c r="J29" i="26"/>
  <c r="K29" i="26"/>
  <c r="L29" i="26"/>
  <c r="M29" i="26"/>
  <c r="N29" i="26"/>
  <c r="C42" i="26"/>
  <c r="D42" i="26"/>
  <c r="E42" i="26"/>
  <c r="F42" i="26"/>
  <c r="G42" i="26"/>
  <c r="C40" i="26"/>
  <c r="D40" i="26"/>
  <c r="E40" i="26"/>
  <c r="F40" i="26"/>
  <c r="G40" i="26"/>
  <c r="C41" i="26"/>
  <c r="D41" i="26"/>
  <c r="E41" i="26"/>
  <c r="F41" i="26"/>
  <c r="G41" i="26"/>
  <c r="G39" i="26"/>
  <c r="F39" i="26"/>
  <c r="E39" i="26"/>
  <c r="E45" i="26" s="1"/>
  <c r="D39" i="26"/>
  <c r="C39" i="26"/>
  <c r="J27" i="26"/>
  <c r="K27" i="26"/>
  <c r="L27" i="26"/>
  <c r="M27" i="26"/>
  <c r="N27" i="26"/>
  <c r="J28" i="26"/>
  <c r="K28" i="26"/>
  <c r="L28" i="26"/>
  <c r="M28" i="26"/>
  <c r="M32" i="26" s="1"/>
  <c r="N28" i="26"/>
  <c r="N26" i="26"/>
  <c r="M26" i="26"/>
  <c r="L26" i="26"/>
  <c r="K26" i="26"/>
  <c r="K32" i="26" s="1"/>
  <c r="J26" i="26"/>
  <c r="C29" i="26"/>
  <c r="D29" i="26"/>
  <c r="E29" i="26"/>
  <c r="F29" i="26"/>
  <c r="G29" i="26"/>
  <c r="C28" i="26"/>
  <c r="D28" i="26"/>
  <c r="E28" i="26"/>
  <c r="F28" i="26"/>
  <c r="G28" i="26"/>
  <c r="J19" i="26"/>
  <c r="K19" i="26"/>
  <c r="L19" i="26"/>
  <c r="M19" i="26"/>
  <c r="N19" i="26"/>
  <c r="J16" i="26"/>
  <c r="K16" i="26"/>
  <c r="L16" i="26"/>
  <c r="M16" i="26"/>
  <c r="N16" i="26"/>
  <c r="J17" i="26"/>
  <c r="K17" i="26"/>
  <c r="L17" i="26"/>
  <c r="M17" i="26"/>
  <c r="N17" i="26"/>
  <c r="J18" i="26"/>
  <c r="K18" i="26"/>
  <c r="L18" i="26"/>
  <c r="M18" i="26"/>
  <c r="N18" i="26"/>
  <c r="N15" i="26"/>
  <c r="M15" i="26"/>
  <c r="L15" i="26"/>
  <c r="L21" i="26"/>
  <c r="K15" i="26"/>
  <c r="J15" i="26"/>
  <c r="G15" i="26"/>
  <c r="F15" i="26"/>
  <c r="E15" i="26"/>
  <c r="D15" i="26"/>
  <c r="C15" i="26"/>
  <c r="J6" i="26"/>
  <c r="K6" i="26"/>
  <c r="L6" i="26"/>
  <c r="M6" i="26"/>
  <c r="N6" i="26"/>
  <c r="J7" i="26"/>
  <c r="K7" i="26"/>
  <c r="L7" i="26"/>
  <c r="M7" i="26"/>
  <c r="N7" i="26"/>
  <c r="J8" i="26"/>
  <c r="K8" i="26"/>
  <c r="L8" i="26"/>
  <c r="M8" i="26"/>
  <c r="N8" i="26"/>
  <c r="J9" i="26"/>
  <c r="K9" i="26"/>
  <c r="L9" i="26"/>
  <c r="M9" i="26"/>
  <c r="N9" i="26"/>
  <c r="N5" i="26"/>
  <c r="M5" i="26"/>
  <c r="L5" i="26"/>
  <c r="K5" i="26"/>
  <c r="J5" i="26"/>
  <c r="C6" i="26"/>
  <c r="D6" i="26"/>
  <c r="E6" i="26"/>
  <c r="F6" i="26"/>
  <c r="F10" i="26" s="1"/>
  <c r="G6" i="26"/>
  <c r="C7" i="26"/>
  <c r="D7" i="26"/>
  <c r="E7" i="26"/>
  <c r="F7" i="26"/>
  <c r="G7" i="26"/>
  <c r="C8" i="26"/>
  <c r="D8" i="26"/>
  <c r="E8" i="26"/>
  <c r="F8" i="26"/>
  <c r="G8" i="26"/>
  <c r="C9" i="26"/>
  <c r="D9" i="26"/>
  <c r="E9" i="26"/>
  <c r="F9" i="26"/>
  <c r="G9" i="26"/>
  <c r="H39" i="12"/>
  <c r="I39" i="12"/>
  <c r="J39" i="12"/>
  <c r="K39" i="12"/>
  <c r="L39" i="12"/>
  <c r="H40" i="12"/>
  <c r="I40" i="12"/>
  <c r="J40" i="12"/>
  <c r="K40" i="12"/>
  <c r="L40" i="12"/>
  <c r="H41" i="12"/>
  <c r="I41" i="12"/>
  <c r="J41" i="12"/>
  <c r="K41" i="12"/>
  <c r="L41" i="12"/>
  <c r="H42" i="12"/>
  <c r="I42" i="12"/>
  <c r="J42" i="12"/>
  <c r="K42" i="12"/>
  <c r="L42" i="12"/>
  <c r="H43" i="12"/>
  <c r="I43" i="12"/>
  <c r="J43" i="12"/>
  <c r="K43" i="12"/>
  <c r="L43" i="12"/>
  <c r="H44" i="12"/>
  <c r="I44" i="12"/>
  <c r="J44" i="12"/>
  <c r="K44" i="12"/>
  <c r="L44" i="12"/>
  <c r="H45" i="12"/>
  <c r="I45" i="12"/>
  <c r="J45" i="12"/>
  <c r="K45" i="12"/>
  <c r="L45" i="12"/>
  <c r="H46" i="12"/>
  <c r="I46" i="12"/>
  <c r="J46" i="12"/>
  <c r="K46" i="12"/>
  <c r="L46" i="12"/>
  <c r="H47" i="12"/>
  <c r="I47" i="12"/>
  <c r="J47" i="12"/>
  <c r="K47" i="12"/>
  <c r="L47" i="12"/>
  <c r="H48" i="12"/>
  <c r="I48" i="12"/>
  <c r="J48" i="12"/>
  <c r="K48" i="12"/>
  <c r="L48" i="12"/>
  <c r="H49" i="12"/>
  <c r="I49" i="12"/>
  <c r="J49" i="12"/>
  <c r="K49" i="12"/>
  <c r="L49" i="12"/>
  <c r="H50" i="12"/>
  <c r="I50" i="12"/>
  <c r="J50" i="12"/>
  <c r="K50" i="12"/>
  <c r="L50" i="12"/>
  <c r="H51" i="12"/>
  <c r="I51" i="12"/>
  <c r="J51" i="12"/>
  <c r="K51" i="12"/>
  <c r="L51" i="12"/>
  <c r="L38" i="12"/>
  <c r="K38" i="12"/>
  <c r="J38" i="12"/>
  <c r="I38" i="12"/>
  <c r="H38" i="12"/>
  <c r="H11" i="12"/>
  <c r="I11" i="12"/>
  <c r="J11" i="12"/>
  <c r="K11" i="12"/>
  <c r="L11" i="12"/>
  <c r="H12" i="12"/>
  <c r="I12" i="12"/>
  <c r="J12" i="12"/>
  <c r="K12" i="12"/>
  <c r="L12" i="12"/>
  <c r="H13" i="12"/>
  <c r="I13" i="12"/>
  <c r="J13" i="12"/>
  <c r="K13" i="12"/>
  <c r="L13" i="12"/>
  <c r="H14" i="12"/>
  <c r="I14" i="12"/>
  <c r="J14" i="12"/>
  <c r="K14" i="12"/>
  <c r="L14" i="12"/>
  <c r="H15" i="12"/>
  <c r="I15" i="12"/>
  <c r="J15" i="12"/>
  <c r="K15" i="12"/>
  <c r="L15" i="12"/>
  <c r="H16" i="12"/>
  <c r="I16" i="12"/>
  <c r="J16" i="12"/>
  <c r="K16" i="12"/>
  <c r="L16" i="12"/>
  <c r="H17" i="12"/>
  <c r="I17" i="12"/>
  <c r="J17" i="12"/>
  <c r="K17" i="12"/>
  <c r="L17" i="12"/>
  <c r="H18" i="12"/>
  <c r="I18" i="12"/>
  <c r="J18" i="12"/>
  <c r="K18" i="12"/>
  <c r="L18" i="12"/>
  <c r="H19" i="12"/>
  <c r="I19" i="12"/>
  <c r="J19" i="12"/>
  <c r="K19" i="12"/>
  <c r="L19" i="12"/>
  <c r="H20" i="12"/>
  <c r="I20" i="12"/>
  <c r="J20" i="12"/>
  <c r="K20" i="12"/>
  <c r="L20" i="12"/>
  <c r="H21" i="12"/>
  <c r="I21" i="12"/>
  <c r="J21" i="12"/>
  <c r="K21" i="12"/>
  <c r="L21" i="12"/>
  <c r="H22" i="12"/>
  <c r="I22" i="12"/>
  <c r="J22" i="12"/>
  <c r="K22" i="12"/>
  <c r="L22" i="12"/>
  <c r="H23" i="12"/>
  <c r="I23" i="12"/>
  <c r="J23" i="12"/>
  <c r="K23" i="12"/>
  <c r="L23" i="12"/>
  <c r="H24" i="12"/>
  <c r="I24" i="12"/>
  <c r="J24" i="12"/>
  <c r="K24" i="12"/>
  <c r="L24" i="12"/>
  <c r="H25" i="12"/>
  <c r="I25" i="12"/>
  <c r="J25" i="12"/>
  <c r="K25" i="12"/>
  <c r="L25" i="12"/>
  <c r="H26" i="12"/>
  <c r="I26" i="12"/>
  <c r="J26" i="12"/>
  <c r="K26" i="12"/>
  <c r="L26" i="12"/>
  <c r="H27" i="12"/>
  <c r="I27" i="12"/>
  <c r="J27" i="12"/>
  <c r="K27" i="12"/>
  <c r="L27" i="12"/>
  <c r="H28" i="12"/>
  <c r="I28" i="12"/>
  <c r="J28" i="12"/>
  <c r="K28" i="12"/>
  <c r="L28" i="12"/>
  <c r="H29" i="12"/>
  <c r="I29" i="12"/>
  <c r="J29" i="12"/>
  <c r="K29" i="12"/>
  <c r="L29" i="12"/>
  <c r="H30" i="12"/>
  <c r="I30" i="12"/>
  <c r="J30" i="12"/>
  <c r="K30" i="12"/>
  <c r="L30" i="12"/>
  <c r="H31" i="12"/>
  <c r="I31" i="12"/>
  <c r="J31" i="12"/>
  <c r="K31" i="12"/>
  <c r="L31" i="12"/>
  <c r="H32" i="12"/>
  <c r="I32" i="12"/>
  <c r="J32" i="12"/>
  <c r="K32" i="12"/>
  <c r="L32" i="12"/>
  <c r="H33" i="12"/>
  <c r="I33" i="12"/>
  <c r="J33" i="12"/>
  <c r="K33" i="12"/>
  <c r="L33" i="12"/>
  <c r="H34" i="12"/>
  <c r="I34" i="12"/>
  <c r="J34" i="12"/>
  <c r="K34" i="12"/>
  <c r="L34" i="12"/>
  <c r="I10" i="12"/>
  <c r="L10" i="12"/>
  <c r="K10" i="12"/>
  <c r="J10" i="12"/>
  <c r="H10" i="12"/>
  <c r="B44" i="12"/>
  <c r="C44" i="12"/>
  <c r="D44" i="12"/>
  <c r="E44" i="12"/>
  <c r="F44" i="12"/>
  <c r="B45" i="12"/>
  <c r="C45" i="12"/>
  <c r="D45" i="12"/>
  <c r="E45" i="12"/>
  <c r="F45" i="12"/>
  <c r="B46" i="12"/>
  <c r="C46" i="12"/>
  <c r="D46" i="12"/>
  <c r="E46" i="12"/>
  <c r="F46" i="12"/>
  <c r="B47" i="12"/>
  <c r="C47" i="12"/>
  <c r="D47" i="12"/>
  <c r="E47" i="12"/>
  <c r="F47" i="12"/>
  <c r="B48" i="12"/>
  <c r="C48" i="12"/>
  <c r="D48" i="12"/>
  <c r="E48" i="12"/>
  <c r="F48" i="12"/>
  <c r="B49" i="12"/>
  <c r="C49" i="12"/>
  <c r="D49" i="12"/>
  <c r="E49" i="12"/>
  <c r="F49" i="12"/>
  <c r="B50" i="12"/>
  <c r="C50" i="12"/>
  <c r="D50" i="12"/>
  <c r="E50" i="12"/>
  <c r="F50" i="12"/>
  <c r="B43" i="12"/>
  <c r="C43" i="12"/>
  <c r="C51" i="12" s="1"/>
  <c r="D43" i="12"/>
  <c r="E43" i="12"/>
  <c r="F43" i="12"/>
  <c r="B11" i="12"/>
  <c r="C11" i="12"/>
  <c r="D11" i="12"/>
  <c r="E11" i="12"/>
  <c r="F11" i="12"/>
  <c r="B12" i="12"/>
  <c r="C12" i="12"/>
  <c r="D12" i="12"/>
  <c r="E12" i="12"/>
  <c r="F12" i="12"/>
  <c r="B13" i="12"/>
  <c r="C13" i="12"/>
  <c r="D13" i="12"/>
  <c r="E13" i="12"/>
  <c r="F13" i="12"/>
  <c r="B17" i="12"/>
  <c r="C17" i="12"/>
  <c r="D17" i="12"/>
  <c r="E17" i="12"/>
  <c r="F17" i="12"/>
  <c r="B18" i="12"/>
  <c r="C18" i="12"/>
  <c r="D18" i="12"/>
  <c r="E18" i="12"/>
  <c r="F18" i="12"/>
  <c r="B19" i="12"/>
  <c r="C19" i="12"/>
  <c r="D19" i="12"/>
  <c r="E19" i="12"/>
  <c r="F19" i="12"/>
  <c r="B20" i="12"/>
  <c r="C20" i="12"/>
  <c r="D20" i="12"/>
  <c r="E20" i="12"/>
  <c r="F20" i="12"/>
  <c r="B21" i="12"/>
  <c r="C21" i="12"/>
  <c r="D21" i="12"/>
  <c r="E21" i="12"/>
  <c r="F21" i="12"/>
  <c r="B22" i="12"/>
  <c r="C22" i="12"/>
  <c r="D22" i="12"/>
  <c r="E22" i="12"/>
  <c r="F22" i="12"/>
  <c r="B23" i="12"/>
  <c r="C23" i="12"/>
  <c r="D23" i="12"/>
  <c r="E23" i="12"/>
  <c r="F23" i="12"/>
  <c r="B24" i="12"/>
  <c r="C24" i="12"/>
  <c r="D24" i="12"/>
  <c r="E24" i="12"/>
  <c r="F24" i="12"/>
  <c r="B25" i="12"/>
  <c r="C25" i="12"/>
  <c r="D25" i="12"/>
  <c r="E25" i="12"/>
  <c r="F25" i="12"/>
  <c r="B26" i="12"/>
  <c r="C26" i="12"/>
  <c r="D26" i="12"/>
  <c r="E26" i="12"/>
  <c r="F26" i="12"/>
  <c r="B27" i="12"/>
  <c r="C27" i="12"/>
  <c r="D27" i="12"/>
  <c r="E27" i="12"/>
  <c r="F27" i="12"/>
  <c r="B28" i="12"/>
  <c r="C28" i="12"/>
  <c r="D28" i="12"/>
  <c r="E28" i="12"/>
  <c r="F28" i="12"/>
  <c r="B29" i="12"/>
  <c r="C29" i="12"/>
  <c r="D29" i="12"/>
  <c r="E29" i="12"/>
  <c r="F29" i="12"/>
  <c r="B30" i="12"/>
  <c r="C30" i="12"/>
  <c r="D30" i="12"/>
  <c r="E30" i="12"/>
  <c r="F30" i="12"/>
  <c r="B31" i="12"/>
  <c r="C31" i="12"/>
  <c r="D31" i="12"/>
  <c r="E31" i="12"/>
  <c r="F31" i="12"/>
  <c r="B32" i="12"/>
  <c r="C32" i="12"/>
  <c r="D32" i="12"/>
  <c r="E32" i="12"/>
  <c r="F32" i="12"/>
  <c r="B33" i="12"/>
  <c r="C33" i="12"/>
  <c r="D33" i="12"/>
  <c r="E33" i="12"/>
  <c r="F33" i="12"/>
  <c r="B34" i="12"/>
  <c r="C34" i="12"/>
  <c r="D34" i="12"/>
  <c r="E34" i="12"/>
  <c r="F34" i="12"/>
  <c r="B35" i="12"/>
  <c r="C35" i="12"/>
  <c r="D35" i="12"/>
  <c r="E35" i="12"/>
  <c r="F35" i="12"/>
  <c r="B36" i="12"/>
  <c r="C36" i="12"/>
  <c r="D36" i="12"/>
  <c r="E36" i="12"/>
  <c r="F36" i="12"/>
  <c r="B37" i="12"/>
  <c r="C37" i="12"/>
  <c r="D37" i="12"/>
  <c r="E37" i="12"/>
  <c r="F37" i="12"/>
  <c r="B38" i="12"/>
  <c r="C38" i="12"/>
  <c r="D38" i="12"/>
  <c r="E38" i="12"/>
  <c r="F38" i="12"/>
  <c r="F16" i="12"/>
  <c r="E16" i="12"/>
  <c r="D16" i="12"/>
  <c r="C16" i="12"/>
  <c r="B16" i="12"/>
  <c r="C10" i="12"/>
  <c r="F10" i="12"/>
  <c r="E10" i="12"/>
  <c r="D10" i="12"/>
  <c r="B10" i="12"/>
  <c r="I35" i="12"/>
  <c r="H47" i="21"/>
  <c r="I47" i="21"/>
  <c r="J47" i="21"/>
  <c r="K47" i="21"/>
  <c r="L47" i="21"/>
  <c r="H48" i="21"/>
  <c r="I48" i="21"/>
  <c r="J48" i="21"/>
  <c r="K48" i="21"/>
  <c r="L48" i="21"/>
  <c r="H49" i="21"/>
  <c r="I49" i="21"/>
  <c r="J49" i="21"/>
  <c r="K49" i="21"/>
  <c r="L49" i="21"/>
  <c r="H50" i="21"/>
  <c r="I50" i="21"/>
  <c r="J50" i="21"/>
  <c r="K50" i="21"/>
  <c r="L50" i="21"/>
  <c r="H51" i="21"/>
  <c r="I51" i="21"/>
  <c r="J51" i="21"/>
  <c r="K51" i="21"/>
  <c r="L51" i="21"/>
  <c r="H52" i="21"/>
  <c r="I52" i="21"/>
  <c r="J52" i="21"/>
  <c r="K52" i="21"/>
  <c r="L52" i="21"/>
  <c r="H53" i="21"/>
  <c r="I53" i="21"/>
  <c r="J53" i="21"/>
  <c r="K53" i="21"/>
  <c r="L53" i="21"/>
  <c r="H54" i="21"/>
  <c r="I54" i="21"/>
  <c r="J54" i="21"/>
  <c r="K54" i="21"/>
  <c r="L54" i="21"/>
  <c r="H55" i="21"/>
  <c r="I55" i="21"/>
  <c r="J55" i="21"/>
  <c r="K55" i="21"/>
  <c r="L55" i="21"/>
  <c r="H56" i="21"/>
  <c r="I56" i="21"/>
  <c r="J56" i="21"/>
  <c r="K56" i="21"/>
  <c r="L56" i="21"/>
  <c r="H57" i="21"/>
  <c r="I57" i="21"/>
  <c r="J57" i="21"/>
  <c r="K57" i="21"/>
  <c r="L57" i="21"/>
  <c r="H58" i="21"/>
  <c r="I58" i="21"/>
  <c r="J58" i="21"/>
  <c r="K58" i="21"/>
  <c r="L58" i="21"/>
  <c r="H59" i="21"/>
  <c r="I59" i="21"/>
  <c r="J59" i="21"/>
  <c r="K59" i="21"/>
  <c r="L59" i="21"/>
  <c r="L46" i="21"/>
  <c r="K46" i="21"/>
  <c r="J46" i="21"/>
  <c r="I46" i="21"/>
  <c r="H46" i="21"/>
  <c r="B24" i="21"/>
  <c r="C24" i="21"/>
  <c r="D24" i="21"/>
  <c r="E24" i="21"/>
  <c r="F24" i="21"/>
  <c r="B25" i="21"/>
  <c r="C25" i="21"/>
  <c r="D25" i="21"/>
  <c r="E25" i="21"/>
  <c r="F25" i="21"/>
  <c r="B26" i="21"/>
  <c r="C26" i="21"/>
  <c r="D26" i="21"/>
  <c r="E26" i="21"/>
  <c r="F26" i="21"/>
  <c r="B27" i="21"/>
  <c r="C27" i="21"/>
  <c r="D27" i="21"/>
  <c r="E27" i="21"/>
  <c r="F27" i="21"/>
  <c r="B28" i="21"/>
  <c r="C28" i="21"/>
  <c r="D28" i="21"/>
  <c r="E28" i="21"/>
  <c r="F28" i="21"/>
  <c r="B29" i="21"/>
  <c r="C29" i="21"/>
  <c r="D29" i="21"/>
  <c r="E29" i="21"/>
  <c r="F29" i="21"/>
  <c r="B30" i="21"/>
  <c r="C30" i="21"/>
  <c r="D30" i="21"/>
  <c r="E30" i="21"/>
  <c r="F30" i="21"/>
  <c r="B31" i="21"/>
  <c r="C31" i="21"/>
  <c r="D31" i="21"/>
  <c r="E31" i="21"/>
  <c r="F31" i="21"/>
  <c r="B32" i="21"/>
  <c r="C32" i="21"/>
  <c r="D32" i="21"/>
  <c r="E32" i="21"/>
  <c r="F32" i="21"/>
  <c r="B33" i="21"/>
  <c r="C33" i="21"/>
  <c r="D33" i="21"/>
  <c r="E33" i="21"/>
  <c r="F33" i="21"/>
  <c r="B34" i="21"/>
  <c r="C34" i="21"/>
  <c r="D34" i="21"/>
  <c r="E34" i="21"/>
  <c r="F34" i="21"/>
  <c r="B35" i="21"/>
  <c r="C35" i="21"/>
  <c r="D35" i="21"/>
  <c r="E35" i="21"/>
  <c r="F35" i="21"/>
  <c r="B36" i="21"/>
  <c r="C36" i="21"/>
  <c r="D36" i="21"/>
  <c r="E36" i="21"/>
  <c r="F36" i="21"/>
  <c r="B37" i="21"/>
  <c r="C37" i="21"/>
  <c r="D37" i="21"/>
  <c r="E37" i="21"/>
  <c r="F37" i="21"/>
  <c r="B38" i="21"/>
  <c r="C38" i="21"/>
  <c r="D38" i="21"/>
  <c r="E38" i="21"/>
  <c r="F38" i="21"/>
  <c r="B39" i="21"/>
  <c r="C39" i="21"/>
  <c r="D39" i="21"/>
  <c r="E39" i="21"/>
  <c r="F39" i="21"/>
  <c r="B40" i="21"/>
  <c r="C40" i="21"/>
  <c r="D40" i="21"/>
  <c r="E40" i="21"/>
  <c r="F40" i="21"/>
  <c r="B41" i="21"/>
  <c r="C41" i="21"/>
  <c r="D41" i="21"/>
  <c r="E41" i="21"/>
  <c r="F41" i="21"/>
  <c r="B42" i="21"/>
  <c r="C42" i="21"/>
  <c r="D42" i="21"/>
  <c r="E42" i="21"/>
  <c r="F42" i="21"/>
  <c r="B43" i="21"/>
  <c r="C43" i="21"/>
  <c r="D43" i="21"/>
  <c r="E43" i="21"/>
  <c r="F43" i="21"/>
  <c r="B44" i="21"/>
  <c r="C44" i="21"/>
  <c r="D44" i="21"/>
  <c r="E44" i="21"/>
  <c r="F44" i="21"/>
  <c r="B45" i="21"/>
  <c r="C45" i="21"/>
  <c r="D45" i="21"/>
  <c r="E45" i="21"/>
  <c r="F45" i="21"/>
  <c r="F23" i="21"/>
  <c r="E23" i="21"/>
  <c r="D23" i="21"/>
  <c r="C23" i="21"/>
  <c r="B23" i="21"/>
  <c r="H16" i="21"/>
  <c r="I16" i="21"/>
  <c r="J16" i="21"/>
  <c r="K16" i="21"/>
  <c r="L16" i="21"/>
  <c r="H17" i="21"/>
  <c r="I17" i="21"/>
  <c r="J17" i="21"/>
  <c r="K17" i="21"/>
  <c r="L17" i="21"/>
  <c r="H18" i="21"/>
  <c r="I18" i="21"/>
  <c r="J18" i="21"/>
  <c r="K18" i="21"/>
  <c r="L18" i="21"/>
  <c r="L13" i="21"/>
  <c r="K13" i="21"/>
  <c r="J13" i="21"/>
  <c r="I13" i="21"/>
  <c r="H13" i="21"/>
  <c r="B16" i="21"/>
  <c r="C16" i="21"/>
  <c r="D16" i="21"/>
  <c r="E16" i="21"/>
  <c r="F16" i="21"/>
  <c r="F13" i="21"/>
  <c r="E13" i="21"/>
  <c r="D13" i="21"/>
  <c r="C13" i="21"/>
  <c r="B13" i="21"/>
  <c r="G5" i="26"/>
  <c r="F5" i="26"/>
  <c r="E5" i="26"/>
  <c r="D5" i="26"/>
  <c r="C5" i="26"/>
  <c r="J40" i="26"/>
  <c r="K40" i="26"/>
  <c r="L40" i="26"/>
  <c r="M40" i="26"/>
  <c r="N40" i="26"/>
  <c r="J41" i="26"/>
  <c r="K41" i="26"/>
  <c r="L41" i="26"/>
  <c r="M41" i="26"/>
  <c r="N41" i="26"/>
  <c r="N39" i="26"/>
  <c r="M39" i="26"/>
  <c r="M45" i="26" s="1"/>
  <c r="L39" i="26"/>
  <c r="K39" i="26"/>
  <c r="J39" i="26"/>
  <c r="C16" i="26"/>
  <c r="D16" i="26"/>
  <c r="E16" i="26"/>
  <c r="F16" i="26"/>
  <c r="G16" i="26"/>
  <c r="C17" i="26"/>
  <c r="D17" i="26"/>
  <c r="E17" i="26"/>
  <c r="F17" i="26"/>
  <c r="G17" i="26"/>
  <c r="C18" i="26"/>
  <c r="D18" i="26"/>
  <c r="E18" i="26"/>
  <c r="E21" i="26" s="1"/>
  <c r="F18" i="26"/>
  <c r="G18" i="26"/>
  <c r="C19" i="26"/>
  <c r="D19" i="26"/>
  <c r="E19" i="26"/>
  <c r="F19" i="26"/>
  <c r="G19" i="26"/>
  <c r="C27" i="26"/>
  <c r="D27" i="26"/>
  <c r="E27" i="26"/>
  <c r="F27" i="26"/>
  <c r="G27" i="26"/>
  <c r="C30" i="26"/>
  <c r="D30" i="26"/>
  <c r="E30" i="26"/>
  <c r="F30" i="26"/>
  <c r="G30" i="26"/>
  <c r="G26" i="26"/>
  <c r="F26" i="26"/>
  <c r="F32" i="26" s="1"/>
  <c r="E26" i="26"/>
  <c r="E32" i="26" s="1"/>
  <c r="D26" i="26"/>
  <c r="C26" i="26"/>
  <c r="E10" i="26"/>
  <c r="L21" i="31" l="1"/>
  <c r="N45" i="31"/>
  <c r="M32" i="31"/>
  <c r="K10" i="26"/>
  <c r="M10" i="26"/>
  <c r="L32" i="26"/>
  <c r="F45" i="26"/>
  <c r="L46" i="26" s="1"/>
  <c r="D10" i="31"/>
  <c r="L10" i="31"/>
  <c r="M10" i="31"/>
  <c r="N10" i="31"/>
  <c r="C10" i="31"/>
  <c r="K45" i="26"/>
  <c r="E51" i="12"/>
  <c r="L10" i="26"/>
  <c r="D10" i="26"/>
  <c r="D32" i="26"/>
  <c r="F21" i="26"/>
  <c r="D21" i="26"/>
  <c r="L45" i="26"/>
  <c r="D14" i="12"/>
  <c r="E14" i="12"/>
  <c r="C14" i="12"/>
  <c r="D51" i="12"/>
  <c r="K35" i="12"/>
  <c r="J35" i="12"/>
  <c r="K21" i="26"/>
  <c r="M21" i="26"/>
  <c r="D45" i="26"/>
  <c r="D21" i="31"/>
  <c r="J42" i="21"/>
  <c r="I42" i="21"/>
  <c r="K42" i="21"/>
  <c r="L46" i="3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Dr. Mahmood Al-Bashayreh</author>
  </authors>
  <commentList>
    <comment ref="G5" authorId="0" shapeId="0" xr:uid="{022E3115-9FDE-445D-9492-327D0E52ACEC}">
      <text>
        <r>
          <rPr>
            <b/>
            <sz val="9"/>
            <color indexed="81"/>
            <rFont val="Tahoma"/>
            <family val="2"/>
          </rPr>
          <t>Dr. Mahmood Al-Bashayreh:</t>
        </r>
        <r>
          <rPr>
            <sz val="9"/>
            <color indexed="81"/>
            <rFont val="Tahoma"/>
            <family val="2"/>
          </rPr>
          <t xml:space="preserve">
You can write your Notes here.</t>
        </r>
      </text>
    </comment>
    <comment ref="P5" authorId="0" shapeId="0" xr:uid="{9378F5B7-BB46-41E5-82AF-EA715FFA9739}">
      <text>
        <r>
          <rPr>
            <b/>
            <sz val="9"/>
            <color indexed="81"/>
            <rFont val="Tahoma"/>
            <family val="2"/>
          </rPr>
          <t>Dr. Mahmood Al-Bashayreh:</t>
        </r>
        <r>
          <rPr>
            <sz val="9"/>
            <color indexed="81"/>
            <rFont val="Tahoma"/>
            <family val="2"/>
          </rPr>
          <t xml:space="preserve">
You can write your Notes here.</t>
        </r>
      </text>
    </comment>
    <comment ref="G15" authorId="0" shapeId="0" xr:uid="{1A6146AA-07B0-4B66-A1BD-179D3FA5F01A}">
      <text>
        <r>
          <rPr>
            <b/>
            <sz val="9"/>
            <color indexed="81"/>
            <rFont val="Tahoma"/>
            <family val="2"/>
          </rPr>
          <t>Dr. Mahmood Al-Bashayreh:</t>
        </r>
        <r>
          <rPr>
            <sz val="9"/>
            <color indexed="81"/>
            <rFont val="Tahoma"/>
            <family val="2"/>
          </rPr>
          <t xml:space="preserve">
You can write your Notes here.</t>
        </r>
      </text>
    </comment>
    <comment ref="P15" authorId="0" shapeId="0" xr:uid="{F6082A49-D707-43C4-8D89-F855F8136A2E}">
      <text>
        <r>
          <rPr>
            <b/>
            <sz val="9"/>
            <color indexed="81"/>
            <rFont val="Tahoma"/>
            <family val="2"/>
          </rPr>
          <t>Dr. Mahmood Al-Bashayreh:</t>
        </r>
        <r>
          <rPr>
            <sz val="9"/>
            <color indexed="81"/>
            <rFont val="Tahoma"/>
            <family val="2"/>
          </rPr>
          <t xml:space="preserve">
You can write your Notes here.</t>
        </r>
      </text>
    </comment>
    <comment ref="G26" authorId="0" shapeId="0" xr:uid="{502E9C93-6CDF-4802-8D3A-BFEB0D58D3CE}">
      <text>
        <r>
          <rPr>
            <b/>
            <sz val="9"/>
            <color indexed="81"/>
            <rFont val="Tahoma"/>
            <family val="2"/>
          </rPr>
          <t>Dr. Mahmood Al-Bashayreh:</t>
        </r>
        <r>
          <rPr>
            <sz val="9"/>
            <color indexed="81"/>
            <rFont val="Tahoma"/>
            <family val="2"/>
          </rPr>
          <t xml:space="preserve">
You can write your Notes here.</t>
        </r>
      </text>
    </comment>
    <comment ref="P26" authorId="0" shapeId="0" xr:uid="{E60AF58E-450A-4A2D-9CA8-67F72996B4A9}">
      <text>
        <r>
          <rPr>
            <b/>
            <sz val="9"/>
            <color indexed="81"/>
            <rFont val="Tahoma"/>
            <family val="2"/>
          </rPr>
          <t>Dr. Mahmood Al-Bashayreh:</t>
        </r>
        <r>
          <rPr>
            <sz val="9"/>
            <color indexed="81"/>
            <rFont val="Tahoma"/>
            <family val="2"/>
          </rPr>
          <t xml:space="preserve">
You can write your Notes here.</t>
        </r>
      </text>
    </comment>
    <comment ref="G39" authorId="0" shapeId="0" xr:uid="{957BFA60-C0DA-43A1-9297-B8A5C2B6B34F}">
      <text>
        <r>
          <rPr>
            <b/>
            <sz val="9"/>
            <color indexed="81"/>
            <rFont val="Tahoma"/>
            <family val="2"/>
          </rPr>
          <t>Dr. Mahmood Al-Bashayreh:</t>
        </r>
        <r>
          <rPr>
            <sz val="9"/>
            <color indexed="81"/>
            <rFont val="Tahoma"/>
            <family val="2"/>
          </rPr>
          <t xml:space="preserve">
You can write your Notes here.</t>
        </r>
      </text>
    </comment>
    <comment ref="P39" authorId="0" shapeId="0" xr:uid="{934F70F5-4771-4A2F-88D8-D3D24E991492}">
      <text>
        <r>
          <rPr>
            <b/>
            <sz val="9"/>
            <color indexed="81"/>
            <rFont val="Tahoma"/>
            <family val="2"/>
          </rPr>
          <t>Dr. Mahmood Al-Bashayreh:</t>
        </r>
        <r>
          <rPr>
            <sz val="9"/>
            <color indexed="81"/>
            <rFont val="Tahoma"/>
            <family val="2"/>
          </rPr>
          <t xml:space="preserve">
You can write your Notes here.</t>
        </r>
      </text>
    </comment>
  </commentList>
</comments>
</file>

<file path=xl/sharedStrings.xml><?xml version="1.0" encoding="utf-8"?>
<sst xmlns="http://schemas.openxmlformats.org/spreadsheetml/2006/main" count="1078" uniqueCount="611">
  <si>
    <t>-</t>
  </si>
  <si>
    <t>Subject Number</t>
  </si>
  <si>
    <t>Subject Title</t>
  </si>
  <si>
    <t>Credit Hours</t>
  </si>
  <si>
    <t>Theory</t>
  </si>
  <si>
    <t>Lab</t>
  </si>
  <si>
    <t>Total</t>
  </si>
  <si>
    <t>Probability and Statistics</t>
  </si>
  <si>
    <t>English Language (2)</t>
  </si>
  <si>
    <t>Computer Skills (1)</t>
  </si>
  <si>
    <t>Digital Systems</t>
  </si>
  <si>
    <t>Microcomputer Systems and Assembly Language</t>
  </si>
  <si>
    <t>Computer Architecture</t>
  </si>
  <si>
    <t>Design and Analysis of Algorithms</t>
  </si>
  <si>
    <t>Theory of Computation</t>
  </si>
  <si>
    <t>Operating Systems</t>
  </si>
  <si>
    <t>Artificial Intelligence</t>
  </si>
  <si>
    <t>Field Training</t>
  </si>
  <si>
    <t>Computer Graphics</t>
  </si>
  <si>
    <t>Graduation Project</t>
  </si>
  <si>
    <t>Software Engineering (1)</t>
  </si>
  <si>
    <t>Data Communications and Computer Networks</t>
  </si>
  <si>
    <t>Discrete Structures</t>
  </si>
  <si>
    <t>Data Structures and Algorithms</t>
  </si>
  <si>
    <t>Technical Communication Skills</t>
  </si>
  <si>
    <t>Multimedia Systems</t>
  </si>
  <si>
    <t>Prerequisites</t>
  </si>
  <si>
    <t>Calculus (1)</t>
  </si>
  <si>
    <t>Object Oriented Programming (2)</t>
  </si>
  <si>
    <t>Data Structures and Algorithms Lab.</t>
  </si>
  <si>
    <t>Object Oriented Programming (1)</t>
  </si>
  <si>
    <t>Web-Based Programming</t>
  </si>
  <si>
    <t>Database Systems</t>
  </si>
  <si>
    <t>Information Technology Legislations</t>
  </si>
  <si>
    <t>Information Security</t>
  </si>
  <si>
    <t>Applied Science University (Private)</t>
  </si>
  <si>
    <t>Faculty of  Information Technology</t>
  </si>
  <si>
    <t>(Graduation Requirements: 132 Credit Hours)</t>
  </si>
  <si>
    <t>First: University Requirements   (27 Credit Hours)</t>
  </si>
  <si>
    <t>Fourth: Specialization Requirements  (81 Credit Hours)</t>
  </si>
  <si>
    <t>(a) Compulsory:   (12 Credit Hours)</t>
  </si>
  <si>
    <t>Military Science*</t>
  </si>
  <si>
    <t>Numerical Analysis</t>
  </si>
  <si>
    <t>Visual Programming</t>
  </si>
  <si>
    <t>Political and Administrative System in Jordan</t>
  </si>
  <si>
    <t>Introduction to Sociology</t>
  </si>
  <si>
    <t>Introduction to Philosophy</t>
  </si>
  <si>
    <t>Information Systems Analysis and Design</t>
  </si>
  <si>
    <t>Network Security</t>
  </si>
  <si>
    <t>Human Rights</t>
  </si>
  <si>
    <t>Mobile and Wireless Computing</t>
  </si>
  <si>
    <t>Sports and Health</t>
  </si>
  <si>
    <t>Introduction to Astronomy</t>
  </si>
  <si>
    <t>Selective Programming Language</t>
  </si>
  <si>
    <t>Health Culture</t>
  </si>
  <si>
    <t>Modeling and Simulation</t>
  </si>
  <si>
    <t>Advanced Operating Systems</t>
  </si>
  <si>
    <t>Digital Image Processing</t>
  </si>
  <si>
    <t>Machine Learning</t>
  </si>
  <si>
    <t>Advanced Technologies and Tools in Computer Science</t>
  </si>
  <si>
    <t>Special Topics in Computer Science</t>
  </si>
  <si>
    <t>Project Management</t>
  </si>
  <si>
    <t>Human-Computer Interaction</t>
  </si>
  <si>
    <t>Structured Programming</t>
  </si>
  <si>
    <t>Advanced Internet Computing</t>
  </si>
  <si>
    <t>Distributed Information Systems</t>
  </si>
  <si>
    <t>Advanced Computer Networks</t>
  </si>
  <si>
    <t xml:space="preserve">Third:  Free Electives (3) Credit Hours </t>
  </si>
  <si>
    <t>The student can choose any subject offered by the university faculties</t>
  </si>
  <si>
    <t>Curriculum of Software Engineering Department</t>
  </si>
  <si>
    <t>(a) Compulsory:   (72 Credit Hours)</t>
  </si>
  <si>
    <t>Arabic Language  (2)</t>
  </si>
  <si>
    <t>Introduction to Library Science</t>
  </si>
  <si>
    <t>Ethics in Islam</t>
  </si>
  <si>
    <t>Human and the Environment</t>
  </si>
  <si>
    <t>Advanced Internet Programming</t>
  </si>
  <si>
    <t>1303236+1301304</t>
  </si>
  <si>
    <t>(b) Elective: (9 Credit Hours)</t>
  </si>
  <si>
    <t>** All students are subjected to tests in English, Arabic and Computer Skills. Those who fail in any of the given tests must enroll for remedial course(099) which will be considered out of their study plans.</t>
  </si>
  <si>
    <t>Software Agents</t>
  </si>
  <si>
    <t>Formal Methods</t>
  </si>
  <si>
    <t>1301108+1301110</t>
  </si>
  <si>
    <t>Introduction to Software Engineering</t>
  </si>
  <si>
    <t>Fundamentals of Information Systems</t>
  </si>
  <si>
    <t>Systems Analysis and Design Lab.</t>
  </si>
  <si>
    <t>Graduation Project (1)</t>
  </si>
  <si>
    <t>Graduation Project (2)</t>
  </si>
  <si>
    <t>Geographic Information Systems</t>
  </si>
  <si>
    <t>Decision Support Systems &amp; Intelligent Systems</t>
  </si>
  <si>
    <t>Advanced Database Systems</t>
  </si>
  <si>
    <t>Special Topics in Computer Information Systems</t>
  </si>
  <si>
    <t>Computer Networks (1)</t>
  </si>
  <si>
    <t>Computer Networks (2)</t>
  </si>
  <si>
    <t>Network Programming</t>
  </si>
  <si>
    <t>Networks Security Programming</t>
  </si>
  <si>
    <t>Wireless Networks Design</t>
  </si>
  <si>
    <t>Advanced Internet Protocols</t>
  </si>
  <si>
    <t>مهارات الحاسوب تقوية</t>
  </si>
  <si>
    <t>Improving Computer Skills</t>
  </si>
  <si>
    <t>مهارات الحاسوب (1)</t>
  </si>
  <si>
    <t>مهارات الحاسوب (2)</t>
  </si>
  <si>
    <t>Computer Skills (2)</t>
  </si>
  <si>
    <t>مهارات حاسوب (2) صيدله وعلوم,</t>
  </si>
  <si>
    <t>Computer Skills (2) – Science and Pharmacy</t>
  </si>
  <si>
    <t>مهارات حاسوب 2 ماعدا الهندسة والعلوم</t>
  </si>
  <si>
    <t>Computer Skills (2)- None- Science and -Engineering</t>
  </si>
  <si>
    <t>اساسيات البرمجة</t>
  </si>
  <si>
    <t>Principles of Programming</t>
  </si>
  <si>
    <t>البرمجة الهيكلية</t>
  </si>
  <si>
    <t>مهارات الحاسوب</t>
  </si>
  <si>
    <t>Computer Skills</t>
  </si>
  <si>
    <t>البرمجة الكينونية (1)</t>
  </si>
  <si>
    <t>Object-Oriented Programming (1)</t>
  </si>
  <si>
    <t>تراكيب متقطعه</t>
  </si>
  <si>
    <t>النظم الرقمية</t>
  </si>
  <si>
    <t>البرمجة الموجهه للكيانات (1)</t>
  </si>
  <si>
    <t>البرمجة الموجهه للكيانات (2)</t>
  </si>
  <si>
    <t>تراكيب البيانات والخوارزميات</t>
  </si>
  <si>
    <t>البرمجة المرئية/++VC</t>
  </si>
  <si>
    <t>Visual Programming/VC++</t>
  </si>
  <si>
    <t>البرمجة المرئية بلغة VB</t>
  </si>
  <si>
    <t>Visual Programming/VB</t>
  </si>
  <si>
    <t>مختبر تراكيب البيانات والخوارزميات</t>
  </si>
  <si>
    <t>البرمجة الكينونية (2)</t>
  </si>
  <si>
    <t>Object-Oriented Programming (2)</t>
  </si>
  <si>
    <t>نظم الحواسيب الدقيقة ولغة اسمبلى</t>
  </si>
  <si>
    <t>عمارة الحاسوب</t>
  </si>
  <si>
    <t>تنظيم وعمارة الحاسوب</t>
  </si>
  <si>
    <t>Computer Organization and Architecture</t>
  </si>
  <si>
    <t>تنظيم وتصميم منطق الحاسوب</t>
  </si>
  <si>
    <t>Computer Organization and Logic Design</t>
  </si>
  <si>
    <t>نظم التشغيل وبرمجة النظم</t>
  </si>
  <si>
    <t>Operating Systems and Systems Software</t>
  </si>
  <si>
    <t>برمجة النظم</t>
  </si>
  <si>
    <t>Systems Programming</t>
  </si>
  <si>
    <t>البرمجة المرئية / ++VC</t>
  </si>
  <si>
    <t>البرمجة المرئية بلغة VB</t>
  </si>
  <si>
    <t>اخلاقيات مهنه الحاسوب</t>
  </si>
  <si>
    <t>Computer Profession Ethics</t>
  </si>
  <si>
    <t>مهارات الاتصال الفنيه</t>
  </si>
  <si>
    <t>التحليل العددى</t>
  </si>
  <si>
    <t>بحوث العمليات</t>
  </si>
  <si>
    <t>Operations Research</t>
  </si>
  <si>
    <t>لغة برمجة مختارة</t>
  </si>
  <si>
    <t>مفاهيم لغات البرمجة</t>
  </si>
  <si>
    <t>Programming Languages Concepts</t>
  </si>
  <si>
    <t>اساسيات لغات البرمجة</t>
  </si>
  <si>
    <t>Principles of Programming Languages</t>
  </si>
  <si>
    <t>البرمجة المرئية</t>
  </si>
  <si>
    <t>تصميم وتحليل الخوارزميات</t>
  </si>
  <si>
    <t>نظرية الحساب</t>
  </si>
  <si>
    <t>نظم التشغيل</t>
  </si>
  <si>
    <t>نظم تشغيل.</t>
  </si>
  <si>
    <t>Operating Systems (1)</t>
  </si>
  <si>
    <t>Operating Systems and Systems Programming</t>
  </si>
  <si>
    <t>الذكاءالاصطناعى</t>
  </si>
  <si>
    <t>التدريب الميداني</t>
  </si>
  <si>
    <t>تحليل عددى</t>
  </si>
  <si>
    <t>النمذجة والمحاكاة</t>
  </si>
  <si>
    <t>تقنيات وأدوات متقدمة في علم الحاسوب</t>
  </si>
  <si>
    <t>مواضيع مختارة</t>
  </si>
  <si>
    <t>Special Topics</t>
  </si>
  <si>
    <t>التشفير وامن الحاسوب</t>
  </si>
  <si>
    <t>Cryptography and Computer Security</t>
  </si>
  <si>
    <t>ترجمة لغات البرمجة</t>
  </si>
  <si>
    <t>Compiler Construction</t>
  </si>
  <si>
    <t>المعالجة المتوازية</t>
  </si>
  <si>
    <t>Parallel Processing</t>
  </si>
  <si>
    <t>نظم التشغيل المتقدمة</t>
  </si>
  <si>
    <t>معالجة الصور الرقمية</t>
  </si>
  <si>
    <t>الرسم الحاسوبي</t>
  </si>
  <si>
    <t>الحوسبة التطورية</t>
  </si>
  <si>
    <t>Evolutionary Computing</t>
  </si>
  <si>
    <t>تعلم الآلة</t>
  </si>
  <si>
    <t>جاهزية الطالب للتخرج</t>
  </si>
  <si>
    <t>Graduation Project Preparation</t>
  </si>
  <si>
    <t>مشروع التخرج</t>
  </si>
  <si>
    <t>موضوعات خاصة في علم الحاسوب</t>
  </si>
  <si>
    <t>مشروع تخرج (1)</t>
  </si>
  <si>
    <t>مشروع تخرج (2)</t>
  </si>
  <si>
    <t>تحليل نظم</t>
  </si>
  <si>
    <t>Systems Analysis</t>
  </si>
  <si>
    <t>تراكيب ونماذج نظم المعلومات</t>
  </si>
  <si>
    <t>Information Systems' Forms and Structures</t>
  </si>
  <si>
    <t>مدخل الى هندسة البرمجيات</t>
  </si>
  <si>
    <t>هندسة البرمجيات (1)</t>
  </si>
  <si>
    <t>هندسة المتطلبات</t>
  </si>
  <si>
    <t>Software Requirements Engineering</t>
  </si>
  <si>
    <t>ادارة المشاريع</t>
  </si>
  <si>
    <t>ادارة المشاريع المبرمجه</t>
  </si>
  <si>
    <t>Software Project Management</t>
  </si>
  <si>
    <t>تصميم وبناء البرمجيات</t>
  </si>
  <si>
    <t>Software Design and Construction</t>
  </si>
  <si>
    <t>نمذجة و تصميم البرمجيات (1)</t>
  </si>
  <si>
    <t>Software Design and Modeling (1)</t>
  </si>
  <si>
    <t>وكلاء البرمجيات</t>
  </si>
  <si>
    <t>تقنيات و أدوات متقدمة في هندسة البرمجيات</t>
  </si>
  <si>
    <t>Advanced Technologies and Tools in Software Engineering</t>
  </si>
  <si>
    <t>امن وسلامة البرمجيات</t>
  </si>
  <si>
    <t>Software Security and Safety</t>
  </si>
  <si>
    <t>تصميم النظم المسندة بالوب</t>
  </si>
  <si>
    <t>Web-Based Systems Design</t>
  </si>
  <si>
    <t>حوسبة الكيانات الموزعة</t>
  </si>
  <si>
    <t>Distributed Object-Oriented Computing</t>
  </si>
  <si>
    <t>تصميم النظم الذكية</t>
  </si>
  <si>
    <t>Intelligent Systems</t>
  </si>
  <si>
    <t>تصميم النظم الذكية المبنية على المعارف</t>
  </si>
  <si>
    <t>Knowledge-Based Intelligent Systems</t>
  </si>
  <si>
    <t>التفاعل الانسانى مع الحاسوب</t>
  </si>
  <si>
    <t>تفاعل الانسان مع الحاسوب</t>
  </si>
  <si>
    <t>نمذجة و تصميم البرمجيات (2)</t>
  </si>
  <si>
    <t>Software Design and Modeling (2)</t>
  </si>
  <si>
    <t>هندسة البرمجيات (2)</t>
  </si>
  <si>
    <t>Software Engineering (2)</t>
  </si>
  <si>
    <t>هندسة البرمجيات الموزعة والمبنية على المكونات</t>
  </si>
  <si>
    <t>Component-Based Software Engineering</t>
  </si>
  <si>
    <t>نظم الوقت الحقيقي والنظم المدمجة</t>
  </si>
  <si>
    <t>Real-Time and Embedded Systems</t>
  </si>
  <si>
    <t>فحص البرمجيات وتاكيد الجودة</t>
  </si>
  <si>
    <t>Software Testing and Quality Assurance</t>
  </si>
  <si>
    <t>صيانة البرمجيات واعادة هندستها</t>
  </si>
  <si>
    <t>Software Maintenance and Reengineering</t>
  </si>
  <si>
    <t>هندسة البرمجيات المبنية على المكونت</t>
  </si>
  <si>
    <t>الطرق المنهجية</t>
  </si>
  <si>
    <t>مشروع تخرج</t>
  </si>
  <si>
    <t>موضوعات خاصة فى هندسة البرمجيات</t>
  </si>
  <si>
    <t>Special Topics in Software Engineering</t>
  </si>
  <si>
    <t>اسس صيانة الحاسب</t>
  </si>
  <si>
    <t>Computer Maintenance Foundation</t>
  </si>
  <si>
    <t>حوسبة الانترنت (1)</t>
  </si>
  <si>
    <t>Internet Computing (1)</t>
  </si>
  <si>
    <t>تطوير برمجيات الانترنت</t>
  </si>
  <si>
    <t>التجارة الالكترونية</t>
  </si>
  <si>
    <t>ECommerce</t>
  </si>
  <si>
    <t>نظم المعلومات الادارية</t>
  </si>
  <si>
    <t>Management Information Systems</t>
  </si>
  <si>
    <t>تنظيم ومعالجة الملفات</t>
  </si>
  <si>
    <t>File Processing and Organization</t>
  </si>
  <si>
    <t>تشريعات تكنولوجيا المعلومات</t>
  </si>
  <si>
    <t>مهارات الاتصال الفنية</t>
  </si>
  <si>
    <t>نظم المعلومات الجغرافية</t>
  </si>
  <si>
    <t>تراسل البيانات وشبكات الحاسوب</t>
  </si>
  <si>
    <t>مختبر تراسل البيانات وشبكات الحاسوب</t>
  </si>
  <si>
    <t>Data Communications and Computer Networks Lab.</t>
  </si>
  <si>
    <t>Internet Computing</t>
  </si>
  <si>
    <t>حوسبة الانترنت (2)</t>
  </si>
  <si>
    <t>Internet Computing (2)</t>
  </si>
  <si>
    <t>النظم المبنية على المعارف</t>
  </si>
  <si>
    <t>Knowledge Based Systems</t>
  </si>
  <si>
    <t>تنظيم ومعالجة الملفات.</t>
  </si>
  <si>
    <t>نظم قواعد البيانات</t>
  </si>
  <si>
    <t>مختبر نظم قواعد البيانات</t>
  </si>
  <si>
    <t>Database Systems Lab.</t>
  </si>
  <si>
    <t>نظم دعم القرار</t>
  </si>
  <si>
    <t>Decision Support System</t>
  </si>
  <si>
    <t>نظم قواعد البيانات (1)</t>
  </si>
  <si>
    <t>Database Systems (1)</t>
  </si>
  <si>
    <t>مختبر نظم قواعد البيانات (1)</t>
  </si>
  <si>
    <t>Database Systems (1) Lab</t>
  </si>
  <si>
    <t>نظم لغات الجيل الرابع</t>
  </si>
  <si>
    <t>Fourth Generation Languages Systems</t>
  </si>
  <si>
    <t>خزن واسترجاع المعلومات</t>
  </si>
  <si>
    <t xml:space="preserve">Information Storage and Retrieval </t>
  </si>
  <si>
    <t>نظم دعم القرار و الأنظمة الخبيرة</t>
  </si>
  <si>
    <t>Decision Support Systems and Expert Systems</t>
  </si>
  <si>
    <t>نظم الوسائط المتعددة</t>
  </si>
  <si>
    <t>نظم  دعم القرار والأنظمة الذكية</t>
  </si>
  <si>
    <t>إدارة نظم قواعد البيانات</t>
  </si>
  <si>
    <t>بحوث عمليات</t>
  </si>
  <si>
    <t>تحليل نظم المعلومات</t>
  </si>
  <si>
    <t>Information Systems Analysis</t>
  </si>
  <si>
    <t>مختبر تحليل نظم المعلومات</t>
  </si>
  <si>
    <t>Information Systems Analysis Lab.</t>
  </si>
  <si>
    <t>تحليل وتصميم النظم</t>
  </si>
  <si>
    <t>مختبر تحليل و تصميم النظم</t>
  </si>
  <si>
    <t>Systems Analysis Lab.</t>
  </si>
  <si>
    <t>تحليل وتصميم نظم المعلومات</t>
  </si>
  <si>
    <t>مختبر تحليل وتصميم نظم المعلومات</t>
  </si>
  <si>
    <t>تقنيات وأدوات متقدمة في نظم المعلومات الحاسوبية</t>
  </si>
  <si>
    <t>Advanced Technologies and Tools in Computer Information Systems</t>
  </si>
  <si>
    <t>امن وتدقيق نظم المعلومات</t>
  </si>
  <si>
    <t>Information Systems Security and Auditing</t>
  </si>
  <si>
    <t>امن المعلومات</t>
  </si>
  <si>
    <t>شبكات الحاسوب المتقدمة</t>
  </si>
  <si>
    <t>الحوسبة الموزعة</t>
  </si>
  <si>
    <t>Distributed Computing</t>
  </si>
  <si>
    <t>نظم المعلومات الموزعة</t>
  </si>
  <si>
    <t>بناء نظم التجارة الالكترونية</t>
  </si>
  <si>
    <t>Building ECommerce Systems</t>
  </si>
  <si>
    <t>تطبيقات الكترونية</t>
  </si>
  <si>
    <t>Electronic Systems Applications</t>
  </si>
  <si>
    <t>كشف المعارف والتنقيب عن المعطيات</t>
  </si>
  <si>
    <t>Knowledge Discovery and Data Mining</t>
  </si>
  <si>
    <t>معالجة اللغات الطبيعية</t>
  </si>
  <si>
    <t>Natural Languages Processing</t>
  </si>
  <si>
    <t>التنقيب في البيانات</t>
  </si>
  <si>
    <t>Data Mining</t>
  </si>
  <si>
    <t>ادارة موارد المعلومات</t>
  </si>
  <si>
    <t xml:space="preserve">Management of Information Resources </t>
  </si>
  <si>
    <t>نظم المعلومات التنفيذية</t>
  </si>
  <si>
    <t>Executive Information Systems</t>
  </si>
  <si>
    <t>نظم قواعد بيانات (2)</t>
  </si>
  <si>
    <t>Database Systems (2)</t>
  </si>
  <si>
    <t>استرجاع المعلومات</t>
  </si>
  <si>
    <t>Information Retrieval</t>
  </si>
  <si>
    <t>نظم قواعد البيانات المتقدمة</t>
  </si>
  <si>
    <t>مختبر نظم قواعد البيانات المتقدمة</t>
  </si>
  <si>
    <t>Advanced Database Systems Lab.</t>
  </si>
  <si>
    <t>التنقيب في البيانات ومستودعات البيانات</t>
  </si>
  <si>
    <t>Data Mining and Data Warehousing</t>
  </si>
  <si>
    <t>تصميم وبناء نظم المعلومات</t>
  </si>
  <si>
    <t>Information Systems Design and Implementation</t>
  </si>
  <si>
    <t>موضوعات خاصة في نظم معلومات حاسوبية</t>
  </si>
  <si>
    <t>تكنولوجيا المعلومات</t>
  </si>
  <si>
    <t>Information Technology</t>
  </si>
  <si>
    <t>اكسيس</t>
  </si>
  <si>
    <t>MS Access</t>
  </si>
  <si>
    <t>خدمة المستخدم</t>
  </si>
  <si>
    <t>Costumer Support</t>
  </si>
  <si>
    <t>مكونات الحاسوب</t>
  </si>
  <si>
    <t>Computer Components</t>
  </si>
  <si>
    <t xml:space="preserve">مدخل إلى الشبكات وتراسل البيانات </t>
  </si>
  <si>
    <t>Introduction to Networks and Data Communication</t>
  </si>
  <si>
    <t>Computer Networks (1) Lab.</t>
  </si>
  <si>
    <t>Computer Networks (2) Lab.</t>
  </si>
  <si>
    <t>امن الشبكات</t>
  </si>
  <si>
    <t>نظم التشغيل للشبكات الحاسوبية</t>
  </si>
  <si>
    <t>Operating Systems for Computer Networks</t>
  </si>
  <si>
    <t>مختبر نظم تشغيل الشبكات</t>
  </si>
  <si>
    <t>Network Operating Systems Lab.</t>
  </si>
  <si>
    <t>برمجة الشبكات</t>
  </si>
  <si>
    <t>مختبر شبكات متقدم</t>
  </si>
  <si>
    <t>Advanced Computer Networks Lab.</t>
  </si>
  <si>
    <t>حوسبة الانترنت</t>
  </si>
  <si>
    <t>نمذجة ومحاكاة الشبكات</t>
  </si>
  <si>
    <t>التجارة الالكترونية.</t>
  </si>
  <si>
    <t>تقنيات وأدوات متقدمة في نظم الشبكات</t>
  </si>
  <si>
    <t>Advanced Technologies and Tools in Networks Systems</t>
  </si>
  <si>
    <t>Networks Security</t>
  </si>
  <si>
    <t>الحوسبة اللاسلكية والنقالة</t>
  </si>
  <si>
    <t>تخطيط وادارة الشبكات</t>
  </si>
  <si>
    <t>Networks Planning and Management</t>
  </si>
  <si>
    <t>مختبر شبكات لاسلكية</t>
  </si>
  <si>
    <t>Wireless Networks Lab.</t>
  </si>
  <si>
    <t>إدارة ومراقبة الشبكات</t>
  </si>
  <si>
    <t xml:space="preserve">Networks Management and Monitoring </t>
  </si>
  <si>
    <t>تصميم شبكات الحوسبة الموزعة</t>
  </si>
  <si>
    <t>Distributed-Computing Networks Design</t>
  </si>
  <si>
    <t>نظم اتصالات متقدمة وبرمجة التطبيقات</t>
  </si>
  <si>
    <t>Advanced Communication Systems and Application Programming</t>
  </si>
  <si>
    <t>برمجة امن الشبكات</t>
  </si>
  <si>
    <t>سمات تعاون واتصال بين انسان والحاسب</t>
  </si>
  <si>
    <t>تصميم وبرمجة نظم التعلم الالكتروني</t>
  </si>
  <si>
    <t>Design and Implementation of e-Learning Systems</t>
  </si>
  <si>
    <t>تصميم الشبكات اللاسلكية</t>
  </si>
  <si>
    <t>بروتوكولات الانترنت المتقدمة</t>
  </si>
  <si>
    <t>نقل الوسائط عبر بروتوكول الانترنت</t>
  </si>
  <si>
    <t>Multimedia Transfer over Internet</t>
  </si>
  <si>
    <t>موضوعات خاصة في نظم شبكات الحاسوب</t>
  </si>
  <si>
    <t>Special Topics in Computer Networks Systems</t>
  </si>
  <si>
    <t>Islam and Contemporary Issues</t>
  </si>
  <si>
    <t>العلــوم العسكـرية *</t>
  </si>
  <si>
    <t>اللغة العربية (2)</t>
  </si>
  <si>
    <t>اللغـة الإنجليزية (2)</t>
  </si>
  <si>
    <t>النظام السياسي والإداري في الأردن</t>
  </si>
  <si>
    <t>القضية الفلسطينية والتاريخ العربي المعاصر</t>
  </si>
  <si>
    <t>الثقافـــة الإسلامية</t>
  </si>
  <si>
    <t>الإسلام وقضايا العصر</t>
  </si>
  <si>
    <t>الأخلاق في الإسلام</t>
  </si>
  <si>
    <t>الإنسان والبيئة</t>
  </si>
  <si>
    <t>مدخل الى الفلسفة</t>
  </si>
  <si>
    <t>مدخل الى علم النفس</t>
  </si>
  <si>
    <t>الثقافة الاقتصادية</t>
  </si>
  <si>
    <t>التسويق وحماية المستهلك</t>
  </si>
  <si>
    <t>حقوق الإنسان</t>
  </si>
  <si>
    <t>العلوم عند العرب والمسلمين</t>
  </si>
  <si>
    <t>الطاقة: مصادرها واستخداماتها</t>
  </si>
  <si>
    <t>الثقافة الصحية</t>
  </si>
  <si>
    <t>التغذية في الصحة والمرض</t>
  </si>
  <si>
    <t>The Islamic Culture</t>
  </si>
  <si>
    <t>ECommerce Security</t>
  </si>
  <si>
    <t>Networks Modeling and Simulation</t>
  </si>
  <si>
    <t>نظم الحواسيب الدقيقة ولغة أسمبلي</t>
  </si>
  <si>
    <t>التنظيم والإدارة لطلبة الحاسوب</t>
  </si>
  <si>
    <t>Organization and Management for IT Students</t>
  </si>
  <si>
    <t>تفاضل وتكامل (1)</t>
  </si>
  <si>
    <t>الاحتمالات والإحصاء</t>
  </si>
  <si>
    <t>ↂ1303342</t>
  </si>
  <si>
    <t>ↂ1303386</t>
  </si>
  <si>
    <t>مختبر نظم التشغيل</t>
  </si>
  <si>
    <t>ↂ1304336</t>
  </si>
  <si>
    <t>شبكات الحاسوب (1)</t>
  </si>
  <si>
    <t>مختبر شبكات الحاسوب (1)</t>
  </si>
  <si>
    <t>ↂ 1304230</t>
  </si>
  <si>
    <t>شبكات الحاسوب (2)</t>
  </si>
  <si>
    <t>مختبر شبكات الحاسوب (2)</t>
  </si>
  <si>
    <t>ↂ 1304232</t>
  </si>
  <si>
    <t>ↂ1301326</t>
  </si>
  <si>
    <t>1301208+1304232</t>
  </si>
  <si>
    <t xml:space="preserve"> ↂ1304430</t>
  </si>
  <si>
    <t>Operating Systems Lab.</t>
  </si>
  <si>
    <t>مدخل الى علم المكتبات</t>
  </si>
  <si>
    <t>مدخل الى علم الاجتماع</t>
  </si>
  <si>
    <t>نظم التشغيل (1)</t>
  </si>
  <si>
    <t>Inroduction to Psychology</t>
  </si>
  <si>
    <t>ORGANIZATION &amp; MANAG (COMPUTER STUDENT)</t>
  </si>
  <si>
    <t>INFORMATION TECHNOLOGY LAW</t>
  </si>
  <si>
    <t>COMPUTER ORGANIZATION &amp; DESIGN</t>
  </si>
  <si>
    <t>MAN AND ENVIRONMENT</t>
  </si>
  <si>
    <t>ECONOMIC EDUCATION</t>
  </si>
  <si>
    <t>HEALTH EDUCATION</t>
  </si>
  <si>
    <t>فحص البرمجيات</t>
  </si>
  <si>
    <t>Software Testing</t>
  </si>
  <si>
    <t xml:space="preserve"> اسم المساق باللغة الانجليزية على نظام الـ أون لاين التي تختلف عن تسميتنا لمساقات الكليات الأخرى</t>
  </si>
  <si>
    <t>ARAB AND MUSLIM SCIENCES</t>
  </si>
  <si>
    <t>Energy: Sources and Uses of</t>
  </si>
  <si>
    <t>ENERGY. SOURCES AND USES</t>
  </si>
  <si>
    <t>Marketing and Consumer Protection</t>
  </si>
  <si>
    <t>SYSTEM DIGITAL</t>
  </si>
  <si>
    <t>Palastinian Issue and Contemporary Arab History</t>
  </si>
  <si>
    <t>ISLAMIC EDUCATION</t>
  </si>
  <si>
    <t>ISLAM &amp; CONTEMPORARY ISSUES</t>
  </si>
  <si>
    <t>MICROCOMPUTER SYSTEMS &amp;ASSEMBLY LANGUAGE</t>
  </si>
  <si>
    <t>SPORT AND HEALTH</t>
  </si>
  <si>
    <t>MARKITING AND CONSUMERISM</t>
  </si>
  <si>
    <t>PALESTINIAN CAUSE &amp; CONTEMP. ARAB HISTORY</t>
  </si>
  <si>
    <t>NUTRITION IN HEALTH &amp; ILLNESS</t>
  </si>
  <si>
    <t>Arab and Muslims Sciences</t>
  </si>
  <si>
    <t>Nutrition in Health and Illness</t>
  </si>
  <si>
    <t>Dept. Approval</t>
  </si>
  <si>
    <t>Pass. 90Cr. Hrs.</t>
  </si>
  <si>
    <t>Pass. 85Cr.Hrs.+1303386</t>
  </si>
  <si>
    <t>Database Systems Administration</t>
  </si>
  <si>
    <t>Pract</t>
  </si>
  <si>
    <t>Thry</t>
  </si>
  <si>
    <t>Course#</t>
  </si>
  <si>
    <t>201131+1301203</t>
  </si>
  <si>
    <t>English Name</t>
  </si>
  <si>
    <t>Arabic Name</t>
  </si>
  <si>
    <t xml:space="preserve">مبادئ أنظمة المعلومات </t>
  </si>
  <si>
    <t xml:space="preserve">أمن التجارة الإلكترونية </t>
  </si>
  <si>
    <t>حوسبة الإنترنت المتقدمة</t>
  </si>
  <si>
    <t>برمجة الإنترنت المتقدمة</t>
  </si>
  <si>
    <t>جامعة العلوم التطبيقية الخاصة</t>
  </si>
  <si>
    <t>رقم المادة</t>
  </si>
  <si>
    <t>اسم المادة</t>
  </si>
  <si>
    <t xml:space="preserve">نظري </t>
  </si>
  <si>
    <t>عملي</t>
  </si>
  <si>
    <t>المجموع</t>
  </si>
  <si>
    <t>اجتياز 90 ساعة معتمدة</t>
  </si>
  <si>
    <t>ب.اختيارية: (9) ساعة معتمدة يختارها الطالب من المواد الآتيه:</t>
  </si>
  <si>
    <t>السنة الدراسية الأولى  /  الفصل الدراسي الأول</t>
  </si>
  <si>
    <t>السنة الدراسية الأولى  / الفصل الدراسي الثاني</t>
  </si>
  <si>
    <t>الساعات المعتمدة</t>
  </si>
  <si>
    <t>المتطلبات السابقة</t>
  </si>
  <si>
    <t>نظري</t>
  </si>
  <si>
    <t>اختياري جامعة</t>
  </si>
  <si>
    <t xml:space="preserve">     السنة الدراسية الثانية / الفصل الدراسي الأول</t>
  </si>
  <si>
    <t>السنة الدراسية الثانية / الفصل الدراسي الثاني</t>
  </si>
  <si>
    <t>السنة الدراسية الثالثة / الفصل الدراسي الأول</t>
  </si>
  <si>
    <t>السنة الدراسية الثالثة/ الفصل الدراسي الثاني</t>
  </si>
  <si>
    <t>مادة حرة</t>
  </si>
  <si>
    <t>خلال الفصل الصيفي للسنة الدراسية الثالثة</t>
  </si>
  <si>
    <t>السنة الدراسية الرابعة / الفصل الدراسي الثاني</t>
  </si>
  <si>
    <t>اختياري تخصص</t>
  </si>
  <si>
    <t>السنة الدراسية الرابعة / لفصل الدراسي الأول</t>
  </si>
  <si>
    <t xml:space="preserve">المجموع </t>
  </si>
  <si>
    <t>Pre (CS)</t>
  </si>
  <si>
    <t>Pre (SE)</t>
  </si>
  <si>
    <t>Pre (CIS)</t>
  </si>
  <si>
    <t>Pre (CNS)</t>
  </si>
  <si>
    <t>ↂ1301120</t>
  </si>
  <si>
    <t>CS only</t>
  </si>
  <si>
    <t>1304310+1304332</t>
  </si>
  <si>
    <t>تطوير البرمجيات وتوثيقها</t>
  </si>
  <si>
    <t>Software Development and Documentation</t>
  </si>
  <si>
    <t>مختبر إدارة الشبكات</t>
  </si>
  <si>
    <t>Network Mangment Lab</t>
  </si>
  <si>
    <t>ↂ1304434</t>
  </si>
  <si>
    <t>1301326+1303334</t>
  </si>
  <si>
    <t>التعلّم الالكتروني</t>
  </si>
  <si>
    <t>E-Learning</t>
  </si>
  <si>
    <t>Pass. 90Cr.Hrs.+1302383+1303386</t>
  </si>
  <si>
    <t>Pass. 90Cr. Hrs. + 1303386</t>
  </si>
  <si>
    <t>تحليل وتصميم البرمجيات</t>
  </si>
  <si>
    <t>Software Analysis and Design</t>
  </si>
  <si>
    <t>Pass. 90 Cr.Hrs.+ 1302384</t>
  </si>
  <si>
    <t>مجموع ساعات الخطة (بما فيها التدريب الميداني):</t>
  </si>
  <si>
    <t>الطاقة الخضراء في حياتنا</t>
  </si>
  <si>
    <t>الإسعافات الأولية</t>
  </si>
  <si>
    <t>مقدمة في علم الفلك</t>
  </si>
  <si>
    <t>First Aids</t>
  </si>
  <si>
    <t>Green Energy in Our Life</t>
  </si>
  <si>
    <t>تكنولوجيا الإتصال و التواصل الإجتماعي</t>
  </si>
  <si>
    <t>Communication and Social Media Technology</t>
  </si>
  <si>
    <t>1501212+1301203</t>
  </si>
  <si>
    <t>Economic Education</t>
  </si>
  <si>
    <t>أخلاقيات الحياة الجامعية</t>
  </si>
  <si>
    <t>University Ethics</t>
  </si>
  <si>
    <t>مدخل إلى التربية الحديثة</t>
  </si>
  <si>
    <t>Introduction to Modern Education</t>
  </si>
  <si>
    <t xml:space="preserve"> الخطــــة الاسترشاديـــــة لتخصـــص هندسة البرمجيات 2015/ 2016  </t>
  </si>
  <si>
    <t>Head of Department: __________________        Dean: _________________
Date: __________________                                 Date: __________________</t>
  </si>
  <si>
    <t>Academic Year 2015/2016</t>
  </si>
  <si>
    <t>مقدمة في تكنولوجيا المعلومات</t>
  </si>
  <si>
    <t>Introduction to  Information Technology</t>
  </si>
  <si>
    <t xml:space="preserve">التربية الوطنية </t>
  </si>
  <si>
    <t xml:space="preserve">National Education </t>
  </si>
  <si>
    <t>الرياضة والصحة</t>
  </si>
  <si>
    <t xml:space="preserve"> ↂ متزامن</t>
  </si>
  <si>
    <t>ↂ 1301098</t>
  </si>
  <si>
    <t>اللغـــة الـعربيـة (1) **</t>
  </si>
  <si>
    <t>اللغـة الإنجليزيـة (1) **</t>
  </si>
  <si>
    <t>English Language (1) **</t>
  </si>
  <si>
    <t>Arabic Language  (1) **</t>
  </si>
  <si>
    <t xml:space="preserve">(b) Elective: 12 Credit Hours) </t>
  </si>
  <si>
    <t>* Non-Jordanian students may study any course from university elective instead of the Military Science Course.</t>
  </si>
  <si>
    <t xml:space="preserve"> Second: Faculty Requirements (24) Credit Hours</t>
  </si>
  <si>
    <t>This Study Plan is to be followed as of the beginning of the first semester 2015/2016                           Updated: 14/09/2015</t>
  </si>
  <si>
    <t xml:space="preserve">ↂ Concurrence / Simultaneous  </t>
  </si>
  <si>
    <t>Updated: 14/09/2015</t>
  </si>
  <si>
    <t>First Year / First Semester</t>
  </si>
  <si>
    <t>First Year / Second Semester</t>
  </si>
  <si>
    <t>Second Year / First Semester</t>
  </si>
  <si>
    <t>Second Year / Second Semester</t>
  </si>
  <si>
    <t xml:space="preserve"> University Elective</t>
  </si>
  <si>
    <t>Specialization Elective</t>
  </si>
  <si>
    <t>Third Year / First Semester</t>
  </si>
  <si>
    <t>Third Year / Second Semester</t>
  </si>
  <si>
    <t>During summer semester of third year</t>
  </si>
  <si>
    <t>Fourth Year / First Semester</t>
  </si>
  <si>
    <t>Fourth Year / Second Semester</t>
  </si>
  <si>
    <t>Elective</t>
  </si>
  <si>
    <t>ↂ Concurent</t>
  </si>
  <si>
    <t>Total Credit Hours</t>
  </si>
  <si>
    <t>Software Engineering Advising Plan 2015/2016</t>
  </si>
  <si>
    <t>العام الجامعي 2016/2015</t>
  </si>
  <si>
    <t>الخطة الدراسية لبرنامج البكالوريوس في تخصص هندسة البرمجيات  ◈</t>
  </si>
  <si>
    <t>(ج.ع.ت)</t>
  </si>
  <si>
    <t>عمان-الأردن</t>
  </si>
  <si>
    <t>APPLIED SCIENCE PRIVATE</t>
  </si>
  <si>
    <t>UNIVERSITY</t>
  </si>
  <si>
    <t>(A.S.U)</t>
  </si>
  <si>
    <t>AMMAN-JORDAN</t>
  </si>
  <si>
    <t>اســـــم المــــــــــادة</t>
  </si>
  <si>
    <t>المـــــادة</t>
  </si>
  <si>
    <t>رقــــم</t>
  </si>
  <si>
    <t>المعتمدة</t>
  </si>
  <si>
    <t>الساعات</t>
  </si>
  <si>
    <t>السابق</t>
  </si>
  <si>
    <t>المتطلب</t>
  </si>
  <si>
    <t>** يخضع جميع الطلبة لامتحانات مستوى في اللغة العربية واللغة الإنجليزية ومهارات</t>
  </si>
  <si>
    <t>* يجوز للطالب غير الأردني أن يدرس مادة أخرى من المواد المطروحة في الجامعة</t>
  </si>
  <si>
    <t xml:space="preserve">   بدلاً من مادة  (العلوم العسكرية).   </t>
  </si>
  <si>
    <t xml:space="preserve">   الحاسوب، وكل من يخفق في النجاح في أي من هذه الامتحانات عليه التسجيل في</t>
  </si>
  <si>
    <t xml:space="preserve">   مساق استدراكي (099) في الموضوع الذي اخفق فيه خارج خطته الدراسية.</t>
  </si>
  <si>
    <t xml:space="preserve">  أ. المتطلبات الإجبارية: (12) ساعة معتمدة وتشمل المواد التالية:</t>
  </si>
  <si>
    <t>أولاً متطلبات الجامعة (24) ساعة معتمدة:</t>
  </si>
  <si>
    <t xml:space="preserve">  ب. المتطلبات الإختيارية: (12) ساعة معتمدة يختارها الطالب من المواد التالية:</t>
  </si>
  <si>
    <t>ثانياً متطلبات الكلية (24) ساعة معتمدة</t>
  </si>
  <si>
    <t xml:space="preserve">   وتشمل المواد التالية:</t>
  </si>
  <si>
    <t>ثالثاً مادة حرة (3) ساعات معتمدة</t>
  </si>
  <si>
    <t xml:space="preserve">  يختارها الطالب حسب رغبته من المواد التي تطرحها كليات الجامعة</t>
  </si>
  <si>
    <t>رابعاً متطلبات التخصص (81) ساعة معتمدة:</t>
  </si>
  <si>
    <t xml:space="preserve">  أ. المتطلبات الإجبارية: (72) ساعة معتمدة وتشمل المواد التالية:</t>
  </si>
  <si>
    <r>
      <t xml:space="preserve">حوسبة </t>
    </r>
    <r>
      <rPr>
        <sz val="10"/>
        <color indexed="10"/>
        <rFont val="Times New Roman"/>
        <family val="1"/>
      </rPr>
      <t>الانترنت</t>
    </r>
  </si>
  <si>
    <r>
      <t xml:space="preserve">التجارة </t>
    </r>
    <r>
      <rPr>
        <sz val="10"/>
        <color indexed="10"/>
        <rFont val="Times New Roman"/>
        <family val="1"/>
      </rPr>
      <t>الإلكترونية</t>
    </r>
  </si>
  <si>
    <t xml:space="preserve">◈  يعمل بهذه الخطة الدراسية إعتباراً من بداية الفصل الدراسي الأول 2016/2015  </t>
  </si>
  <si>
    <t>(132) ساعة معتمدة</t>
  </si>
  <si>
    <t>Code</t>
  </si>
  <si>
    <t>Description</t>
  </si>
  <si>
    <t>☼</t>
  </si>
  <si>
    <t>This course was taken according to the advising plan.</t>
  </si>
  <si>
    <t>►</t>
  </si>
  <si>
    <t>This course was taken in a later semester</t>
  </si>
  <si>
    <t>◄</t>
  </si>
  <si>
    <t>This course was taken in a semester before.</t>
  </si>
  <si>
    <t>↔</t>
  </si>
  <si>
    <t>This course was replaced with a compensated course (معوضة).</t>
  </si>
  <si>
    <t>≈</t>
  </si>
  <si>
    <t>This course was replaced with an equivalent course (معادلة).</t>
  </si>
  <si>
    <t>※</t>
  </si>
  <si>
    <t>This course was replaced with an alternative course (بديلة).</t>
  </si>
  <si>
    <t>⸎</t>
  </si>
  <si>
    <t>This course was replaced with an analogous course (مكافئة).</t>
  </si>
  <si>
    <t>‼</t>
  </si>
  <si>
    <t>This course was violating the advising plan.</t>
  </si>
  <si>
    <t>Semester</t>
  </si>
  <si>
    <t>First</t>
  </si>
  <si>
    <t>Second</t>
  </si>
  <si>
    <t>Summer</t>
  </si>
  <si>
    <t>Academic Year</t>
  </si>
  <si>
    <t>2014 - 2015</t>
  </si>
  <si>
    <t>2015 - 2016</t>
  </si>
  <si>
    <t>2016 - 2017</t>
  </si>
  <si>
    <t>2017 - 2018</t>
  </si>
  <si>
    <t>2018 - 2019</t>
  </si>
  <si>
    <t>2019 - 2020</t>
  </si>
  <si>
    <t>2020 - 2021</t>
  </si>
  <si>
    <t>2021 - 2022</t>
  </si>
  <si>
    <t>2022 - 2023</t>
  </si>
  <si>
    <t>2023 - 2024</t>
  </si>
  <si>
    <t>2024 - 2025</t>
  </si>
  <si>
    <t>2025 - 2026</t>
  </si>
  <si>
    <t>2026 - 2027</t>
  </si>
  <si>
    <t>2027 - 2028</t>
  </si>
  <si>
    <t>2028 - 2029</t>
  </si>
  <si>
    <t>2029 - 2030</t>
  </si>
  <si>
    <t>Academic Advising</t>
  </si>
  <si>
    <t>Registered At</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</si>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</sst>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0"/>
      <name val="Arial"/>
    </font>
    <font>
      <b/>
      <sz val="8"/>
      <name val="Times New Roman"/>
      <family val="1"/>
    </font>
    <font>
      <sz val="10"/>
      <name val="Times New Roman"/>
      <family val="1"/>
    </font>
    <font>
      <b/>
      <sz val="10"/>
      <name val="Times New Roman"/>
      <family val="1"/>
    </font>
    <font>
      <sz val="8"/>
      <name val="Times New Roman"/>
      <family val="1"/>
    </font>
    <font>
      <b/>
      <sz val="12"/>
      <name val="Times New Roman"/>
      <family val="1"/>
    </font>
    <font>
      <b/>
      <sz val="12"/>
      <color indexed="8"/>
      <name val="Times New Roman"/>
      <family val="1"/>
    </font>
    <font>
      <sz val="8"/>
      <name val="Arial"/>
      <family val="2"/>
    </font>
    <font>
      <sz val="10"/>
      <name val="Arial"/>
      <family val="2"/>
    </font>
    <font>
      <sz val="9"/>
      <name val="Times New Roman"/>
      <family val="1"/>
    </font>
    <font>
      <sz val="9"/>
      <name val="Arial"/>
      <family val="2"/>
    </font>
    <font>
      <b/>
      <sz val="9"/>
      <name val="Times New Roman"/>
      <family val="1"/>
    </font>
    <font>
      <b/>
      <sz val="10"/>
      <name val="Arial"/>
      <family val="2"/>
    </font>
    <font>
      <b/>
      <sz val="11"/>
      <name val="Times New Roman"/>
      <family val="1"/>
    </font>
    <font>
      <sz val="8"/>
      <color indexed="8"/>
      <name val="Times New Roman"/>
      <family val="1"/>
    </font>
    <font>
      <sz val="11"/>
      <color theme="1"/>
      <name val="Calibri"/>
      <family val="2"/>
      <scheme val="minor"/>
    </font>
    <font>
      <sz val="10"/>
      <name val="Simplified Arabic"/>
      <family val="1"/>
    </font>
    <font>
      <b/>
      <sz val="10"/>
      <name val="Simplified Arabic"/>
      <family val="1"/>
    </font>
    <font>
      <b/>
      <sz val="11"/>
      <name val="Simplified Arabic"/>
      <family val="1"/>
    </font>
    <font>
      <b/>
      <sz val="11"/>
      <name val="Arial"/>
      <family val="2"/>
    </font>
    <font>
      <sz val="11"/>
      <name val="Simplified Arabic"/>
      <family val="1"/>
    </font>
    <font>
      <sz val="10"/>
      <color rgb="FF00B050"/>
      <name val="Times New Roman"/>
      <family val="1"/>
    </font>
    <font>
      <u/>
      <sz val="10"/>
      <color rgb="FF00B050"/>
      <name val="Times New Roman"/>
      <family val="1"/>
    </font>
    <font>
      <sz val="10"/>
      <color rgb="FFFF0000"/>
      <name val="Times New Roman"/>
      <family val="1"/>
    </font>
    <font>
      <sz val="10"/>
      <color rgb="FF00B050"/>
      <name val="Cambria"/>
      <family val="1"/>
      <scheme val="major"/>
    </font>
    <font>
      <sz val="10"/>
      <color rgb="FFFF0000"/>
      <name val="Arial"/>
      <family val="2"/>
    </font>
    <font>
      <sz val="10"/>
      <color indexed="10"/>
      <name val="Times New Roman"/>
      <family val="1"/>
    </font>
    <font>
      <sz val="12"/>
      <name val="Times New Roman"/>
      <family val="1"/>
    </font>
    <font>
      <b/>
      <sz val="10"/>
      <color rgb="FFC00000"/>
      <name val="Times New Roman"/>
      <family val="1"/>
    </font>
    <font>
      <b/>
      <sz val="9"/>
      <color indexed="81"/>
      <name val="Tahoma"/>
      <family val="2"/>
    </font>
    <font>
      <sz val="9"/>
      <color indexed="81"/>
      <name val="Tahoma"/>
      <family val="2"/>
    </font>
  </fonts>
  <fills count="8">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s>
  <borders count="71">
    <border>
      <left/>
      <right/>
      <top/>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hair">
        <color indexed="64"/>
      </right>
      <top style="medium">
        <color indexed="64"/>
      </top>
      <bottom style="hair">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right/>
      <top style="hair">
        <color indexed="64"/>
      </top>
      <bottom style="hair">
        <color indexed="64"/>
      </bottom>
      <diagonal/>
    </border>
    <border>
      <left/>
      <right style="hair">
        <color indexed="64"/>
      </right>
      <top/>
      <bottom/>
      <diagonal/>
    </border>
    <border>
      <left style="hair">
        <color indexed="64"/>
      </left>
      <right style="hair">
        <color indexed="64"/>
      </right>
      <top/>
      <bottom/>
      <diagonal/>
    </border>
    <border>
      <left/>
      <right/>
      <top style="hair">
        <color indexed="64"/>
      </top>
      <bottom/>
      <diagonal/>
    </border>
    <border>
      <left/>
      <right/>
      <top/>
      <bottom style="hair">
        <color indexed="64"/>
      </bottom>
      <diagonal/>
    </border>
    <border>
      <left style="medium">
        <color indexed="64"/>
      </left>
      <right style="hair">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double">
        <color indexed="64"/>
      </left>
      <right/>
      <top/>
      <bottom style="medium">
        <color indexed="64"/>
      </bottom>
      <diagonal/>
    </border>
    <border>
      <left style="medium">
        <color indexed="64"/>
      </left>
      <right style="medium">
        <color indexed="64"/>
      </right>
      <top style="medium">
        <color indexed="64"/>
      </top>
      <bottom/>
      <diagonal/>
    </border>
    <border>
      <left/>
      <right style="hair">
        <color indexed="64"/>
      </right>
      <top style="medium">
        <color indexed="64"/>
      </top>
      <bottom style="medium">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hair">
        <color indexed="64"/>
      </left>
      <right/>
      <top style="medium">
        <color indexed="64"/>
      </top>
      <bottom style="medium">
        <color indexed="64"/>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s>
  <cellStyleXfs count="4">
    <xf numFmtId="0" fontId="0" fillId="0" borderId="0"/>
    <xf numFmtId="0" fontId="15" fillId="0" borderId="0"/>
    <xf numFmtId="0" fontId="8" fillId="0" borderId="0"/>
    <xf numFmtId="0" fontId="8" fillId="0" borderId="0"/>
  </cellStyleXfs>
  <cellXfs count="402">
    <xf numFmtId="0" fontId="0" fillId="0" borderId="0" xfId="0"/>
    <xf numFmtId="0" fontId="0" fillId="0" borderId="0" xfId="0" applyAlignment="1">
      <alignment vertical="center"/>
    </xf>
    <xf numFmtId="0" fontId="15" fillId="0" borderId="0" xfId="1" applyAlignment="1">
      <alignment vertical="center"/>
    </xf>
    <xf numFmtId="0" fontId="8" fillId="0" borderId="0" xfId="3" applyAlignment="1">
      <alignment vertical="center"/>
    </xf>
    <xf numFmtId="0" fontId="8" fillId="0" borderId="0" xfId="3" applyBorder="1" applyAlignment="1">
      <alignment vertical="center"/>
    </xf>
    <xf numFmtId="0" fontId="1" fillId="0" borderId="0" xfId="3" applyFont="1" applyBorder="1" applyAlignment="1">
      <alignment horizontal="right" vertical="center" wrapText="1"/>
    </xf>
    <xf numFmtId="0" fontId="3" fillId="2" borderId="1" xfId="3" applyFont="1" applyFill="1" applyBorder="1" applyAlignment="1">
      <alignment horizontal="right" vertical="center" wrapText="1"/>
    </xf>
    <xf numFmtId="0" fontId="3" fillId="2" borderId="2" xfId="3" applyFont="1" applyFill="1" applyBorder="1" applyAlignment="1">
      <alignment horizontal="center" vertical="center" wrapText="1"/>
    </xf>
    <xf numFmtId="0" fontId="3" fillId="2" borderId="3" xfId="3" applyFont="1" applyFill="1" applyBorder="1" applyAlignment="1">
      <alignment horizontal="center" vertical="center" wrapText="1"/>
    </xf>
    <xf numFmtId="0" fontId="8" fillId="0" borderId="0" xfId="3" applyNumberFormat="1" applyBorder="1" applyAlignment="1">
      <alignment vertical="center"/>
    </xf>
    <xf numFmtId="0" fontId="2" fillId="0" borderId="0" xfId="3" applyFont="1" applyBorder="1" applyAlignment="1">
      <alignment vertical="center"/>
    </xf>
    <xf numFmtId="0" fontId="8" fillId="0" borderId="0" xfId="3" applyBorder="1" applyAlignment="1">
      <alignment horizontal="center" vertical="center"/>
    </xf>
    <xf numFmtId="0" fontId="8" fillId="0" borderId="0" xfId="3" applyAlignment="1">
      <alignment horizontal="center" vertical="center"/>
    </xf>
    <xf numFmtId="0" fontId="8" fillId="0" borderId="0" xfId="3" applyFont="1" applyAlignment="1">
      <alignment vertical="center"/>
    </xf>
    <xf numFmtId="0" fontId="8" fillId="0" borderId="0" xfId="3" applyFont="1" applyAlignment="1">
      <alignment horizontal="right" vertical="center"/>
    </xf>
    <xf numFmtId="0" fontId="8" fillId="0" borderId="0" xfId="3" applyAlignment="1">
      <alignment horizontal="center" vertical="center" readingOrder="2"/>
    </xf>
    <xf numFmtId="0" fontId="3" fillId="2" borderId="4" xfId="3" applyFont="1" applyFill="1" applyBorder="1" applyAlignment="1">
      <alignment horizontal="center" vertical="center" wrapText="1"/>
    </xf>
    <xf numFmtId="0" fontId="8" fillId="0" borderId="0" xfId="3" applyFont="1" applyBorder="1" applyAlignment="1">
      <alignment vertical="center"/>
    </xf>
    <xf numFmtId="0" fontId="3" fillId="2" borderId="5" xfId="3" applyFont="1" applyFill="1" applyBorder="1" applyAlignment="1">
      <alignment horizontal="center" vertical="center"/>
    </xf>
    <xf numFmtId="0" fontId="3" fillId="2" borderId="6" xfId="3" applyFont="1" applyFill="1" applyBorder="1" applyAlignment="1">
      <alignment horizontal="center" vertical="center" wrapText="1"/>
    </xf>
    <xf numFmtId="0" fontId="3" fillId="2" borderId="7" xfId="3" applyFont="1" applyFill="1" applyBorder="1" applyAlignment="1">
      <alignment horizontal="right" vertical="center" wrapText="1" readingOrder="2"/>
    </xf>
    <xf numFmtId="0" fontId="2" fillId="0" borderId="0" xfId="0" applyFont="1" applyBorder="1"/>
    <xf numFmtId="0" fontId="0" fillId="0" borderId="0" xfId="0" applyBorder="1"/>
    <xf numFmtId="0" fontId="8" fillId="0" borderId="0" xfId="2"/>
    <xf numFmtId="0" fontId="3" fillId="3" borderId="0" xfId="2" applyFont="1" applyFill="1" applyBorder="1" applyAlignment="1">
      <alignment horizontal="center" vertical="center" wrapText="1"/>
    </xf>
    <xf numFmtId="0" fontId="3" fillId="0" borderId="0" xfId="2" applyFont="1" applyFill="1" applyBorder="1" applyAlignment="1">
      <alignment horizontal="center" vertical="center"/>
    </xf>
    <xf numFmtId="0" fontId="3" fillId="0" borderId="0" xfId="2" applyFont="1" applyFill="1" applyBorder="1" applyAlignment="1">
      <alignment vertical="center"/>
    </xf>
    <xf numFmtId="0" fontId="12" fillId="0" borderId="0" xfId="2" applyFont="1" applyFill="1" applyBorder="1" applyAlignment="1">
      <alignment horizontal="center" vertical="center"/>
    </xf>
    <xf numFmtId="0" fontId="3" fillId="2" borderId="9" xfId="3" applyFont="1" applyFill="1" applyBorder="1" applyAlignment="1">
      <alignment horizontal="center" vertical="center"/>
    </xf>
    <xf numFmtId="0" fontId="1" fillId="0" borderId="14" xfId="0" applyFont="1" applyBorder="1" applyAlignment="1">
      <alignment horizontal="left"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6" xfId="3" applyFont="1" applyBorder="1" applyAlignment="1">
      <alignment horizontal="center" vertical="center" wrapText="1"/>
    </xf>
    <xf numFmtId="0" fontId="1" fillId="0" borderId="17" xfId="0" applyFont="1" applyBorder="1" applyAlignment="1">
      <alignment horizontal="left" vertical="center" wrapText="1"/>
    </xf>
    <xf numFmtId="0" fontId="1" fillId="0" borderId="17" xfId="0" applyFont="1" applyBorder="1" applyAlignment="1">
      <alignment horizontal="center" vertical="center" wrapText="1"/>
    </xf>
    <xf numFmtId="0" fontId="1" fillId="0" borderId="18" xfId="0" applyFont="1" applyBorder="1" applyAlignment="1">
      <alignment horizontal="center" vertical="center" wrapText="1"/>
    </xf>
    <xf numFmtId="0" fontId="1" fillId="0" borderId="19" xfId="3" applyFont="1" applyBorder="1" applyAlignment="1">
      <alignment horizontal="center" vertical="center" wrapText="1"/>
    </xf>
    <xf numFmtId="0" fontId="1" fillId="0" borderId="20" xfId="0" applyFont="1" applyBorder="1" applyAlignment="1">
      <alignment horizontal="left" vertical="center" wrapText="1"/>
    </xf>
    <xf numFmtId="0" fontId="1" fillId="0" borderId="20" xfId="0" applyFont="1" applyBorder="1" applyAlignment="1">
      <alignment horizontal="center" vertical="center" wrapText="1"/>
    </xf>
    <xf numFmtId="0" fontId="1" fillId="0" borderId="21" xfId="0" applyFont="1" applyBorder="1" applyAlignment="1">
      <alignment horizontal="center" vertical="center" wrapText="1"/>
    </xf>
    <xf numFmtId="0" fontId="1" fillId="0" borderId="16" xfId="3" applyFont="1" applyFill="1" applyBorder="1" applyAlignment="1">
      <alignment horizontal="center" vertical="center" wrapText="1"/>
    </xf>
    <xf numFmtId="0" fontId="1" fillId="0" borderId="22" xfId="3" applyFont="1" applyBorder="1" applyAlignment="1">
      <alignment horizontal="center" vertical="center" wrapText="1"/>
    </xf>
    <xf numFmtId="0" fontId="1" fillId="5" borderId="16" xfId="3" applyFont="1" applyFill="1" applyBorder="1" applyAlignment="1">
      <alignment horizontal="center" vertical="center" wrapText="1"/>
    </xf>
    <xf numFmtId="0" fontId="1" fillId="0" borderId="19" xfId="3" applyFont="1" applyFill="1" applyBorder="1" applyAlignment="1">
      <alignment horizontal="center" vertical="center" wrapText="1"/>
    </xf>
    <xf numFmtId="0" fontId="4" fillId="2" borderId="12" xfId="0" applyFont="1" applyFill="1" applyBorder="1" applyAlignment="1">
      <alignment horizontal="center" vertical="center"/>
    </xf>
    <xf numFmtId="0" fontId="4" fillId="2" borderId="29" xfId="0" applyFont="1" applyFill="1" applyBorder="1" applyAlignment="1">
      <alignment horizontal="center" vertical="center"/>
    </xf>
    <xf numFmtId="0" fontId="14" fillId="2" borderId="30" xfId="0" applyFont="1" applyFill="1" applyBorder="1" applyAlignment="1">
      <alignment horizontal="center" wrapText="1"/>
    </xf>
    <xf numFmtId="0" fontId="4" fillId="2" borderId="8" xfId="0" applyFont="1" applyFill="1" applyBorder="1" applyAlignment="1">
      <alignment horizontal="center" wrapText="1"/>
    </xf>
    <xf numFmtId="0" fontId="3" fillId="2" borderId="31" xfId="3" applyFont="1" applyFill="1" applyBorder="1" applyAlignment="1">
      <alignment horizontal="center" vertical="center" wrapText="1"/>
    </xf>
    <xf numFmtId="0" fontId="8" fillId="0" borderId="0" xfId="2" applyFill="1" applyBorder="1"/>
    <xf numFmtId="0" fontId="3" fillId="0" borderId="16" xfId="2" applyFont="1" applyBorder="1" applyAlignment="1">
      <alignment horizontal="center" vertical="center" wrapText="1"/>
    </xf>
    <xf numFmtId="0" fontId="3" fillId="0" borderId="17" xfId="2" applyFont="1" applyBorder="1" applyAlignment="1">
      <alignment horizontal="right" vertical="center" wrapText="1"/>
    </xf>
    <xf numFmtId="0" fontId="3" fillId="0" borderId="17" xfId="2" applyFont="1" applyBorder="1" applyAlignment="1">
      <alignment horizontal="center" vertical="center" wrapText="1"/>
    </xf>
    <xf numFmtId="0" fontId="3" fillId="0" borderId="18" xfId="2" applyFont="1" applyBorder="1" applyAlignment="1">
      <alignment horizontal="center" vertical="center" wrapText="1"/>
    </xf>
    <xf numFmtId="0" fontId="8" fillId="0" borderId="19" xfId="2" applyBorder="1" applyAlignment="1">
      <alignment vertical="center"/>
    </xf>
    <xf numFmtId="0" fontId="8" fillId="0" borderId="20" xfId="2" applyBorder="1" applyAlignment="1">
      <alignment vertical="center"/>
    </xf>
    <xf numFmtId="0" fontId="1" fillId="2" borderId="32" xfId="2" applyFont="1" applyFill="1" applyBorder="1" applyAlignment="1">
      <alignment horizontal="center" vertical="center" wrapText="1"/>
    </xf>
    <xf numFmtId="0" fontId="3" fillId="2" borderId="32" xfId="2" applyFont="1" applyFill="1" applyBorder="1" applyAlignment="1">
      <alignment horizontal="center" vertical="center"/>
    </xf>
    <xf numFmtId="0" fontId="3" fillId="2" borderId="32" xfId="2" applyFont="1" applyFill="1" applyBorder="1" applyAlignment="1">
      <alignment vertical="center"/>
    </xf>
    <xf numFmtId="0" fontId="3" fillId="2" borderId="33" xfId="2" applyFont="1" applyFill="1" applyBorder="1" applyAlignment="1">
      <alignment horizontal="right" vertical="center" wrapText="1"/>
    </xf>
    <xf numFmtId="0" fontId="3" fillId="2" borderId="33" xfId="2" applyFont="1" applyFill="1" applyBorder="1" applyAlignment="1">
      <alignment horizontal="center" vertical="center" wrapText="1"/>
    </xf>
    <xf numFmtId="0" fontId="12" fillId="0" borderId="20" xfId="2" applyFont="1" applyBorder="1" applyAlignment="1">
      <alignment horizontal="center" vertical="center"/>
    </xf>
    <xf numFmtId="0" fontId="12" fillId="0" borderId="33" xfId="2" applyFont="1" applyBorder="1" applyAlignment="1">
      <alignment vertical="center"/>
    </xf>
    <xf numFmtId="0" fontId="8" fillId="0" borderId="33" xfId="2" applyBorder="1" applyAlignment="1">
      <alignment vertical="center"/>
    </xf>
    <xf numFmtId="0" fontId="1" fillId="0" borderId="34" xfId="2" applyFont="1" applyBorder="1" applyAlignment="1">
      <alignment vertical="center"/>
    </xf>
    <xf numFmtId="0" fontId="8" fillId="0" borderId="35" xfId="2" applyFill="1" applyBorder="1" applyAlignment="1">
      <alignment horizontal="center" vertical="center"/>
    </xf>
    <xf numFmtId="0" fontId="3" fillId="0" borderId="35" xfId="2" applyFont="1" applyFill="1" applyBorder="1" applyAlignment="1">
      <alignment horizontal="center" vertical="center"/>
    </xf>
    <xf numFmtId="0" fontId="3" fillId="0" borderId="35" xfId="2" applyFont="1" applyFill="1" applyBorder="1" applyAlignment="1">
      <alignment vertical="center"/>
    </xf>
    <xf numFmtId="0" fontId="3" fillId="0" borderId="36" xfId="2" applyFont="1" applyFill="1" applyBorder="1" applyAlignment="1">
      <alignment horizontal="center" vertical="center" wrapText="1"/>
    </xf>
    <xf numFmtId="0" fontId="3" fillId="3" borderId="36" xfId="2" applyFont="1" applyFill="1" applyBorder="1" applyAlignment="1">
      <alignment horizontal="center" vertical="center" wrapText="1"/>
    </xf>
    <xf numFmtId="0" fontId="3" fillId="3" borderId="37" xfId="2" applyFont="1" applyFill="1" applyBorder="1" applyAlignment="1">
      <alignment horizontal="center" vertical="center" wrapText="1"/>
    </xf>
    <xf numFmtId="0" fontId="3" fillId="3" borderId="37" xfId="2" applyFont="1" applyFill="1" applyBorder="1" applyAlignment="1">
      <alignment vertical="center"/>
    </xf>
    <xf numFmtId="0" fontId="3" fillId="0" borderId="37" xfId="2" applyFont="1" applyFill="1" applyBorder="1" applyAlignment="1">
      <alignment horizontal="right" vertical="center" wrapText="1"/>
    </xf>
    <xf numFmtId="0" fontId="3" fillId="0" borderId="37" xfId="2" applyFont="1" applyFill="1" applyBorder="1" applyAlignment="1">
      <alignment horizontal="center" vertical="center" wrapText="1"/>
    </xf>
    <xf numFmtId="0" fontId="3" fillId="3" borderId="36" xfId="2" applyFont="1" applyFill="1" applyBorder="1" applyAlignment="1">
      <alignment vertical="center"/>
    </xf>
    <xf numFmtId="0" fontId="8" fillId="0" borderId="0" xfId="2" applyBorder="1"/>
    <xf numFmtId="0" fontId="3" fillId="0" borderId="38" xfId="2" applyFont="1" applyFill="1" applyBorder="1" applyAlignment="1">
      <alignment horizontal="center" vertical="center"/>
    </xf>
    <xf numFmtId="0" fontId="3" fillId="0" borderId="38" xfId="2" applyFont="1" applyFill="1" applyBorder="1" applyAlignment="1">
      <alignment horizontal="center" vertical="center" wrapText="1"/>
    </xf>
    <xf numFmtId="0" fontId="3" fillId="3" borderId="39" xfId="2" applyFont="1" applyFill="1" applyBorder="1" applyAlignment="1">
      <alignment horizontal="center" vertical="center" wrapText="1"/>
    </xf>
    <xf numFmtId="0" fontId="3" fillId="3" borderId="39" xfId="2" applyFont="1" applyFill="1" applyBorder="1" applyAlignment="1">
      <alignment horizontal="right" vertical="center" wrapText="1"/>
    </xf>
    <xf numFmtId="0" fontId="3" fillId="3" borderId="39" xfId="2" applyFont="1" applyFill="1" applyBorder="1" applyAlignment="1">
      <alignment horizontal="center" vertical="center"/>
    </xf>
    <xf numFmtId="0" fontId="3" fillId="0" borderId="22" xfId="2" applyFont="1" applyBorder="1" applyAlignment="1">
      <alignment horizontal="center" vertical="center" wrapText="1"/>
    </xf>
    <xf numFmtId="0" fontId="3" fillId="0" borderId="14" xfId="2" applyFont="1" applyBorder="1" applyAlignment="1">
      <alignment horizontal="right" vertical="center" wrapText="1"/>
    </xf>
    <xf numFmtId="0" fontId="3" fillId="0" borderId="14" xfId="2" applyFont="1" applyBorder="1" applyAlignment="1">
      <alignment horizontal="center" vertical="center" wrapText="1"/>
    </xf>
    <xf numFmtId="0" fontId="3" fillId="0" borderId="15" xfId="2" applyFont="1" applyBorder="1" applyAlignment="1">
      <alignment horizontal="center" vertical="center" wrapText="1"/>
    </xf>
    <xf numFmtId="0" fontId="3" fillId="0" borderId="19" xfId="2" applyFont="1" applyBorder="1" applyAlignment="1">
      <alignment horizontal="center" vertical="center" wrapText="1"/>
    </xf>
    <xf numFmtId="0" fontId="3" fillId="0" borderId="20" xfId="2" applyFont="1" applyBorder="1" applyAlignment="1">
      <alignment horizontal="right" vertical="center" wrapText="1"/>
    </xf>
    <xf numFmtId="0" fontId="3" fillId="0" borderId="20" xfId="2" applyFont="1" applyBorder="1" applyAlignment="1">
      <alignment horizontal="center" vertical="center" wrapText="1"/>
    </xf>
    <xf numFmtId="0" fontId="3" fillId="0" borderId="21" xfId="2" applyFont="1" applyBorder="1" applyAlignment="1">
      <alignment horizontal="center" vertical="center" wrapText="1"/>
    </xf>
    <xf numFmtId="0" fontId="3" fillId="0" borderId="22" xfId="2" applyFont="1" applyFill="1" applyBorder="1" applyAlignment="1">
      <alignment horizontal="center" vertical="center" wrapText="1"/>
    </xf>
    <xf numFmtId="0" fontId="1" fillId="2" borderId="40" xfId="2" applyFont="1" applyFill="1" applyBorder="1" applyAlignment="1">
      <alignment horizontal="center" vertical="center" wrapText="1"/>
    </xf>
    <xf numFmtId="0" fontId="12" fillId="0" borderId="16" xfId="2" applyFont="1" applyBorder="1" applyAlignment="1">
      <alignment horizontal="center" vertical="center"/>
    </xf>
    <xf numFmtId="0" fontId="12" fillId="0" borderId="19" xfId="2" applyFont="1" applyBorder="1" applyAlignment="1">
      <alignment horizontal="center" vertical="center"/>
    </xf>
    <xf numFmtId="0" fontId="12" fillId="0" borderId="21" xfId="2" applyFont="1" applyBorder="1" applyAlignment="1">
      <alignment horizontal="center" vertical="center"/>
    </xf>
    <xf numFmtId="0" fontId="12" fillId="0" borderId="20" xfId="2" applyFont="1" applyBorder="1" applyAlignment="1">
      <alignment horizontal="right" vertical="center"/>
    </xf>
    <xf numFmtId="0" fontId="8" fillId="0" borderId="0" xfId="2" applyBorder="1" applyAlignment="1">
      <alignment vertical="center"/>
    </xf>
    <xf numFmtId="0" fontId="8" fillId="0" borderId="34" xfId="2" applyBorder="1" applyAlignment="1">
      <alignment vertical="center"/>
    </xf>
    <xf numFmtId="0" fontId="3" fillId="0" borderId="0" xfId="0" applyFont="1" applyBorder="1"/>
    <xf numFmtId="0" fontId="14" fillId="2" borderId="32" xfId="0" applyFont="1" applyFill="1" applyBorder="1" applyAlignment="1">
      <alignment horizontal="center"/>
    </xf>
    <xf numFmtId="0" fontId="9" fillId="2" borderId="32" xfId="0" applyFont="1" applyFill="1" applyBorder="1" applyAlignment="1">
      <alignment horizontal="center"/>
    </xf>
    <xf numFmtId="0" fontId="3" fillId="0" borderId="16" xfId="0" applyFont="1" applyBorder="1" applyAlignment="1">
      <alignment horizontal="center" vertical="center"/>
    </xf>
    <xf numFmtId="0" fontId="3" fillId="2" borderId="32" xfId="0" applyFont="1" applyFill="1" applyBorder="1" applyAlignment="1">
      <alignment horizontal="center"/>
    </xf>
    <xf numFmtId="0" fontId="3" fillId="2" borderId="32" xfId="0" applyFont="1" applyFill="1" applyBorder="1" applyAlignment="1">
      <alignment horizontal="center" vertical="center"/>
    </xf>
    <xf numFmtId="0" fontId="2" fillId="0" borderId="41" xfId="0" applyFont="1" applyBorder="1"/>
    <xf numFmtId="0" fontId="3" fillId="0" borderId="0" xfId="0" applyFont="1" applyBorder="1" applyAlignment="1">
      <alignment horizontal="center"/>
    </xf>
    <xf numFmtId="0" fontId="3" fillId="0" borderId="41" xfId="0" applyFont="1" applyBorder="1"/>
    <xf numFmtId="0" fontId="2" fillId="7" borderId="23" xfId="0" applyFont="1" applyFill="1" applyBorder="1"/>
    <xf numFmtId="0" fontId="3" fillId="7" borderId="24" xfId="0" applyFont="1" applyFill="1" applyBorder="1"/>
    <xf numFmtId="0" fontId="3" fillId="0" borderId="23" xfId="0" applyFont="1" applyBorder="1"/>
    <xf numFmtId="0" fontId="0" fillId="0" borderId="24" xfId="0" applyBorder="1"/>
    <xf numFmtId="0" fontId="3" fillId="0" borderId="14" xfId="2" applyFont="1" applyBorder="1" applyAlignment="1">
      <alignment horizontal="left" vertical="center" wrapText="1"/>
    </xf>
    <xf numFmtId="0" fontId="2" fillId="0" borderId="0" xfId="0" applyFont="1" applyBorder="1" applyAlignment="1">
      <alignment horizontal="left"/>
    </xf>
    <xf numFmtId="0" fontId="0" fillId="0" borderId="0" xfId="0" applyAlignment="1">
      <alignment horizontal="left"/>
    </xf>
    <xf numFmtId="0" fontId="3" fillId="0" borderId="42" xfId="0" applyFont="1" applyBorder="1"/>
    <xf numFmtId="0" fontId="3" fillId="0" borderId="17" xfId="2" applyFont="1" applyBorder="1" applyAlignment="1">
      <alignment horizontal="left" vertical="center" wrapText="1"/>
    </xf>
    <xf numFmtId="0" fontId="3" fillId="0" borderId="19" xfId="0" applyFont="1" applyBorder="1" applyAlignment="1">
      <alignment horizontal="center" vertical="center"/>
    </xf>
    <xf numFmtId="0" fontId="3" fillId="0" borderId="20" xfId="2" applyFont="1" applyBorder="1" applyAlignment="1">
      <alignment horizontal="left" vertical="center" wrapText="1"/>
    </xf>
    <xf numFmtId="0" fontId="2" fillId="0" borderId="0" xfId="0" applyFont="1" applyFill="1" applyBorder="1" applyAlignment="1">
      <alignment horizontal="center"/>
    </xf>
    <xf numFmtId="0" fontId="2" fillId="0" borderId="0" xfId="0" applyFont="1" applyFill="1" applyBorder="1" applyAlignment="1">
      <alignment horizontal="left" vertical="center"/>
    </xf>
    <xf numFmtId="0" fontId="2" fillId="0" borderId="0" xfId="0" applyFont="1" applyFill="1" applyBorder="1" applyAlignment="1">
      <alignment horizontal="center" vertical="center"/>
    </xf>
    <xf numFmtId="0" fontId="2" fillId="0" borderId="0" xfId="0" applyFont="1" applyFill="1" applyBorder="1"/>
    <xf numFmtId="0" fontId="3" fillId="0" borderId="0" xfId="0" applyFont="1" applyFill="1" applyBorder="1"/>
    <xf numFmtId="0" fontId="0" fillId="0" borderId="0" xfId="0" applyFill="1" applyBorder="1"/>
    <xf numFmtId="0" fontId="2" fillId="7" borderId="23" xfId="0" applyFont="1" applyFill="1" applyBorder="1" applyAlignment="1">
      <alignment horizontal="center"/>
    </xf>
    <xf numFmtId="0" fontId="3" fillId="0" borderId="14" xfId="0" applyFont="1" applyBorder="1" applyAlignment="1">
      <alignment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7" xfId="0" applyFont="1" applyBorder="1" applyAlignment="1">
      <alignment vertical="center"/>
    </xf>
    <xf numFmtId="0" fontId="3" fillId="0" borderId="17" xfId="0" applyFont="1" applyBorder="1" applyAlignment="1">
      <alignment horizontal="center" vertical="center"/>
    </xf>
    <xf numFmtId="0" fontId="3" fillId="0" borderId="18" xfId="0" applyFont="1" applyBorder="1" applyAlignment="1">
      <alignment horizontal="center" vertical="center"/>
    </xf>
    <xf numFmtId="0" fontId="3" fillId="0" borderId="20" xfId="0" applyFont="1" applyBorder="1" applyAlignment="1">
      <alignment vertical="center"/>
    </xf>
    <xf numFmtId="0" fontId="3" fillId="0" borderId="20" xfId="0" applyFont="1" applyBorder="1" applyAlignment="1">
      <alignment horizontal="center" vertical="center"/>
    </xf>
    <xf numFmtId="0" fontId="3" fillId="0" borderId="21" xfId="0" applyFont="1" applyBorder="1" applyAlignment="1">
      <alignment horizontal="center" vertical="center"/>
    </xf>
    <xf numFmtId="0" fontId="3" fillId="0" borderId="14" xfId="0" applyFont="1" applyBorder="1" applyAlignment="1">
      <alignment horizontal="left" vertical="center"/>
    </xf>
    <xf numFmtId="0" fontId="3" fillId="0" borderId="15" xfId="0" applyFont="1" applyBorder="1" applyAlignment="1">
      <alignment horizontal="center"/>
    </xf>
    <xf numFmtId="0" fontId="12" fillId="0" borderId="0" xfId="0" applyFont="1"/>
    <xf numFmtId="0" fontId="3" fillId="0" borderId="17" xfId="0" applyFont="1" applyBorder="1" applyAlignment="1">
      <alignment horizontal="left" vertical="center"/>
    </xf>
    <xf numFmtId="0" fontId="3" fillId="0" borderId="18" xfId="0" applyFont="1" applyBorder="1" applyAlignment="1">
      <alignment horizontal="center"/>
    </xf>
    <xf numFmtId="0" fontId="3" fillId="0" borderId="21" xfId="0" applyFont="1" applyBorder="1" applyAlignment="1">
      <alignment horizontal="center"/>
    </xf>
    <xf numFmtId="0" fontId="3" fillId="0" borderId="15" xfId="0" applyFont="1" applyBorder="1" applyAlignment="1">
      <alignment horizontal="center" wrapText="1"/>
    </xf>
    <xf numFmtId="0" fontId="3" fillId="0" borderId="18" xfId="0" applyFont="1" applyBorder="1" applyAlignment="1">
      <alignment horizontal="center" wrapText="1"/>
    </xf>
    <xf numFmtId="0" fontId="3" fillId="0" borderId="17" xfId="0" applyFont="1" applyBorder="1" applyAlignment="1">
      <alignment horizontal="left" vertical="center" wrapText="1"/>
    </xf>
    <xf numFmtId="0" fontId="2" fillId="0" borderId="0" xfId="3" applyFont="1" applyBorder="1" applyAlignment="1">
      <alignment horizontal="center" vertical="center"/>
    </xf>
    <xf numFmtId="0" fontId="16" fillId="0" borderId="0" xfId="3" applyFont="1" applyAlignment="1">
      <alignment horizontal="center" vertical="center"/>
    </xf>
    <xf numFmtId="0" fontId="16" fillId="0" borderId="0" xfId="3" applyFont="1" applyAlignment="1">
      <alignment horizontal="center" vertical="center" readingOrder="2"/>
    </xf>
    <xf numFmtId="0" fontId="16" fillId="0" borderId="0" xfId="3" applyFont="1" applyAlignment="1">
      <alignment horizontal="right" vertical="center"/>
    </xf>
    <xf numFmtId="0" fontId="17" fillId="0" borderId="0" xfId="3" applyFont="1" applyBorder="1" applyAlignment="1">
      <alignment horizontal="center" vertical="center"/>
    </xf>
    <xf numFmtId="0" fontId="17" fillId="0" borderId="0" xfId="3" applyFont="1" applyBorder="1" applyAlignment="1">
      <alignment horizontal="right" vertical="center"/>
    </xf>
    <xf numFmtId="0" fontId="17" fillId="0" borderId="28" xfId="0" applyFont="1" applyBorder="1" applyAlignment="1">
      <alignment horizontal="right" vertical="center" wrapText="1" readingOrder="2"/>
    </xf>
    <xf numFmtId="0" fontId="18" fillId="0" borderId="0" xfId="3" applyFont="1" applyBorder="1" applyAlignment="1">
      <alignment horizontal="center" vertical="center"/>
    </xf>
    <xf numFmtId="0" fontId="20" fillId="0" borderId="0" xfId="3" applyFont="1" applyAlignment="1">
      <alignment horizontal="center" vertical="center"/>
    </xf>
    <xf numFmtId="0" fontId="18" fillId="0" borderId="0" xfId="3" applyFont="1" applyBorder="1" applyAlignment="1">
      <alignment horizontal="right" vertical="center"/>
    </xf>
    <xf numFmtId="0" fontId="17" fillId="6" borderId="28" xfId="3" applyFont="1" applyFill="1" applyBorder="1" applyAlignment="1">
      <alignment horizontal="right" vertical="center" wrapText="1" readingOrder="2"/>
    </xf>
    <xf numFmtId="0" fontId="17" fillId="0" borderId="28" xfId="0" applyFont="1" applyBorder="1" applyAlignment="1">
      <alignment horizontal="center" vertical="center" wrapText="1" readingOrder="2"/>
    </xf>
    <xf numFmtId="0" fontId="17" fillId="2" borderId="27" xfId="3" applyFont="1" applyFill="1" applyBorder="1" applyAlignment="1">
      <alignment horizontal="center" vertical="center" wrapText="1" readingOrder="2"/>
    </xf>
    <xf numFmtId="0" fontId="17" fillId="2" borderId="58" xfId="3" applyFont="1" applyFill="1" applyBorder="1" applyAlignment="1">
      <alignment horizontal="center" vertical="center" wrapText="1" readingOrder="2"/>
    </xf>
    <xf numFmtId="0" fontId="17" fillId="2" borderId="63" xfId="3" applyFont="1" applyFill="1" applyBorder="1" applyAlignment="1">
      <alignment horizontal="center" vertical="center" wrapText="1" readingOrder="2"/>
    </xf>
    <xf numFmtId="0" fontId="17" fillId="2" borderId="59" xfId="3" applyFont="1" applyFill="1" applyBorder="1" applyAlignment="1">
      <alignment horizontal="center" vertical="center" wrapText="1" readingOrder="2"/>
    </xf>
    <xf numFmtId="0" fontId="17" fillId="2" borderId="60" xfId="3" applyFont="1" applyFill="1" applyBorder="1" applyAlignment="1">
      <alignment horizontal="center" vertical="center" wrapText="1" readingOrder="2"/>
    </xf>
    <xf numFmtId="0" fontId="17" fillId="2" borderId="61" xfId="3" applyFont="1" applyFill="1" applyBorder="1" applyAlignment="1">
      <alignment horizontal="center" vertical="center" wrapText="1" readingOrder="2"/>
    </xf>
    <xf numFmtId="0" fontId="17" fillId="2" borderId="53" xfId="3" applyFont="1" applyFill="1" applyBorder="1" applyAlignment="1">
      <alignment horizontal="center" vertical="center" wrapText="1" readingOrder="2"/>
    </xf>
    <xf numFmtId="0" fontId="17" fillId="0" borderId="54" xfId="3" applyFont="1" applyBorder="1" applyAlignment="1">
      <alignment horizontal="center" vertical="center" wrapText="1" readingOrder="2"/>
    </xf>
    <xf numFmtId="0" fontId="17" fillId="0" borderId="55" xfId="0" applyFont="1" applyBorder="1" applyAlignment="1">
      <alignment horizontal="center" vertical="center" wrapText="1" readingOrder="2"/>
    </xf>
    <xf numFmtId="0" fontId="17" fillId="0" borderId="64" xfId="3" applyFont="1" applyBorder="1" applyAlignment="1">
      <alignment horizontal="center" vertical="center" wrapText="1" readingOrder="2"/>
    </xf>
    <xf numFmtId="0" fontId="16" fillId="0" borderId="0" xfId="3" applyFont="1" applyBorder="1" applyAlignment="1">
      <alignment horizontal="center" vertical="center" readingOrder="2"/>
    </xf>
    <xf numFmtId="0" fontId="17" fillId="0" borderId="0" xfId="3" applyFont="1" applyBorder="1" applyAlignment="1">
      <alignment horizontal="center" vertical="center" wrapText="1" readingOrder="2"/>
    </xf>
    <xf numFmtId="0" fontId="16" fillId="0" borderId="0" xfId="3" applyNumberFormat="1" applyFont="1" applyBorder="1" applyAlignment="1">
      <alignment horizontal="center" vertical="center" readingOrder="2"/>
    </xf>
    <xf numFmtId="0" fontId="17" fillId="5" borderId="54" xfId="3" applyFont="1" applyFill="1" applyBorder="1" applyAlignment="1">
      <alignment horizontal="center" vertical="center" wrapText="1" readingOrder="2"/>
    </xf>
    <xf numFmtId="0" fontId="17" fillId="6" borderId="64" xfId="3" applyFont="1" applyFill="1" applyBorder="1" applyAlignment="1">
      <alignment horizontal="center" vertical="center" readingOrder="2"/>
    </xf>
    <xf numFmtId="0" fontId="17" fillId="6" borderId="28" xfId="3" applyFont="1" applyFill="1" applyBorder="1" applyAlignment="1">
      <alignment horizontal="center" vertical="center" wrapText="1" readingOrder="2"/>
    </xf>
    <xf numFmtId="0" fontId="17" fillId="6" borderId="55" xfId="3" applyFont="1" applyFill="1" applyBorder="1" applyAlignment="1">
      <alignment horizontal="center" vertical="center" readingOrder="2"/>
    </xf>
    <xf numFmtId="0" fontId="17" fillId="0" borderId="57" xfId="3" applyFont="1" applyBorder="1" applyAlignment="1">
      <alignment horizontal="center" vertical="center" wrapText="1" readingOrder="2"/>
    </xf>
    <xf numFmtId="0" fontId="17" fillId="0" borderId="27" xfId="0" applyFont="1" applyBorder="1" applyAlignment="1">
      <alignment horizontal="right" vertical="center" wrapText="1" readingOrder="2"/>
    </xf>
    <xf numFmtId="0" fontId="17" fillId="0" borderId="27" xfId="0" applyFont="1" applyBorder="1" applyAlignment="1">
      <alignment horizontal="center" vertical="center" wrapText="1" readingOrder="2"/>
    </xf>
    <xf numFmtId="0" fontId="17" fillId="0" borderId="58" xfId="0" applyFont="1" applyBorder="1" applyAlignment="1">
      <alignment horizontal="center" vertical="center" wrapText="1" readingOrder="2"/>
    </xf>
    <xf numFmtId="0" fontId="17" fillId="2" borderId="44" xfId="3" applyFont="1" applyFill="1" applyBorder="1" applyAlignment="1">
      <alignment horizontal="center" vertical="center" wrapText="1" readingOrder="2"/>
    </xf>
    <xf numFmtId="0" fontId="17" fillId="2" borderId="45" xfId="3" applyFont="1" applyFill="1" applyBorder="1" applyAlignment="1">
      <alignment horizontal="center" vertical="center" wrapText="1" readingOrder="2"/>
    </xf>
    <xf numFmtId="0" fontId="17" fillId="2" borderId="46" xfId="3" applyFont="1" applyFill="1" applyBorder="1" applyAlignment="1">
      <alignment horizontal="center" vertical="center" wrapText="1" readingOrder="2"/>
    </xf>
    <xf numFmtId="0" fontId="17" fillId="0" borderId="59" xfId="3" applyFont="1" applyBorder="1" applyAlignment="1">
      <alignment horizontal="center" vertical="center" wrapText="1" readingOrder="2"/>
    </xf>
    <xf numFmtId="0" fontId="17" fillId="0" borderId="60" xfId="0" applyFont="1" applyBorder="1" applyAlignment="1">
      <alignment horizontal="right" vertical="center" wrapText="1" readingOrder="2"/>
    </xf>
    <xf numFmtId="0" fontId="17" fillId="0" borderId="60" xfId="0" applyFont="1" applyBorder="1" applyAlignment="1">
      <alignment horizontal="center" vertical="center" wrapText="1" readingOrder="2"/>
    </xf>
    <xf numFmtId="0" fontId="17" fillId="0" borderId="61" xfId="0" applyFont="1" applyBorder="1" applyAlignment="1">
      <alignment horizontal="center" vertical="center" wrapText="1" readingOrder="2"/>
    </xf>
    <xf numFmtId="0" fontId="2" fillId="6" borderId="28" xfId="0" applyFont="1" applyFill="1" applyBorder="1" applyAlignment="1">
      <alignment horizontal="center" vertical="center" readingOrder="1"/>
    </xf>
    <xf numFmtId="0" fontId="2" fillId="6" borderId="28" xfId="0" applyFont="1" applyFill="1" applyBorder="1" applyAlignment="1">
      <alignment horizontal="right" vertical="center" wrapText="1" readingOrder="1"/>
    </xf>
    <xf numFmtId="0" fontId="2" fillId="6" borderId="28" xfId="0" applyFont="1" applyFill="1" applyBorder="1" applyAlignment="1">
      <alignment horizontal="left" vertical="center" wrapText="1"/>
    </xf>
    <xf numFmtId="0" fontId="2" fillId="6" borderId="28" xfId="0" applyFont="1" applyFill="1" applyBorder="1" applyAlignment="1">
      <alignment horizontal="center" vertical="center"/>
    </xf>
    <xf numFmtId="0" fontId="8" fillId="0" borderId="0" xfId="0" applyFont="1" applyAlignment="1">
      <alignment horizontal="center" vertical="center"/>
    </xf>
    <xf numFmtId="1" fontId="2" fillId="0" borderId="0" xfId="0" applyNumberFormat="1" applyFont="1" applyBorder="1" applyAlignment="1">
      <alignment horizontal="center" vertical="center" readingOrder="1"/>
    </xf>
    <xf numFmtId="0" fontId="2" fillId="0" borderId="0" xfId="0" applyFont="1" applyBorder="1" applyAlignment="1">
      <alignment horizontal="right" vertical="center" wrapText="1" readingOrder="2"/>
    </xf>
    <xf numFmtId="0" fontId="2" fillId="0" borderId="0" xfId="0" applyFont="1" applyBorder="1" applyAlignment="1">
      <alignment horizontal="left" vertical="center" wrapText="1" readingOrder="1"/>
    </xf>
    <xf numFmtId="0" fontId="2" fillId="0" borderId="0" xfId="3" applyFont="1" applyBorder="1" applyAlignment="1">
      <alignment horizontal="center" vertical="center" readingOrder="1"/>
    </xf>
    <xf numFmtId="0" fontId="2" fillId="0" borderId="0" xfId="0" applyFont="1" applyBorder="1" applyAlignment="1">
      <alignment horizontal="center" vertical="center"/>
    </xf>
    <xf numFmtId="0" fontId="2" fillId="0" borderId="0" xfId="0" applyFont="1" applyBorder="1" applyAlignment="1">
      <alignment horizontal="center" vertical="center" readingOrder="1"/>
    </xf>
    <xf numFmtId="0" fontId="21" fillId="0" borderId="0" xfId="0" applyFont="1" applyBorder="1" applyAlignment="1">
      <alignment horizontal="left" vertical="center" wrapText="1" readingOrder="1"/>
    </xf>
    <xf numFmtId="0" fontId="2" fillId="0" borderId="0" xfId="0" applyFont="1" applyBorder="1" applyAlignment="1">
      <alignment horizontal="left" vertical="center" wrapText="1"/>
    </xf>
    <xf numFmtId="0" fontId="23" fillId="0" borderId="0" xfId="0" applyFont="1" applyBorder="1" applyAlignment="1">
      <alignment horizontal="left" vertical="center" wrapText="1" readingOrder="1"/>
    </xf>
    <xf numFmtId="1" fontId="23" fillId="0" borderId="0" xfId="0" applyNumberFormat="1" applyFont="1" applyBorder="1" applyAlignment="1">
      <alignment horizontal="center" vertical="center" readingOrder="1"/>
    </xf>
    <xf numFmtId="0" fontId="23" fillId="0" borderId="0" xfId="0" applyFont="1" applyBorder="1" applyAlignment="1">
      <alignment horizontal="right" vertical="center" wrapText="1" readingOrder="2"/>
    </xf>
    <xf numFmtId="0" fontId="23" fillId="0" borderId="0" xfId="0" applyFont="1" applyBorder="1" applyAlignment="1">
      <alignment horizontal="center" vertical="center"/>
    </xf>
    <xf numFmtId="0" fontId="25" fillId="0" borderId="0" xfId="0" applyFont="1" applyAlignment="1">
      <alignment horizontal="center" vertical="center"/>
    </xf>
    <xf numFmtId="0" fontId="23" fillId="0" borderId="0" xfId="0" applyFont="1" applyBorder="1" applyAlignment="1">
      <alignment horizontal="center" vertical="center" readingOrder="1"/>
    </xf>
    <xf numFmtId="0" fontId="2" fillId="4" borderId="0" xfId="0" applyFont="1" applyFill="1" applyBorder="1" applyAlignment="1">
      <alignment horizontal="center" vertical="center" readingOrder="1"/>
    </xf>
    <xf numFmtId="0" fontId="2" fillId="4" borderId="0" xfId="0" applyFont="1" applyFill="1" applyBorder="1" applyAlignment="1">
      <alignment horizontal="right" vertical="center" wrapText="1" readingOrder="2"/>
    </xf>
    <xf numFmtId="0" fontId="2" fillId="4" borderId="0" xfId="0" applyFont="1" applyFill="1" applyBorder="1" applyAlignment="1">
      <alignment horizontal="left" vertical="center" wrapText="1"/>
    </xf>
    <xf numFmtId="0" fontId="23" fillId="0" borderId="0" xfId="0" applyFont="1" applyBorder="1" applyAlignment="1">
      <alignment horizontal="left" vertical="center" wrapText="1"/>
    </xf>
    <xf numFmtId="0" fontId="2" fillId="4" borderId="0" xfId="3" applyFont="1" applyFill="1" applyBorder="1" applyAlignment="1">
      <alignment horizontal="center" vertical="center" readingOrder="1"/>
    </xf>
    <xf numFmtId="0" fontId="2" fillId="4" borderId="0" xfId="3" applyFont="1" applyFill="1" applyBorder="1" applyAlignment="1">
      <alignment horizontal="center" vertical="center"/>
    </xf>
    <xf numFmtId="0" fontId="8" fillId="4" borderId="0" xfId="0" applyFont="1" applyFill="1" applyAlignment="1">
      <alignment horizontal="center" vertical="center"/>
    </xf>
    <xf numFmtId="0" fontId="2" fillId="0" borderId="0" xfId="0" applyFont="1" applyAlignment="1">
      <alignment horizontal="center" vertical="center" readingOrder="1"/>
    </xf>
    <xf numFmtId="0" fontId="2" fillId="0" borderId="0" xfId="0" applyFont="1" applyAlignment="1">
      <alignment horizontal="right" vertical="center" wrapText="1" readingOrder="1"/>
    </xf>
    <xf numFmtId="0" fontId="2" fillId="0" borderId="0" xfId="0" applyFont="1" applyAlignment="1">
      <alignment horizontal="left" vertical="center" wrapText="1"/>
    </xf>
    <xf numFmtId="0" fontId="2" fillId="0" borderId="0" xfId="0" applyFont="1" applyAlignment="1">
      <alignment horizontal="center" vertical="center"/>
    </xf>
    <xf numFmtId="0" fontId="2" fillId="0" borderId="28" xfId="3" applyFont="1" applyBorder="1" applyAlignment="1">
      <alignment horizontal="center" vertical="center"/>
    </xf>
    <xf numFmtId="0" fontId="2" fillId="0" borderId="28" xfId="0" applyFont="1" applyFill="1" applyBorder="1" applyAlignment="1">
      <alignment horizontal="right" vertical="center" wrapText="1" readingOrder="2"/>
    </xf>
    <xf numFmtId="0" fontId="2" fillId="0" borderId="0" xfId="0" applyFont="1" applyAlignment="1">
      <alignment horizontal="right" vertical="center" wrapText="1"/>
    </xf>
    <xf numFmtId="0" fontId="3" fillId="0" borderId="0" xfId="0" applyFont="1" applyAlignment="1">
      <alignment horizontal="center" vertical="center" readingOrder="1"/>
    </xf>
    <xf numFmtId="0" fontId="2" fillId="6" borderId="28" xfId="0" applyFont="1" applyFill="1" applyBorder="1" applyAlignment="1">
      <alignment horizontal="center" vertical="center" wrapText="1" readingOrder="1"/>
    </xf>
    <xf numFmtId="0" fontId="2" fillId="0" borderId="0" xfId="3" applyFont="1" applyBorder="1" applyAlignment="1">
      <alignment horizontal="center" vertical="center" wrapText="1" readingOrder="1"/>
    </xf>
    <xf numFmtId="0" fontId="8" fillId="0" borderId="0" xfId="0" applyFont="1" applyBorder="1" applyAlignment="1">
      <alignment horizontal="center" vertical="center" wrapText="1"/>
    </xf>
    <xf numFmtId="0" fontId="21" fillId="0" borderId="0" xfId="0" applyFont="1" applyBorder="1" applyAlignment="1">
      <alignment horizontal="center" vertical="center" wrapText="1" readingOrder="1"/>
    </xf>
    <xf numFmtId="0" fontId="2" fillId="0" borderId="0" xfId="0" applyFont="1" applyBorder="1" applyAlignment="1">
      <alignment horizontal="center" vertical="center" wrapText="1"/>
    </xf>
    <xf numFmtId="0" fontId="2" fillId="0" borderId="0" xfId="3" applyFont="1" applyBorder="1" applyAlignment="1">
      <alignment horizontal="center" vertical="center" wrapText="1"/>
    </xf>
    <xf numFmtId="0" fontId="2" fillId="0" borderId="0" xfId="0" applyFont="1" applyBorder="1" applyAlignment="1">
      <alignment horizontal="center" vertical="center" wrapText="1" readingOrder="1"/>
    </xf>
    <xf numFmtId="0" fontId="21" fillId="0" borderId="0" xfId="0" applyFont="1" applyBorder="1" applyAlignment="1">
      <alignment horizontal="center" vertical="center" wrapText="1"/>
    </xf>
    <xf numFmtId="0" fontId="22" fillId="0" borderId="0" xfId="0" applyFont="1" applyBorder="1" applyAlignment="1">
      <alignment horizontal="center" vertical="center" wrapText="1"/>
    </xf>
    <xf numFmtId="0" fontId="24" fillId="0" borderId="0" xfId="0" applyFont="1" applyBorder="1" applyAlignment="1">
      <alignment horizontal="center" vertical="center" wrapText="1"/>
    </xf>
    <xf numFmtId="0" fontId="23" fillId="0" borderId="0" xfId="3" applyFont="1" applyBorder="1" applyAlignment="1">
      <alignment horizontal="center" vertical="center" wrapText="1" readingOrder="1"/>
    </xf>
    <xf numFmtId="0" fontId="25" fillId="0" borderId="0" xfId="0" applyFont="1" applyBorder="1" applyAlignment="1">
      <alignment horizontal="center" vertical="center" wrapText="1"/>
    </xf>
    <xf numFmtId="0" fontId="23" fillId="0" borderId="0" xfId="0" applyFont="1" applyBorder="1" applyAlignment="1">
      <alignment horizontal="center" vertical="center" wrapText="1" readingOrder="1"/>
    </xf>
    <xf numFmtId="1" fontId="23" fillId="0" borderId="0" xfId="0" applyNumberFormat="1" applyFont="1" applyBorder="1" applyAlignment="1">
      <alignment horizontal="center" vertical="center" wrapText="1" readingOrder="1"/>
    </xf>
    <xf numFmtId="0" fontId="8" fillId="0" borderId="0" xfId="0" applyFont="1" applyAlignment="1">
      <alignment horizontal="center" vertical="center" wrapText="1"/>
    </xf>
    <xf numFmtId="0" fontId="8" fillId="4" borderId="0" xfId="0" applyFont="1" applyFill="1" applyBorder="1" applyAlignment="1">
      <alignment horizontal="center" vertical="center" wrapText="1"/>
    </xf>
    <xf numFmtId="0" fontId="2" fillId="0" borderId="0" xfId="0" applyFont="1" applyAlignment="1">
      <alignment horizontal="center" vertical="center" wrapText="1" readingOrder="1"/>
    </xf>
    <xf numFmtId="0" fontId="5" fillId="0" borderId="0" xfId="0" applyFont="1" applyBorder="1" applyAlignment="1">
      <alignment horizontal="center"/>
    </xf>
    <xf numFmtId="0" fontId="3" fillId="3" borderId="0" xfId="0" applyFont="1" applyFill="1" applyBorder="1" applyAlignment="1">
      <alignment horizontal="center"/>
    </xf>
    <xf numFmtId="0" fontId="3" fillId="7" borderId="0" xfId="0" applyFont="1" applyFill="1" applyBorder="1"/>
    <xf numFmtId="0" fontId="27" fillId="0" borderId="0" xfId="2" applyFont="1" applyAlignment="1">
      <alignment horizontal="center" vertical="center"/>
    </xf>
    <xf numFmtId="0" fontId="27" fillId="0" borderId="0" xfId="2" applyFont="1" applyAlignment="1">
      <alignment horizontal="left" vertical="center"/>
    </xf>
    <xf numFmtId="0" fontId="27" fillId="0" borderId="0" xfId="2" applyFont="1"/>
    <xf numFmtId="0" fontId="28" fillId="0" borderId="23" xfId="0" applyFont="1" applyBorder="1" applyAlignment="1">
      <alignment horizontal="center" vertical="center"/>
    </xf>
    <xf numFmtId="0" fontId="28" fillId="0" borderId="24" xfId="0" applyFont="1" applyBorder="1" applyAlignment="1">
      <alignment horizontal="center" vertical="center"/>
    </xf>
    <xf numFmtId="0" fontId="9" fillId="2" borderId="29" xfId="0" applyFont="1" applyFill="1" applyBorder="1" applyAlignment="1">
      <alignment horizontal="center" vertical="center" wrapText="1"/>
    </xf>
    <xf numFmtId="0" fontId="3" fillId="0" borderId="22" xfId="0" applyFont="1" applyBorder="1" applyAlignment="1">
      <alignment horizontal="center" vertical="center"/>
    </xf>
    <xf numFmtId="0" fontId="13" fillId="0" borderId="15" xfId="0" applyFont="1" applyBorder="1" applyAlignment="1">
      <alignment horizontal="center"/>
    </xf>
    <xf numFmtId="0" fontId="13" fillId="0" borderId="18" xfId="0" applyFont="1" applyBorder="1" applyAlignment="1">
      <alignment horizontal="center"/>
    </xf>
    <xf numFmtId="0" fontId="3" fillId="0" borderId="16" xfId="0" applyFont="1" applyBorder="1" applyAlignment="1">
      <alignment horizontal="center"/>
    </xf>
    <xf numFmtId="0" fontId="13" fillId="0" borderId="21" xfId="0" applyFont="1" applyBorder="1" applyAlignment="1">
      <alignment horizontal="center"/>
    </xf>
    <xf numFmtId="0" fontId="3" fillId="0" borderId="10" xfId="0" applyFont="1" applyBorder="1" applyAlignment="1">
      <alignment horizontal="center"/>
    </xf>
    <xf numFmtId="0" fontId="3" fillId="0" borderId="11" xfId="0" applyFont="1" applyBorder="1" applyAlignment="1">
      <alignment horizontal="center"/>
    </xf>
    <xf numFmtId="0" fontId="3" fillId="2" borderId="32" xfId="1" applyFont="1" applyFill="1" applyBorder="1" applyAlignment="1">
      <alignment wrapText="1"/>
    </xf>
    <xf numFmtId="0" fontId="3" fillId="2" borderId="11" xfId="1" applyFont="1" applyFill="1" applyBorder="1" applyAlignment="1">
      <alignment horizontal="center" wrapText="1"/>
    </xf>
    <xf numFmtId="0" fontId="3" fillId="2" borderId="12" xfId="1" applyFont="1" applyFill="1" applyBorder="1" applyAlignment="1">
      <alignment horizontal="center" wrapText="1"/>
    </xf>
    <xf numFmtId="0" fontId="3" fillId="2" borderId="44" xfId="1" applyFont="1" applyFill="1" applyBorder="1" applyAlignment="1">
      <alignment wrapText="1"/>
    </xf>
    <xf numFmtId="0" fontId="3" fillId="2" borderId="45" xfId="1" applyFont="1" applyFill="1" applyBorder="1" applyAlignment="1">
      <alignment wrapText="1"/>
    </xf>
    <xf numFmtId="0" fontId="3" fillId="2" borderId="46" xfId="1" applyFont="1" applyFill="1" applyBorder="1" applyAlignment="1">
      <alignment wrapText="1"/>
    </xf>
    <xf numFmtId="0" fontId="4" fillId="0" borderId="1" xfId="3" applyFont="1" applyBorder="1" applyAlignment="1">
      <alignment horizontal="left" vertical="center" wrapText="1"/>
    </xf>
    <xf numFmtId="0" fontId="4" fillId="0" borderId="23" xfId="3" applyFont="1" applyBorder="1" applyAlignment="1">
      <alignment horizontal="left" vertical="center" wrapText="1"/>
    </xf>
    <xf numFmtId="0" fontId="4" fillId="0" borderId="24" xfId="3" applyFont="1" applyBorder="1" applyAlignment="1">
      <alignment horizontal="left" vertical="center" wrapText="1"/>
    </xf>
    <xf numFmtId="0" fontId="4" fillId="0" borderId="10" xfId="3" applyFont="1" applyBorder="1" applyAlignment="1">
      <alignment horizontal="left" vertical="center" wrapText="1" readingOrder="1"/>
    </xf>
    <xf numFmtId="0" fontId="4" fillId="0" borderId="11" xfId="3" applyFont="1" applyBorder="1" applyAlignment="1">
      <alignment horizontal="left" vertical="center" wrapText="1" readingOrder="1"/>
    </xf>
    <xf numFmtId="0" fontId="4" fillId="0" borderId="12" xfId="3" applyFont="1" applyBorder="1" applyAlignment="1">
      <alignment horizontal="left" vertical="center" wrapText="1" readingOrder="1"/>
    </xf>
    <xf numFmtId="0" fontId="4" fillId="0" borderId="13" xfId="3" applyFont="1" applyBorder="1" applyAlignment="1">
      <alignment horizontal="left" vertical="center" wrapText="1" readingOrder="1"/>
    </xf>
    <xf numFmtId="0" fontId="4" fillId="0" borderId="9" xfId="3" applyFont="1" applyBorder="1" applyAlignment="1">
      <alignment horizontal="left" vertical="center" wrapText="1" readingOrder="1"/>
    </xf>
    <xf numFmtId="0" fontId="4" fillId="0" borderId="43" xfId="3" applyFont="1" applyBorder="1" applyAlignment="1">
      <alignment horizontal="left" vertical="center" wrapText="1" readingOrder="1"/>
    </xf>
    <xf numFmtId="0" fontId="3" fillId="2" borderId="23" xfId="1" applyFont="1" applyFill="1" applyBorder="1" applyAlignment="1">
      <alignment horizontal="left" wrapText="1"/>
    </xf>
    <xf numFmtId="0" fontId="3" fillId="2" borderId="24" xfId="1" applyFont="1" applyFill="1" applyBorder="1" applyAlignment="1">
      <alignment horizontal="left" wrapText="1"/>
    </xf>
    <xf numFmtId="0" fontId="4" fillId="2" borderId="26"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11" xfId="1" applyFont="1" applyFill="1" applyBorder="1" applyAlignment="1">
      <alignment horizontal="center" wrapText="1"/>
    </xf>
    <xf numFmtId="0" fontId="4" fillId="2" borderId="25" xfId="1" applyFont="1" applyFill="1" applyBorder="1" applyAlignment="1">
      <alignment horizontal="center" wrapText="1"/>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12" xfId="0" applyFont="1" applyBorder="1" applyAlignment="1">
      <alignment horizontal="center" vertical="center"/>
    </xf>
    <xf numFmtId="0" fontId="5" fillId="0" borderId="41" xfId="0" applyFont="1" applyBorder="1" applyAlignment="1">
      <alignment horizontal="center" vertical="center"/>
    </xf>
    <xf numFmtId="0" fontId="5" fillId="0" borderId="0" xfId="0" applyFont="1" applyBorder="1" applyAlignment="1">
      <alignment horizontal="center" vertical="center"/>
    </xf>
    <xf numFmtId="0" fontId="5" fillId="0" borderId="42" xfId="0" applyFont="1" applyBorder="1" applyAlignment="1">
      <alignment horizontal="center" vertical="center"/>
    </xf>
    <xf numFmtId="0" fontId="6" fillId="0" borderId="41" xfId="0" applyFont="1" applyBorder="1" applyAlignment="1">
      <alignment horizontal="center" vertical="center" readingOrder="2"/>
    </xf>
    <xf numFmtId="0" fontId="6" fillId="0" borderId="0" xfId="0" applyFont="1" applyBorder="1" applyAlignment="1">
      <alignment horizontal="center" vertical="center" readingOrder="2"/>
    </xf>
    <xf numFmtId="0" fontId="6" fillId="0" borderId="9" xfId="0" applyFont="1" applyBorder="1" applyAlignment="1">
      <alignment horizontal="center" vertical="center" readingOrder="2"/>
    </xf>
    <xf numFmtId="0" fontId="6" fillId="0" borderId="43" xfId="0" applyFont="1" applyBorder="1" applyAlignment="1">
      <alignment horizontal="center" vertical="center" readingOrder="2"/>
    </xf>
    <xf numFmtId="0" fontId="11" fillId="0" borderId="32" xfId="3" applyFont="1" applyBorder="1" applyAlignment="1">
      <alignment horizontal="center" vertical="center" wrapText="1" readingOrder="1"/>
    </xf>
    <xf numFmtId="0" fontId="2" fillId="0" borderId="0" xfId="3" applyFont="1" applyBorder="1" applyAlignment="1">
      <alignment horizontal="center" vertical="center"/>
    </xf>
    <xf numFmtId="0" fontId="3" fillId="2" borderId="47" xfId="0" applyFont="1" applyFill="1" applyBorder="1" applyAlignment="1">
      <alignment wrapText="1"/>
    </xf>
    <xf numFmtId="0" fontId="3" fillId="2" borderId="9" xfId="0" applyFont="1" applyFill="1" applyBorder="1" applyAlignment="1">
      <alignment wrapText="1"/>
    </xf>
    <xf numFmtId="0" fontId="3" fillId="2" borderId="43" xfId="0" applyFont="1" applyFill="1" applyBorder="1" applyAlignment="1">
      <alignment wrapText="1"/>
    </xf>
    <xf numFmtId="0" fontId="4" fillId="2" borderId="48" xfId="0" applyFont="1" applyFill="1" applyBorder="1" applyAlignment="1">
      <alignment horizontal="center" vertical="center" wrapText="1"/>
    </xf>
    <xf numFmtId="0" fontId="7" fillId="0" borderId="29" xfId="0" applyFont="1" applyBorder="1" applyAlignment="1">
      <alignment horizontal="center" vertical="center"/>
    </xf>
    <xf numFmtId="0" fontId="4" fillId="2" borderId="29" xfId="0" applyFont="1" applyFill="1" applyBorder="1" applyAlignment="1">
      <alignment horizontal="center" vertical="center" wrapText="1"/>
    </xf>
    <xf numFmtId="0" fontId="3" fillId="2" borderId="10" xfId="0" applyFont="1" applyFill="1" applyBorder="1" applyAlignment="1">
      <alignment horizontal="left" wrapText="1"/>
    </xf>
    <xf numFmtId="0" fontId="3" fillId="2" borderId="11" xfId="0" applyFont="1" applyFill="1" applyBorder="1" applyAlignment="1">
      <alignment horizontal="left" wrapText="1"/>
    </xf>
    <xf numFmtId="0" fontId="3" fillId="0" borderId="23" xfId="3" applyFont="1" applyFill="1" applyBorder="1" applyAlignment="1">
      <alignment horizontal="center" vertical="center" readingOrder="2"/>
    </xf>
    <xf numFmtId="0" fontId="3" fillId="0" borderId="24" xfId="3" applyFont="1" applyFill="1" applyBorder="1" applyAlignment="1">
      <alignment horizontal="center" vertical="center" readingOrder="2"/>
    </xf>
    <xf numFmtId="0" fontId="11" fillId="0" borderId="32" xfId="3" applyFont="1" applyFill="1" applyBorder="1" applyAlignment="1">
      <alignment horizontal="center" vertical="center" wrapText="1" readingOrder="1"/>
    </xf>
    <xf numFmtId="0" fontId="3" fillId="0" borderId="10" xfId="3" applyFont="1" applyBorder="1" applyAlignment="1">
      <alignment horizontal="center" vertical="center" wrapText="1" readingOrder="1"/>
    </xf>
    <xf numFmtId="0" fontId="3" fillId="0" borderId="11" xfId="3" applyFont="1" applyBorder="1" applyAlignment="1">
      <alignment horizontal="center" vertical="center" wrapText="1" readingOrder="1"/>
    </xf>
    <xf numFmtId="0" fontId="3" fillId="0" borderId="12" xfId="3" applyFont="1" applyBorder="1" applyAlignment="1">
      <alignment horizontal="center" vertical="center" wrapText="1" readingOrder="1"/>
    </xf>
    <xf numFmtId="0" fontId="3" fillId="0" borderId="41" xfId="3" applyFont="1" applyBorder="1" applyAlignment="1">
      <alignment horizontal="center" vertical="center" wrapText="1" readingOrder="1"/>
    </xf>
    <xf numFmtId="0" fontId="3" fillId="0" borderId="0" xfId="3" applyFont="1" applyBorder="1" applyAlignment="1">
      <alignment horizontal="center" vertical="center" wrapText="1" readingOrder="1"/>
    </xf>
    <xf numFmtId="0" fontId="3" fillId="0" borderId="42" xfId="3" applyFont="1" applyBorder="1" applyAlignment="1">
      <alignment horizontal="center" vertical="center" wrapText="1" readingOrder="1"/>
    </xf>
    <xf numFmtId="0" fontId="3" fillId="0" borderId="13" xfId="3" applyFont="1" applyBorder="1" applyAlignment="1">
      <alignment horizontal="center" vertical="center" wrapText="1" readingOrder="1"/>
    </xf>
    <xf numFmtId="0" fontId="3" fillId="0" borderId="9" xfId="3" applyFont="1" applyBorder="1" applyAlignment="1">
      <alignment horizontal="center" vertical="center" wrapText="1" readingOrder="1"/>
    </xf>
    <xf numFmtId="0" fontId="3" fillId="0" borderId="43" xfId="3" applyFont="1" applyBorder="1" applyAlignment="1">
      <alignment horizontal="center" vertical="center" wrapText="1" readingOrder="1"/>
    </xf>
    <xf numFmtId="0" fontId="3" fillId="2" borderId="32" xfId="0" applyFont="1" applyFill="1" applyBorder="1" applyAlignment="1">
      <alignment horizontal="left"/>
    </xf>
    <xf numFmtId="0" fontId="19" fillId="0" borderId="0" xfId="3" applyFont="1" applyBorder="1" applyAlignment="1">
      <alignment horizontal="center" vertical="center"/>
    </xf>
    <xf numFmtId="0" fontId="17" fillId="2" borderId="31" xfId="3" applyFont="1" applyFill="1" applyBorder="1" applyAlignment="1">
      <alignment horizontal="center" vertical="center" readingOrder="2"/>
    </xf>
    <xf numFmtId="0" fontId="17" fillId="2" borderId="2" xfId="3" applyFont="1" applyFill="1" applyBorder="1" applyAlignment="1">
      <alignment horizontal="center" vertical="center" readingOrder="2"/>
    </xf>
    <xf numFmtId="0" fontId="17" fillId="2" borderId="3" xfId="3" applyFont="1" applyFill="1" applyBorder="1" applyAlignment="1">
      <alignment horizontal="center" vertical="center" readingOrder="2"/>
    </xf>
    <xf numFmtId="0" fontId="17" fillId="2" borderId="45" xfId="3" applyFont="1" applyFill="1" applyBorder="1" applyAlignment="1">
      <alignment horizontal="center" vertical="center" wrapText="1" readingOrder="2"/>
    </xf>
    <xf numFmtId="0" fontId="17" fillId="2" borderId="60" xfId="3" applyFont="1" applyFill="1" applyBorder="1" applyAlignment="1">
      <alignment horizontal="center" vertical="center" wrapText="1" readingOrder="2"/>
    </xf>
    <xf numFmtId="0" fontId="17" fillId="2" borderId="27" xfId="3" applyFont="1" applyFill="1" applyBorder="1" applyAlignment="1">
      <alignment horizontal="center" vertical="center" wrapText="1" readingOrder="2"/>
    </xf>
    <xf numFmtId="0" fontId="18" fillId="0" borderId="0" xfId="3" applyFont="1" applyBorder="1" applyAlignment="1">
      <alignment horizontal="center" vertical="center" readingOrder="2"/>
    </xf>
    <xf numFmtId="0" fontId="17" fillId="2" borderId="62" xfId="3" applyFont="1" applyFill="1" applyBorder="1" applyAlignment="1">
      <alignment horizontal="center" vertical="center" readingOrder="2"/>
    </xf>
    <xf numFmtId="0" fontId="17" fillId="5" borderId="62" xfId="3" applyFont="1" applyFill="1" applyBorder="1" applyAlignment="1">
      <alignment horizontal="right" vertical="center" readingOrder="2"/>
    </xf>
    <xf numFmtId="0" fontId="17" fillId="5" borderId="2" xfId="3" applyFont="1" applyFill="1" applyBorder="1" applyAlignment="1">
      <alignment horizontal="right" vertical="center" readingOrder="2"/>
    </xf>
    <xf numFmtId="0" fontId="17" fillId="5" borderId="3" xfId="3" applyFont="1" applyFill="1" applyBorder="1" applyAlignment="1">
      <alignment horizontal="right" vertical="center" readingOrder="2"/>
    </xf>
    <xf numFmtId="0" fontId="17" fillId="0" borderId="53" xfId="3" applyFont="1" applyFill="1" applyBorder="1" applyAlignment="1">
      <alignment horizontal="right" vertical="center" readingOrder="2"/>
    </xf>
    <xf numFmtId="0" fontId="17" fillId="0" borderId="60" xfId="3" applyFont="1" applyFill="1" applyBorder="1" applyAlignment="1">
      <alignment horizontal="right" vertical="center" readingOrder="2"/>
    </xf>
    <xf numFmtId="0" fontId="17" fillId="0" borderId="61" xfId="3" applyFont="1" applyFill="1" applyBorder="1" applyAlignment="1">
      <alignment horizontal="right" vertical="center" readingOrder="2"/>
    </xf>
    <xf numFmtId="0" fontId="18" fillId="0" borderId="0" xfId="3" applyFont="1" applyBorder="1" applyAlignment="1">
      <alignment horizontal="center" vertical="center"/>
    </xf>
    <xf numFmtId="0" fontId="17" fillId="2" borderId="62" xfId="3" applyFont="1" applyFill="1" applyBorder="1" applyAlignment="1">
      <alignment horizontal="right" vertical="center" readingOrder="2"/>
    </xf>
    <xf numFmtId="0" fontId="16" fillId="0" borderId="2" xfId="3" applyFont="1" applyBorder="1" applyAlignment="1">
      <alignment horizontal="right" vertical="center" readingOrder="2"/>
    </xf>
    <xf numFmtId="0" fontId="16" fillId="0" borderId="3" xfId="3" applyFont="1" applyBorder="1" applyAlignment="1">
      <alignment horizontal="right" vertical="center" readingOrder="2"/>
    </xf>
    <xf numFmtId="0" fontId="17" fillId="0" borderId="64" xfId="3" applyFont="1" applyBorder="1" applyAlignment="1">
      <alignment horizontal="center" vertical="center" wrapText="1" readingOrder="2"/>
    </xf>
    <xf numFmtId="0" fontId="16" fillId="0" borderId="28" xfId="0" applyFont="1" applyBorder="1" applyAlignment="1">
      <alignment horizontal="center" vertical="center" readingOrder="2"/>
    </xf>
    <xf numFmtId="0" fontId="16" fillId="0" borderId="55" xfId="0" applyFont="1" applyBorder="1" applyAlignment="1">
      <alignment horizontal="center" vertical="center" readingOrder="2"/>
    </xf>
    <xf numFmtId="0" fontId="16" fillId="0" borderId="64" xfId="0" applyFont="1" applyBorder="1" applyAlignment="1">
      <alignment horizontal="center" vertical="center" readingOrder="2"/>
    </xf>
    <xf numFmtId="0" fontId="16" fillId="0" borderId="30" xfId="0" applyFont="1" applyBorder="1" applyAlignment="1">
      <alignment horizontal="center" vertical="center" readingOrder="2"/>
    </xf>
    <xf numFmtId="0" fontId="16" fillId="0" borderId="8" xfId="0" applyFont="1" applyBorder="1" applyAlignment="1">
      <alignment horizontal="center" vertical="center" readingOrder="2"/>
    </xf>
    <xf numFmtId="0" fontId="16" fillId="0" borderId="56" xfId="0" applyFont="1" applyBorder="1" applyAlignment="1">
      <alignment horizontal="center" vertical="center" readingOrder="2"/>
    </xf>
    <xf numFmtId="0" fontId="17" fillId="0" borderId="27" xfId="0" applyFont="1" applyBorder="1" applyAlignment="1">
      <alignment horizontal="center" vertical="center" wrapText="1" readingOrder="2"/>
    </xf>
    <xf numFmtId="0" fontId="17" fillId="0" borderId="60" xfId="0" applyFont="1" applyBorder="1" applyAlignment="1">
      <alignment horizontal="center" vertical="center" wrapText="1" readingOrder="2"/>
    </xf>
    <xf numFmtId="0" fontId="17" fillId="0" borderId="58" xfId="0" applyFont="1" applyBorder="1" applyAlignment="1">
      <alignment horizontal="center" vertical="center" wrapText="1" readingOrder="2"/>
    </xf>
    <xf numFmtId="0" fontId="17" fillId="0" borderId="61" xfId="0" applyFont="1" applyBorder="1" applyAlignment="1">
      <alignment horizontal="center" vertical="center" wrapText="1" readingOrder="2"/>
    </xf>
    <xf numFmtId="0" fontId="16" fillId="0" borderId="10" xfId="3" applyFont="1" applyFill="1" applyBorder="1" applyAlignment="1">
      <alignment horizontal="right" vertical="center" wrapText="1" readingOrder="2"/>
    </xf>
    <xf numFmtId="0" fontId="16" fillId="0" borderId="11" xfId="3" applyFont="1" applyFill="1" applyBorder="1" applyAlignment="1">
      <alignment horizontal="right" vertical="center" wrapText="1" readingOrder="2"/>
    </xf>
    <xf numFmtId="0" fontId="16" fillId="0" borderId="12" xfId="3" applyFont="1" applyFill="1" applyBorder="1" applyAlignment="1">
      <alignment horizontal="right" vertical="center" wrapText="1" readingOrder="2"/>
    </xf>
    <xf numFmtId="0" fontId="16" fillId="0" borderId="41" xfId="3" applyFont="1" applyFill="1" applyBorder="1" applyAlignment="1">
      <alignment horizontal="right" vertical="center" wrapText="1" readingOrder="2"/>
    </xf>
    <xf numFmtId="0" fontId="16" fillId="0" borderId="0" xfId="3" applyFont="1" applyFill="1" applyBorder="1" applyAlignment="1">
      <alignment horizontal="right" vertical="center" wrapText="1" readingOrder="2"/>
    </xf>
    <xf numFmtId="0" fontId="16" fillId="0" borderId="42" xfId="3" applyFont="1" applyFill="1" applyBorder="1" applyAlignment="1">
      <alignment horizontal="right" vertical="center" wrapText="1" readingOrder="2"/>
    </xf>
    <xf numFmtId="0" fontId="16" fillId="0" borderId="13" xfId="3" applyFont="1" applyFill="1" applyBorder="1" applyAlignment="1">
      <alignment horizontal="right" vertical="center" wrapText="1" readingOrder="2"/>
    </xf>
    <xf numFmtId="0" fontId="16" fillId="0" borderId="9" xfId="3" applyFont="1" applyFill="1" applyBorder="1" applyAlignment="1">
      <alignment horizontal="right" vertical="center" wrapText="1" readingOrder="2"/>
    </xf>
    <xf numFmtId="0" fontId="16" fillId="0" borderId="43" xfId="3" applyFont="1" applyFill="1" applyBorder="1" applyAlignment="1">
      <alignment horizontal="right" vertical="center" wrapText="1" readingOrder="2"/>
    </xf>
    <xf numFmtId="0" fontId="17" fillId="0" borderId="65" xfId="3" applyFont="1" applyBorder="1" applyAlignment="1">
      <alignment horizontal="right" vertical="center" wrapText="1" readingOrder="2"/>
    </xf>
    <xf numFmtId="0" fontId="17" fillId="0" borderId="66" xfId="3" applyFont="1" applyBorder="1" applyAlignment="1">
      <alignment horizontal="right" vertical="center" wrapText="1" readingOrder="2"/>
    </xf>
    <xf numFmtId="0" fontId="17" fillId="0" borderId="67" xfId="3" applyFont="1" applyBorder="1" applyAlignment="1">
      <alignment horizontal="right" vertical="center" wrapText="1" readingOrder="2"/>
    </xf>
    <xf numFmtId="0" fontId="17" fillId="0" borderId="68" xfId="3" applyFont="1" applyBorder="1" applyAlignment="1">
      <alignment horizontal="right" vertical="center" wrapText="1" readingOrder="2"/>
    </xf>
    <xf numFmtId="0" fontId="17" fillId="0" borderId="69" xfId="3" applyFont="1" applyBorder="1" applyAlignment="1">
      <alignment horizontal="right" vertical="center" wrapText="1" readingOrder="2"/>
    </xf>
    <xf numFmtId="0" fontId="17" fillId="0" borderId="70" xfId="3" applyFont="1" applyBorder="1" applyAlignment="1">
      <alignment horizontal="right" vertical="center" wrapText="1" readingOrder="2"/>
    </xf>
    <xf numFmtId="0" fontId="17" fillId="0" borderId="41" xfId="3" applyFont="1" applyBorder="1" applyAlignment="1">
      <alignment horizontal="right" vertical="center" wrapText="1" readingOrder="2"/>
    </xf>
    <xf numFmtId="0" fontId="17" fillId="0" borderId="0" xfId="3" applyFont="1" applyBorder="1" applyAlignment="1">
      <alignment horizontal="right" vertical="center" wrapText="1" readingOrder="2"/>
    </xf>
    <xf numFmtId="0" fontId="17" fillId="0" borderId="42" xfId="3" applyFont="1" applyBorder="1" applyAlignment="1">
      <alignment horizontal="right" vertical="center" wrapText="1" readingOrder="2"/>
    </xf>
    <xf numFmtId="0" fontId="17" fillId="0" borderId="13" xfId="3" applyFont="1" applyBorder="1" applyAlignment="1">
      <alignment horizontal="right" vertical="center" wrapText="1" readingOrder="2"/>
    </xf>
    <xf numFmtId="0" fontId="17" fillId="0" borderId="9" xfId="3" applyFont="1" applyBorder="1" applyAlignment="1">
      <alignment horizontal="right" vertical="center" wrapText="1" readingOrder="2"/>
    </xf>
    <xf numFmtId="0" fontId="17" fillId="0" borderId="43" xfId="3" applyFont="1" applyBorder="1" applyAlignment="1">
      <alignment horizontal="right" vertical="center" wrapText="1" readingOrder="2"/>
    </xf>
    <xf numFmtId="0" fontId="16" fillId="0" borderId="0" xfId="3" applyFont="1" applyBorder="1" applyAlignment="1">
      <alignment horizontal="center" vertical="center" readingOrder="2"/>
    </xf>
    <xf numFmtId="0" fontId="17" fillId="0" borderId="57" xfId="3" applyFont="1" applyBorder="1" applyAlignment="1">
      <alignment horizontal="center" vertical="center" wrapText="1" readingOrder="2"/>
    </xf>
    <xf numFmtId="0" fontId="17" fillId="0" borderId="59" xfId="3" applyFont="1" applyBorder="1" applyAlignment="1">
      <alignment horizontal="center" vertical="center" wrapText="1" readingOrder="2"/>
    </xf>
    <xf numFmtId="0" fontId="17" fillId="0" borderId="64" xfId="3" applyFont="1" applyFill="1" applyBorder="1" applyAlignment="1">
      <alignment horizontal="center" vertical="center" readingOrder="2"/>
    </xf>
    <xf numFmtId="0" fontId="17" fillId="0" borderId="28" xfId="3" applyFont="1" applyFill="1" applyBorder="1" applyAlignment="1">
      <alignment horizontal="center" vertical="center" readingOrder="2"/>
    </xf>
    <xf numFmtId="0" fontId="17" fillId="0" borderId="55" xfId="3" applyFont="1" applyFill="1" applyBorder="1" applyAlignment="1">
      <alignment horizontal="center" vertical="center" readingOrder="2"/>
    </xf>
    <xf numFmtId="0" fontId="17" fillId="6" borderId="64" xfId="3" applyFont="1" applyFill="1" applyBorder="1" applyAlignment="1">
      <alignment horizontal="center" vertical="center" readingOrder="2"/>
    </xf>
    <xf numFmtId="0" fontId="17" fillId="6" borderId="28" xfId="3" applyFont="1" applyFill="1" applyBorder="1" applyAlignment="1">
      <alignment horizontal="center" vertical="center" readingOrder="2"/>
    </xf>
    <xf numFmtId="0" fontId="17" fillId="6" borderId="55" xfId="3" applyFont="1" applyFill="1" applyBorder="1" applyAlignment="1">
      <alignment horizontal="center" vertical="center" readingOrder="2"/>
    </xf>
    <xf numFmtId="0" fontId="12" fillId="0" borderId="1" xfId="2" applyFont="1" applyBorder="1" applyAlignment="1">
      <alignment horizontal="center" vertical="center"/>
    </xf>
    <xf numFmtId="0" fontId="12" fillId="0" borderId="23" xfId="2" applyFont="1" applyBorder="1" applyAlignment="1">
      <alignment horizontal="center" vertical="center"/>
    </xf>
    <xf numFmtId="0" fontId="12" fillId="0" borderId="49" xfId="2" applyFont="1" applyBorder="1" applyAlignment="1">
      <alignment horizontal="center" vertical="center"/>
    </xf>
    <xf numFmtId="0" fontId="13" fillId="0" borderId="36" xfId="2" applyFont="1" applyBorder="1" applyAlignment="1">
      <alignment horizontal="center" vertical="center" readingOrder="2"/>
    </xf>
    <xf numFmtId="0" fontId="13" fillId="0" borderId="37" xfId="2" applyFont="1" applyBorder="1" applyAlignment="1">
      <alignment horizontal="center" vertical="center" readingOrder="2"/>
    </xf>
    <xf numFmtId="0" fontId="13" fillId="0" borderId="50" xfId="2" applyFont="1" applyBorder="1" applyAlignment="1">
      <alignment horizontal="center" vertical="center" readingOrder="2"/>
    </xf>
    <xf numFmtId="0" fontId="13" fillId="0" borderId="51" xfId="2" applyFont="1" applyBorder="1" applyAlignment="1">
      <alignment horizontal="center" vertical="center" readingOrder="2"/>
    </xf>
    <xf numFmtId="0" fontId="3" fillId="2" borderId="32" xfId="2" applyFont="1" applyFill="1" applyBorder="1" applyAlignment="1">
      <alignment horizontal="center" vertical="center" wrapText="1"/>
    </xf>
    <xf numFmtId="0" fontId="3" fillId="2" borderId="32" xfId="2" applyFont="1" applyFill="1" applyBorder="1" applyAlignment="1">
      <alignment horizontal="center" vertical="center"/>
    </xf>
    <xf numFmtId="0" fontId="8" fillId="0" borderId="32" xfId="2" applyBorder="1" applyAlignment="1">
      <alignment horizontal="center" vertical="center"/>
    </xf>
    <xf numFmtId="0" fontId="3" fillId="0" borderId="32" xfId="2" applyFont="1" applyFill="1" applyBorder="1" applyAlignment="1">
      <alignment horizontal="center" vertical="center" wrapText="1"/>
    </xf>
    <xf numFmtId="0" fontId="8" fillId="0" borderId="32" xfId="2" applyFill="1" applyBorder="1" applyAlignment="1">
      <alignment horizontal="center" vertical="center" wrapText="1"/>
    </xf>
    <xf numFmtId="0" fontId="3" fillId="2" borderId="52" xfId="2" applyFont="1" applyFill="1" applyBorder="1" applyAlignment="1">
      <alignment horizontal="center" vertical="center" wrapText="1"/>
    </xf>
    <xf numFmtId="0" fontId="3" fillId="2" borderId="23" xfId="2" applyFont="1" applyFill="1" applyBorder="1" applyAlignment="1">
      <alignment horizontal="center" vertical="center" wrapText="1"/>
    </xf>
    <xf numFmtId="0" fontId="3" fillId="2" borderId="49" xfId="2" applyFont="1" applyFill="1" applyBorder="1" applyAlignment="1">
      <alignment horizontal="center" vertical="center" wrapText="1"/>
    </xf>
    <xf numFmtId="0" fontId="3" fillId="2" borderId="33" xfId="2" applyFont="1" applyFill="1" applyBorder="1" applyAlignment="1">
      <alignment horizontal="center" vertical="center"/>
    </xf>
    <xf numFmtId="0" fontId="3" fillId="2" borderId="34" xfId="2" applyFont="1" applyFill="1" applyBorder="1" applyAlignment="1">
      <alignment horizontal="center" vertical="center"/>
    </xf>
    <xf numFmtId="0" fontId="9" fillId="2" borderId="32" xfId="1" applyFont="1" applyFill="1" applyBorder="1" applyAlignment="1">
      <alignment horizontal="center" wrapText="1"/>
    </xf>
    <xf numFmtId="0" fontId="9" fillId="2" borderId="32" xfId="0" applyFont="1" applyFill="1" applyBorder="1" applyAlignment="1">
      <alignment horizontal="center" vertical="center" wrapText="1"/>
    </xf>
    <xf numFmtId="0" fontId="3" fillId="2" borderId="32" xfId="0" applyFont="1" applyFill="1" applyBorder="1" applyAlignment="1">
      <alignment horizontal="center"/>
    </xf>
    <xf numFmtId="0" fontId="3" fillId="5" borderId="32" xfId="0" applyFont="1" applyFill="1" applyBorder="1" applyAlignment="1">
      <alignment horizontal="left"/>
    </xf>
    <xf numFmtId="0" fontId="3" fillId="0" borderId="32" xfId="0" applyFont="1" applyBorder="1" applyAlignment="1">
      <alignment horizontal="center"/>
    </xf>
    <xf numFmtId="0" fontId="3" fillId="0" borderId="1" xfId="0" applyFont="1" applyBorder="1" applyAlignment="1">
      <alignment horizontal="center"/>
    </xf>
    <xf numFmtId="0" fontId="3" fillId="0" borderId="23" xfId="0" applyFont="1" applyBorder="1" applyAlignment="1">
      <alignment horizontal="center"/>
    </xf>
    <xf numFmtId="0" fontId="10" fillId="0" borderId="32" xfId="0" applyFont="1" applyBorder="1" applyAlignment="1">
      <alignment horizontal="center" vertical="center"/>
    </xf>
    <xf numFmtId="0" fontId="9" fillId="2" borderId="32" xfId="0" applyFont="1" applyFill="1" applyBorder="1" applyAlignment="1">
      <alignment horizontal="left" vertical="center"/>
    </xf>
    <xf numFmtId="0" fontId="9" fillId="2" borderId="32" xfId="0" applyFont="1" applyFill="1" applyBorder="1" applyAlignment="1">
      <alignment horizontal="center" vertical="center"/>
    </xf>
    <xf numFmtId="0" fontId="9" fillId="2" borderId="13" xfId="0" applyFont="1" applyFill="1" applyBorder="1" applyAlignment="1">
      <alignment horizontal="center" vertical="center" wrapText="1"/>
    </xf>
    <xf numFmtId="0" fontId="9" fillId="2" borderId="43" xfId="0" applyFont="1" applyFill="1" applyBorder="1" applyAlignment="1">
      <alignment horizontal="center" vertical="center" wrapText="1"/>
    </xf>
    <xf numFmtId="0" fontId="3" fillId="2" borderId="1" xfId="0" applyFont="1" applyFill="1" applyBorder="1" applyAlignment="1">
      <alignment horizontal="center"/>
    </xf>
    <xf numFmtId="0" fontId="3" fillId="2" borderId="24" xfId="0" applyFont="1" applyFill="1" applyBorder="1" applyAlignment="1">
      <alignment horizontal="center"/>
    </xf>
    <xf numFmtId="0" fontId="2" fillId="7" borderId="23" xfId="0" applyFont="1" applyFill="1" applyBorder="1"/>
    <xf numFmtId="0" fontId="3" fillId="3" borderId="0" xfId="0" applyFont="1" applyFill="1" applyBorder="1" applyAlignment="1">
      <alignment horizontal="center"/>
    </xf>
    <xf numFmtId="0" fontId="5" fillId="0" borderId="9" xfId="0" applyFont="1" applyBorder="1" applyAlignment="1">
      <alignment horizontal="center"/>
    </xf>
    <xf numFmtId="0" fontId="5" fillId="0" borderId="0" xfId="0" applyFont="1" applyBorder="1" applyAlignment="1">
      <alignment horizontal="center"/>
    </xf>
    <xf numFmtId="0" fontId="3" fillId="7" borderId="1" xfId="0" applyFont="1" applyFill="1" applyBorder="1" applyAlignment="1">
      <alignment horizontal="center"/>
    </xf>
    <xf numFmtId="0" fontId="3" fillId="7" borderId="23" xfId="0" applyFont="1" applyFill="1" applyBorder="1" applyAlignment="1">
      <alignment horizontal="left" vertical="center"/>
    </xf>
    <xf numFmtId="0" fontId="3" fillId="7" borderId="23" xfId="0" applyFont="1" applyFill="1" applyBorder="1" applyAlignment="1">
      <alignment horizontal="center" vertical="center"/>
    </xf>
    <xf numFmtId="0" fontId="3" fillId="7" borderId="23" xfId="0" applyFont="1" applyFill="1" applyBorder="1" applyAlignment="1">
      <alignment horizontal="center"/>
    </xf>
  </cellXfs>
  <cellStyles count="4">
    <cellStyle name="Normal" xfId="0" builtinId="0"/>
    <cellStyle name="Normal 2" xfId="1" xr:uid="{00000000-0005-0000-0000-000001000000}"/>
    <cellStyle name="Normal 2 2" xfId="2" xr:uid="{00000000-0005-0000-0000-000002000000}"/>
    <cellStyle name="Normal 3" xfId="3" xr:uid="{00000000-0005-0000-0000-000003000000}"/>
  </cellStyles>
  <dxfs count="10">
    <dxf>
      <font>
        <b val="0"/>
        <i val="0"/>
        <strike val="0"/>
        <condense val="0"/>
        <extend val="0"/>
        <outline val="0"/>
        <shadow val="0"/>
        <u val="none"/>
        <vertAlign val="baseline"/>
        <sz val="12"/>
        <color auto="1"/>
        <name val="Times New Roman"/>
        <family val="1"/>
        <scheme val="none"/>
      </font>
      <alignment horizontal="left"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strike val="0"/>
        <outline val="0"/>
        <shadow val="0"/>
        <u val="none"/>
        <vertAlign val="baseline"/>
        <sz val="12"/>
        <color auto="1"/>
        <name val="Times New Roman"/>
        <family val="1"/>
        <scheme val="none"/>
      </font>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gif"/><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28575</xdr:rowOff>
    </xdr:from>
    <xdr:to>
      <xdr:col>1</xdr:col>
      <xdr:colOff>447675</xdr:colOff>
      <xdr:row>4</xdr:row>
      <xdr:rowOff>333375</xdr:rowOff>
    </xdr:to>
    <xdr:pic>
      <xdr:nvPicPr>
        <xdr:cNvPr id="6576" name="Picture 3">
          <a:extLst>
            <a:ext uri="{FF2B5EF4-FFF2-40B4-BE49-F238E27FC236}">
              <a16:creationId xmlns:a16="http://schemas.microsoft.com/office/drawing/2014/main" id="{00000000-0008-0000-0100-0000B019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5600400" y="28575"/>
          <a:ext cx="100012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66675</xdr:colOff>
      <xdr:row>1</xdr:row>
      <xdr:rowOff>85725</xdr:rowOff>
    </xdr:from>
    <xdr:to>
      <xdr:col>11</xdr:col>
      <xdr:colOff>857250</xdr:colOff>
      <xdr:row>4</xdr:row>
      <xdr:rowOff>200025</xdr:rowOff>
    </xdr:to>
    <xdr:pic>
      <xdr:nvPicPr>
        <xdr:cNvPr id="6577" name="Picture 2">
          <a:extLst>
            <a:ext uri="{FF2B5EF4-FFF2-40B4-BE49-F238E27FC236}">
              <a16:creationId xmlns:a16="http://schemas.microsoft.com/office/drawing/2014/main" id="{00000000-0008-0000-0100-0000B11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8323300" y="257175"/>
          <a:ext cx="114300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45449</xdr:colOff>
      <xdr:row>0</xdr:row>
      <xdr:rowOff>14238</xdr:rowOff>
    </xdr:from>
    <xdr:to>
      <xdr:col>6</xdr:col>
      <xdr:colOff>479403</xdr:colOff>
      <xdr:row>4</xdr:row>
      <xdr:rowOff>174524</xdr:rowOff>
    </xdr:to>
    <xdr:pic>
      <xdr:nvPicPr>
        <xdr:cNvPr id="21525" name="Picture 3">
          <a:extLst>
            <a:ext uri="{FF2B5EF4-FFF2-40B4-BE49-F238E27FC236}">
              <a16:creationId xmlns:a16="http://schemas.microsoft.com/office/drawing/2014/main" id="{00000000-0008-0000-0200-0000155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80424" y="14238"/>
          <a:ext cx="1013736" cy="9554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18075</xdr:colOff>
      <xdr:row>4</xdr:row>
      <xdr:rowOff>238866</xdr:rowOff>
    </xdr:from>
    <xdr:to>
      <xdr:col>12</xdr:col>
      <xdr:colOff>877</xdr:colOff>
      <xdr:row>4</xdr:row>
      <xdr:rowOff>238866</xdr:rowOff>
    </xdr:to>
    <xdr:cxnSp macro="">
      <xdr:nvCxnSpPr>
        <xdr:cNvPr id="6" name="Straight Connector 5">
          <a:extLst>
            <a:ext uri="{FF2B5EF4-FFF2-40B4-BE49-F238E27FC236}">
              <a16:creationId xmlns:a16="http://schemas.microsoft.com/office/drawing/2014/main" id="{00000000-0008-0000-0200-000006000000}"/>
            </a:ext>
          </a:extLst>
        </xdr:cNvPr>
        <xdr:cNvCxnSpPr/>
      </xdr:nvCxnSpPr>
      <xdr:spPr>
        <a:xfrm flipH="1" flipV="1">
          <a:off x="2881471" y="1033996"/>
          <a:ext cx="7097563" cy="0"/>
        </a:xfrm>
        <a:prstGeom prst="line">
          <a:avLst/>
        </a:prstGeom>
        <a:ln w="50800" cmpd="thinThick"/>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xdr:col>
      <xdr:colOff>87149</xdr:colOff>
      <xdr:row>2</xdr:row>
      <xdr:rowOff>168827</xdr:rowOff>
    </xdr:from>
    <xdr:to>
      <xdr:col>1</xdr:col>
      <xdr:colOff>802234</xdr:colOff>
      <xdr:row>4</xdr:row>
      <xdr:rowOff>210462</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706201" y="566392"/>
          <a:ext cx="715085" cy="4392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390525</xdr:colOff>
      <xdr:row>0</xdr:row>
      <xdr:rowOff>0</xdr:rowOff>
    </xdr:from>
    <xdr:to>
      <xdr:col>13</xdr:col>
      <xdr:colOff>990600</xdr:colOff>
      <xdr:row>1</xdr:row>
      <xdr:rowOff>142875</xdr:rowOff>
    </xdr:to>
    <xdr:pic>
      <xdr:nvPicPr>
        <xdr:cNvPr id="18547" name="Picture 2">
          <a:extLst>
            <a:ext uri="{FF2B5EF4-FFF2-40B4-BE49-F238E27FC236}">
              <a16:creationId xmlns:a16="http://schemas.microsoft.com/office/drawing/2014/main" id="{00000000-0008-0000-0300-0000734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608925" y="0"/>
          <a:ext cx="6000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0</xdr:col>
      <xdr:colOff>438150</xdr:colOff>
      <xdr:row>1</xdr:row>
      <xdr:rowOff>152400</xdr:rowOff>
    </xdr:to>
    <xdr:pic>
      <xdr:nvPicPr>
        <xdr:cNvPr id="20732" name="Picture 3">
          <a:extLst>
            <a:ext uri="{FF2B5EF4-FFF2-40B4-BE49-F238E27FC236}">
              <a16:creationId xmlns:a16="http://schemas.microsoft.com/office/drawing/2014/main" id="{00000000-0008-0000-0400-0000FC5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9296100" y="0"/>
          <a:ext cx="40005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47625</xdr:colOff>
      <xdr:row>0</xdr:row>
      <xdr:rowOff>38100</xdr:rowOff>
    </xdr:from>
    <xdr:to>
      <xdr:col>14</xdr:col>
      <xdr:colOff>552450</xdr:colOff>
      <xdr:row>1</xdr:row>
      <xdr:rowOff>161925</xdr:rowOff>
    </xdr:to>
    <xdr:pic>
      <xdr:nvPicPr>
        <xdr:cNvPr id="20733" name="Picture 2">
          <a:extLst>
            <a:ext uri="{FF2B5EF4-FFF2-40B4-BE49-F238E27FC236}">
              <a16:creationId xmlns:a16="http://schemas.microsoft.com/office/drawing/2014/main" id="{00000000-0008-0000-0400-0000FD5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8189950" y="38100"/>
          <a:ext cx="5048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oneCellAnchor>
    <xdr:from>
      <xdr:col>8</xdr:col>
      <xdr:colOff>228600</xdr:colOff>
      <xdr:row>24</xdr:row>
      <xdr:rowOff>11430</xdr:rowOff>
    </xdr:from>
    <xdr:ext cx="65" cy="172227"/>
    <xdr:sp macro="" textlink="">
      <xdr:nvSpPr>
        <xdr:cNvPr id="2" name="TextBox 1">
          <a:extLst>
            <a:ext uri="{FF2B5EF4-FFF2-40B4-BE49-F238E27FC236}">
              <a16:creationId xmlns:a16="http://schemas.microsoft.com/office/drawing/2014/main" id="{374E478D-4782-4682-A4DF-B424F86D010A}"/>
            </a:ext>
          </a:extLst>
        </xdr:cNvPr>
        <xdr:cNvSpPr txBox="1"/>
      </xdr:nvSpPr>
      <xdr:spPr>
        <a:xfrm>
          <a:off x="8886825" y="48120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asuedujo-my.sharepoint.com/Users/Dr-Owais/Dropbox/CS-Dep-20141/CS-BS/CS-20151/CS-StudyPlans2015-2016-ver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S-Master-E"/>
      <sheetName val="CS-Master-A"/>
      <sheetName val="CS-Adv-E"/>
      <sheetName val="CS-Adv"/>
      <sheetName val="CS-E"/>
      <sheetName val="CS-A"/>
      <sheetName val="CS-course List"/>
      <sheetName val="Crs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2">
          <cell r="A2">
            <v>100100</v>
          </cell>
          <cell r="B2" t="str">
            <v>العلــوم العسكـرية *</v>
          </cell>
          <cell r="C2" t="str">
            <v>Military Science*</v>
          </cell>
          <cell r="D2">
            <v>3</v>
          </cell>
          <cell r="E2">
            <v>0</v>
          </cell>
          <cell r="F2">
            <v>3</v>
          </cell>
          <cell r="G2" t="str">
            <v>-</v>
          </cell>
          <cell r="H2" t="str">
            <v>-</v>
          </cell>
          <cell r="I2" t="str">
            <v>-</v>
          </cell>
          <cell r="J2" t="str">
            <v>-</v>
          </cell>
        </row>
        <row r="3">
          <cell r="A3">
            <v>1401150</v>
          </cell>
          <cell r="B3" t="str">
            <v>التربية الوطنية</v>
          </cell>
          <cell r="C3" t="str">
            <v>National Education</v>
          </cell>
          <cell r="D3">
            <v>3</v>
          </cell>
          <cell r="E3">
            <v>0</v>
          </cell>
          <cell r="F3">
            <v>3</v>
          </cell>
          <cell r="G3" t="str">
            <v>-</v>
          </cell>
          <cell r="H3" t="str">
            <v>-</v>
          </cell>
          <cell r="I3" t="str">
            <v>-</v>
          </cell>
          <cell r="J3" t="str">
            <v>-</v>
          </cell>
        </row>
        <row r="4">
          <cell r="A4">
            <v>1401130</v>
          </cell>
          <cell r="B4" t="str">
            <v>الرياضة والصحة</v>
          </cell>
          <cell r="C4" t="str">
            <v>Sports and Health</v>
          </cell>
          <cell r="D4">
            <v>3</v>
          </cell>
          <cell r="E4">
            <v>0</v>
          </cell>
          <cell r="F4">
            <v>3</v>
          </cell>
          <cell r="G4" t="str">
            <v>-</v>
          </cell>
          <cell r="H4" t="str">
            <v>-</v>
          </cell>
          <cell r="I4" t="str">
            <v>-</v>
          </cell>
          <cell r="J4" t="str">
            <v>-</v>
          </cell>
        </row>
        <row r="5">
          <cell r="A5">
            <v>1401110</v>
          </cell>
          <cell r="B5" t="str">
            <v>اللغـــة الـعربيـة (1)**</v>
          </cell>
          <cell r="C5" t="str">
            <v>Arabic Language  (1) **</v>
          </cell>
          <cell r="D5">
            <v>3</v>
          </cell>
          <cell r="E5">
            <v>0</v>
          </cell>
          <cell r="F5">
            <v>3</v>
          </cell>
          <cell r="G5" t="str">
            <v>-</v>
          </cell>
          <cell r="H5" t="str">
            <v>-</v>
          </cell>
          <cell r="I5" t="str">
            <v>-</v>
          </cell>
          <cell r="J5" t="str">
            <v>-</v>
          </cell>
        </row>
        <row r="6">
          <cell r="A6">
            <v>1401210</v>
          </cell>
          <cell r="B6" t="str">
            <v>اللغة العربية (2)</v>
          </cell>
          <cell r="C6" t="str">
            <v>Arabic Language  (2)</v>
          </cell>
          <cell r="D6">
            <v>3</v>
          </cell>
          <cell r="E6">
            <v>0</v>
          </cell>
          <cell r="F6">
            <v>3</v>
          </cell>
          <cell r="G6">
            <v>1401110</v>
          </cell>
          <cell r="H6">
            <v>1401110</v>
          </cell>
          <cell r="I6">
            <v>1401110</v>
          </cell>
          <cell r="J6">
            <v>1401110</v>
          </cell>
        </row>
        <row r="7">
          <cell r="A7">
            <v>1401120</v>
          </cell>
          <cell r="B7" t="str">
            <v>اللغـة الإنجليزيـة (1)**</v>
          </cell>
          <cell r="C7" t="str">
            <v>English Language (1) **</v>
          </cell>
          <cell r="D7">
            <v>3</v>
          </cell>
          <cell r="E7">
            <v>0</v>
          </cell>
          <cell r="F7">
            <v>3</v>
          </cell>
          <cell r="G7" t="str">
            <v>-</v>
          </cell>
          <cell r="H7" t="str">
            <v>-</v>
          </cell>
          <cell r="I7" t="str">
            <v>-</v>
          </cell>
          <cell r="J7" t="str">
            <v>-</v>
          </cell>
        </row>
        <row r="8">
          <cell r="A8">
            <v>1401220</v>
          </cell>
          <cell r="B8" t="str">
            <v>اللغـة الإنجليزية (2)</v>
          </cell>
          <cell r="C8" t="str">
            <v>English Language (2)</v>
          </cell>
          <cell r="D8">
            <v>3</v>
          </cell>
          <cell r="E8">
            <v>0</v>
          </cell>
          <cell r="F8">
            <v>3</v>
          </cell>
          <cell r="G8">
            <v>1401120</v>
          </cell>
          <cell r="H8">
            <v>1401120</v>
          </cell>
          <cell r="I8">
            <v>1401120</v>
          </cell>
          <cell r="J8">
            <v>1401120</v>
          </cell>
        </row>
        <row r="9">
          <cell r="A9">
            <v>1401131</v>
          </cell>
          <cell r="B9" t="str">
            <v>مدخل الى علم الاجتماع</v>
          </cell>
          <cell r="C9" t="str">
            <v>Introduction to Sociology</v>
          </cell>
          <cell r="D9">
            <v>3</v>
          </cell>
          <cell r="E9">
            <v>0</v>
          </cell>
          <cell r="F9">
            <v>3</v>
          </cell>
          <cell r="G9" t="str">
            <v>-</v>
          </cell>
          <cell r="H9" t="str">
            <v>-</v>
          </cell>
          <cell r="I9" t="str">
            <v>-</v>
          </cell>
          <cell r="J9" t="str">
            <v>-</v>
          </cell>
        </row>
        <row r="10">
          <cell r="A10">
            <v>1401132</v>
          </cell>
          <cell r="B10" t="str">
            <v>الإنسان والبيئة</v>
          </cell>
          <cell r="C10" t="str">
            <v>Human and the Environment</v>
          </cell>
          <cell r="D10">
            <v>3</v>
          </cell>
          <cell r="E10">
            <v>0</v>
          </cell>
          <cell r="F10">
            <v>3</v>
          </cell>
          <cell r="G10" t="str">
            <v>-</v>
          </cell>
          <cell r="H10" t="str">
            <v>-</v>
          </cell>
          <cell r="I10" t="str">
            <v>-</v>
          </cell>
          <cell r="J10" t="str">
            <v>-</v>
          </cell>
        </row>
        <row r="11">
          <cell r="A11">
            <v>1401134</v>
          </cell>
          <cell r="B11" t="str">
            <v>مدخل الى الفلسفة</v>
          </cell>
          <cell r="C11" t="str">
            <v>Introduction to Philosophy</v>
          </cell>
          <cell r="D11">
            <v>3</v>
          </cell>
          <cell r="E11">
            <v>0</v>
          </cell>
          <cell r="F11">
            <v>3</v>
          </cell>
          <cell r="G11" t="str">
            <v>-</v>
          </cell>
          <cell r="H11" t="str">
            <v>-</v>
          </cell>
          <cell r="I11" t="str">
            <v>-</v>
          </cell>
          <cell r="J11" t="str">
            <v>-</v>
          </cell>
        </row>
        <row r="12">
          <cell r="A12">
            <v>1401133</v>
          </cell>
          <cell r="B12" t="str">
            <v>مدخل الى علم النفس</v>
          </cell>
          <cell r="C12" t="str">
            <v>Introduction to Psychology</v>
          </cell>
          <cell r="D12">
            <v>3</v>
          </cell>
          <cell r="E12">
            <v>0</v>
          </cell>
          <cell r="F12">
            <v>3</v>
          </cell>
          <cell r="G12" t="str">
            <v>-</v>
          </cell>
          <cell r="H12" t="str">
            <v>-</v>
          </cell>
          <cell r="I12" t="str">
            <v>-</v>
          </cell>
          <cell r="J12" t="str">
            <v>-</v>
          </cell>
        </row>
        <row r="13">
          <cell r="A13">
            <v>1401111</v>
          </cell>
          <cell r="B13" t="str">
            <v>مدخل الى علم المكتبات</v>
          </cell>
          <cell r="C13" t="str">
            <v>Introduction to Library Science</v>
          </cell>
          <cell r="D13">
            <v>3</v>
          </cell>
          <cell r="E13">
            <v>0</v>
          </cell>
          <cell r="F13">
            <v>3</v>
          </cell>
          <cell r="G13" t="str">
            <v>-</v>
          </cell>
          <cell r="H13" t="str">
            <v>-</v>
          </cell>
          <cell r="I13" t="str">
            <v>-</v>
          </cell>
          <cell r="J13" t="str">
            <v>-</v>
          </cell>
        </row>
        <row r="14">
          <cell r="A14">
            <v>1501110</v>
          </cell>
          <cell r="B14" t="str">
            <v>تفاضل وتكامل (1)</v>
          </cell>
          <cell r="C14" t="str">
            <v>Calculus (1)</v>
          </cell>
          <cell r="D14">
            <v>3</v>
          </cell>
          <cell r="E14">
            <v>0</v>
          </cell>
          <cell r="F14">
            <v>3</v>
          </cell>
          <cell r="G14" t="str">
            <v>-</v>
          </cell>
          <cell r="H14" t="str">
            <v>-</v>
          </cell>
          <cell r="I14" t="str">
            <v>-</v>
          </cell>
          <cell r="J14" t="str">
            <v>-</v>
          </cell>
        </row>
        <row r="15">
          <cell r="A15">
            <v>1501113</v>
          </cell>
          <cell r="B15" t="str">
            <v>العلوم عند العرب والمسلمين</v>
          </cell>
          <cell r="C15" t="str">
            <v>Arab and Muslims Sciences</v>
          </cell>
          <cell r="D15">
            <v>3</v>
          </cell>
          <cell r="E15">
            <v>0</v>
          </cell>
          <cell r="F15">
            <v>3</v>
          </cell>
          <cell r="G15" t="str">
            <v>-</v>
          </cell>
          <cell r="H15" t="str">
            <v>-</v>
          </cell>
          <cell r="I15" t="str">
            <v>-</v>
          </cell>
          <cell r="J15" t="str">
            <v>-</v>
          </cell>
        </row>
        <row r="16">
          <cell r="A16">
            <v>1501212</v>
          </cell>
          <cell r="B16" t="str">
            <v>الاحتمالات والإحصاء</v>
          </cell>
          <cell r="C16" t="str">
            <v>Probability and Statistics</v>
          </cell>
          <cell r="D16">
            <v>3</v>
          </cell>
          <cell r="E16">
            <v>0</v>
          </cell>
          <cell r="F16">
            <v>3</v>
          </cell>
          <cell r="G16">
            <v>1501110</v>
          </cell>
          <cell r="H16">
            <v>1501110</v>
          </cell>
          <cell r="I16">
            <v>1501110</v>
          </cell>
          <cell r="J16">
            <v>1501110</v>
          </cell>
        </row>
        <row r="17">
          <cell r="A17">
            <v>1501124</v>
          </cell>
          <cell r="B17" t="str">
            <v>مقدمة في علم الفلك</v>
          </cell>
          <cell r="C17" t="str">
            <v>Introduction to Astronomy</v>
          </cell>
          <cell r="D17">
            <v>3</v>
          </cell>
          <cell r="E17">
            <v>0</v>
          </cell>
          <cell r="F17">
            <v>3</v>
          </cell>
          <cell r="G17" t="str">
            <v>-</v>
          </cell>
          <cell r="H17" t="str">
            <v>-</v>
          </cell>
          <cell r="I17" t="str">
            <v>-</v>
          </cell>
          <cell r="J17" t="str">
            <v>-</v>
          </cell>
        </row>
        <row r="18">
          <cell r="A18">
            <v>1501125</v>
          </cell>
          <cell r="B18" t="str">
            <v>الطاقة: مصادرها واستخداماتها</v>
          </cell>
          <cell r="C18" t="str">
            <v>Energy: Sources and Uses of</v>
          </cell>
          <cell r="D18">
            <v>3</v>
          </cell>
          <cell r="E18">
            <v>0</v>
          </cell>
          <cell r="F18">
            <v>3</v>
          </cell>
          <cell r="G18" t="str">
            <v>-</v>
          </cell>
          <cell r="H18" t="str">
            <v>-</v>
          </cell>
          <cell r="I18" t="str">
            <v>-</v>
          </cell>
          <cell r="J18" t="str">
            <v>-</v>
          </cell>
        </row>
        <row r="19">
          <cell r="A19">
            <v>1401140</v>
          </cell>
          <cell r="B19" t="str">
            <v>الثقافة الاقتصادية</v>
          </cell>
          <cell r="C19" t="str">
            <v xml:space="preserve">Economic Education </v>
          </cell>
          <cell r="D19">
            <v>3</v>
          </cell>
          <cell r="E19">
            <v>0</v>
          </cell>
          <cell r="F19">
            <v>3</v>
          </cell>
          <cell r="G19" t="str">
            <v>-</v>
          </cell>
          <cell r="H19" t="str">
            <v>-</v>
          </cell>
          <cell r="I19" t="str">
            <v>-</v>
          </cell>
          <cell r="J19" t="str">
            <v>-</v>
          </cell>
        </row>
        <row r="20">
          <cell r="A20">
            <v>402103</v>
          </cell>
          <cell r="B20" t="str">
            <v>التنظيم والإدارة لطلبة الحاسوب</v>
          </cell>
          <cell r="C20" t="str">
            <v>Organization and Management for IT Students</v>
          </cell>
          <cell r="D20">
            <v>3</v>
          </cell>
          <cell r="E20">
            <v>0</v>
          </cell>
          <cell r="F20">
            <v>3</v>
          </cell>
          <cell r="G20" t="str">
            <v>-</v>
          </cell>
          <cell r="H20" t="str">
            <v>-</v>
          </cell>
          <cell r="I20" t="str">
            <v>-</v>
          </cell>
          <cell r="J20" t="str">
            <v>-</v>
          </cell>
        </row>
        <row r="21">
          <cell r="A21">
            <v>407102</v>
          </cell>
          <cell r="B21" t="str">
            <v>التسويق وحماية المستهلك</v>
          </cell>
          <cell r="C21" t="str">
            <v>Marketing and Consumer Protection</v>
          </cell>
          <cell r="D21">
            <v>3</v>
          </cell>
          <cell r="E21">
            <v>0</v>
          </cell>
          <cell r="F21">
            <v>3</v>
          </cell>
          <cell r="G21" t="str">
            <v>-</v>
          </cell>
          <cell r="H21" t="str">
            <v>-</v>
          </cell>
          <cell r="I21" t="str">
            <v>-</v>
          </cell>
          <cell r="J21" t="str">
            <v>-</v>
          </cell>
        </row>
        <row r="22">
          <cell r="A22">
            <v>501105</v>
          </cell>
          <cell r="B22" t="str">
            <v>النظام السياسي والإداري في الأردن</v>
          </cell>
          <cell r="C22" t="str">
            <v>Political and Administrative System in Jordan</v>
          </cell>
          <cell r="D22">
            <v>3</v>
          </cell>
          <cell r="E22">
            <v>0</v>
          </cell>
          <cell r="F22">
            <v>3</v>
          </cell>
          <cell r="G22" t="str">
            <v>-</v>
          </cell>
          <cell r="H22" t="str">
            <v>-</v>
          </cell>
          <cell r="I22" t="str">
            <v>-</v>
          </cell>
          <cell r="J22" t="str">
            <v>-</v>
          </cell>
        </row>
        <row r="23">
          <cell r="A23">
            <v>501114</v>
          </cell>
          <cell r="B23" t="str">
            <v>القضية الفلسطينية والتاريخ العربي المعاصر</v>
          </cell>
          <cell r="C23" t="str">
            <v>Palastinian Issue and Contemporary Arab History</v>
          </cell>
          <cell r="D23">
            <v>3</v>
          </cell>
          <cell r="E23">
            <v>0</v>
          </cell>
          <cell r="F23">
            <v>3</v>
          </cell>
          <cell r="G23" t="str">
            <v>-</v>
          </cell>
          <cell r="H23" t="str">
            <v>-</v>
          </cell>
          <cell r="I23" t="str">
            <v>-</v>
          </cell>
          <cell r="J23" t="str">
            <v>-</v>
          </cell>
        </row>
        <row r="24">
          <cell r="A24">
            <v>601426</v>
          </cell>
          <cell r="B24" t="str">
            <v>تشريعات تكنولوجيا المعلومات</v>
          </cell>
          <cell r="C24" t="str">
            <v>Information Technology Legislations</v>
          </cell>
          <cell r="D24">
            <v>3</v>
          </cell>
          <cell r="E24">
            <v>0</v>
          </cell>
          <cell r="F24">
            <v>3</v>
          </cell>
          <cell r="G24" t="str">
            <v>-</v>
          </cell>
          <cell r="H24" t="str">
            <v>-</v>
          </cell>
          <cell r="I24" t="str">
            <v>-</v>
          </cell>
          <cell r="J24" t="str">
            <v>-</v>
          </cell>
        </row>
        <row r="25">
          <cell r="A25">
            <v>602143</v>
          </cell>
          <cell r="B25" t="str">
            <v>حقوق الإنسان</v>
          </cell>
          <cell r="C25" t="str">
            <v>Human Rights</v>
          </cell>
          <cell r="D25">
            <v>3</v>
          </cell>
          <cell r="E25">
            <v>0</v>
          </cell>
          <cell r="F25">
            <v>3</v>
          </cell>
          <cell r="G25" t="str">
            <v>-</v>
          </cell>
          <cell r="H25" t="str">
            <v>-</v>
          </cell>
          <cell r="I25" t="str">
            <v>-</v>
          </cell>
          <cell r="J25" t="str">
            <v>-</v>
          </cell>
        </row>
        <row r="26">
          <cell r="A26">
            <v>701101</v>
          </cell>
          <cell r="B26" t="str">
            <v>الثقافـــة الإسلامية</v>
          </cell>
          <cell r="C26" t="str">
            <v>The Islamic Culture</v>
          </cell>
          <cell r="D26">
            <v>3</v>
          </cell>
          <cell r="E26">
            <v>0</v>
          </cell>
          <cell r="F26">
            <v>3</v>
          </cell>
          <cell r="G26" t="str">
            <v>-</v>
          </cell>
          <cell r="H26" t="str">
            <v>-</v>
          </cell>
          <cell r="I26" t="str">
            <v>-</v>
          </cell>
          <cell r="J26" t="str">
            <v>-</v>
          </cell>
        </row>
        <row r="27">
          <cell r="A27">
            <v>702101</v>
          </cell>
          <cell r="B27" t="str">
            <v>الإسلام وقضايا العصر</v>
          </cell>
          <cell r="C27" t="str">
            <v>Islam and Contemporary Issues</v>
          </cell>
          <cell r="D27">
            <v>3</v>
          </cell>
          <cell r="E27">
            <v>0</v>
          </cell>
          <cell r="F27">
            <v>3</v>
          </cell>
          <cell r="G27" t="str">
            <v>-</v>
          </cell>
          <cell r="H27" t="str">
            <v>-</v>
          </cell>
          <cell r="I27" t="str">
            <v>-</v>
          </cell>
          <cell r="J27" t="str">
            <v>-</v>
          </cell>
        </row>
        <row r="28">
          <cell r="A28">
            <v>702102</v>
          </cell>
          <cell r="B28" t="str">
            <v>الأخلاق في الإسلام</v>
          </cell>
          <cell r="C28" t="str">
            <v>Ethics in Islam</v>
          </cell>
          <cell r="D28">
            <v>3</v>
          </cell>
          <cell r="E28">
            <v>0</v>
          </cell>
          <cell r="F28">
            <v>3</v>
          </cell>
          <cell r="G28" t="str">
            <v>-</v>
          </cell>
          <cell r="H28" t="str">
            <v>-</v>
          </cell>
          <cell r="I28" t="str">
            <v>-</v>
          </cell>
          <cell r="J28" t="str">
            <v>-</v>
          </cell>
        </row>
        <row r="29">
          <cell r="A29">
            <v>701104</v>
          </cell>
          <cell r="B29" t="str">
            <v>الأخلاق في الإسلام</v>
          </cell>
          <cell r="C29" t="str">
            <v>Ethics in Islam</v>
          </cell>
          <cell r="D29">
            <v>3</v>
          </cell>
          <cell r="E29">
            <v>0</v>
          </cell>
          <cell r="F29">
            <v>3</v>
          </cell>
          <cell r="G29" t="str">
            <v>-</v>
          </cell>
          <cell r="H29" t="str">
            <v>-</v>
          </cell>
          <cell r="I29" t="str">
            <v>-</v>
          </cell>
          <cell r="J29" t="str">
            <v>-</v>
          </cell>
        </row>
        <row r="30">
          <cell r="A30">
            <v>702103</v>
          </cell>
          <cell r="B30" t="str">
            <v>الإسلام وقضايا العصر</v>
          </cell>
          <cell r="C30" t="str">
            <v>Islam and Contemporary Issues</v>
          </cell>
          <cell r="D30">
            <v>3</v>
          </cell>
          <cell r="E30">
            <v>0</v>
          </cell>
          <cell r="F30">
            <v>3</v>
          </cell>
          <cell r="G30" t="str">
            <v>-</v>
          </cell>
          <cell r="H30" t="str">
            <v>-</v>
          </cell>
          <cell r="I30" t="str">
            <v>-</v>
          </cell>
          <cell r="J30" t="str">
            <v>-</v>
          </cell>
        </row>
        <row r="31">
          <cell r="A31">
            <v>801120</v>
          </cell>
          <cell r="B31" t="str">
            <v>النظم الرقمية</v>
          </cell>
          <cell r="C31" t="str">
            <v>Digital Systems</v>
          </cell>
          <cell r="D31">
            <v>3</v>
          </cell>
          <cell r="E31">
            <v>0</v>
          </cell>
          <cell r="F31">
            <v>3</v>
          </cell>
          <cell r="G31" t="str">
            <v>-</v>
          </cell>
          <cell r="H31" t="str">
            <v>-</v>
          </cell>
          <cell r="I31" t="str">
            <v>-</v>
          </cell>
          <cell r="J31" t="str">
            <v>-</v>
          </cell>
        </row>
        <row r="32">
          <cell r="A32">
            <v>801121</v>
          </cell>
          <cell r="B32" t="str">
            <v>تنظيم وعمارة الحاسوب</v>
          </cell>
          <cell r="C32" t="str">
            <v>Computer Organization and Architecture</v>
          </cell>
          <cell r="D32">
            <v>3</v>
          </cell>
          <cell r="E32">
            <v>0</v>
          </cell>
          <cell r="F32">
            <v>3</v>
          </cell>
          <cell r="G32">
            <v>801120</v>
          </cell>
          <cell r="H32">
            <v>801120</v>
          </cell>
          <cell r="J32">
            <v>801120</v>
          </cell>
        </row>
        <row r="33">
          <cell r="A33">
            <v>801222</v>
          </cell>
          <cell r="B33" t="str">
            <v>نظم الحواسيب الدقيقة ولغة أسمبلي</v>
          </cell>
          <cell r="C33" t="str">
            <v>Microcomputer Systems and Assembly Language</v>
          </cell>
          <cell r="D33">
            <v>2</v>
          </cell>
          <cell r="E33">
            <v>2</v>
          </cell>
          <cell r="F33">
            <v>3</v>
          </cell>
          <cell r="G33">
            <v>801121</v>
          </cell>
        </row>
        <row r="34">
          <cell r="A34">
            <v>1501154</v>
          </cell>
          <cell r="B34" t="str">
            <v>الثقافة الصحية</v>
          </cell>
          <cell r="C34" t="str">
            <v>Health Culture</v>
          </cell>
          <cell r="D34">
            <v>3</v>
          </cell>
          <cell r="E34">
            <v>0</v>
          </cell>
          <cell r="F34">
            <v>3</v>
          </cell>
          <cell r="G34" t="str">
            <v>-</v>
          </cell>
          <cell r="H34" t="str">
            <v>-</v>
          </cell>
          <cell r="I34" t="str">
            <v>-</v>
          </cell>
          <cell r="J34" t="str">
            <v>-</v>
          </cell>
        </row>
        <row r="35">
          <cell r="A35">
            <v>1501153</v>
          </cell>
          <cell r="B35" t="str">
            <v>التغذية في الصحة والمرض</v>
          </cell>
          <cell r="C35" t="str">
            <v>Nutrition in Health and Illness</v>
          </cell>
          <cell r="D35">
            <v>3</v>
          </cell>
          <cell r="E35">
            <v>0</v>
          </cell>
          <cell r="F35">
            <v>3</v>
          </cell>
          <cell r="G35" t="str">
            <v>-</v>
          </cell>
          <cell r="H35" t="str">
            <v>-</v>
          </cell>
          <cell r="I35" t="str">
            <v>-</v>
          </cell>
          <cell r="J35" t="str">
            <v>-</v>
          </cell>
        </row>
        <row r="36">
          <cell r="A36">
            <v>1301099</v>
          </cell>
          <cell r="B36" t="str">
            <v>مهارات الحاسوب تقوية</v>
          </cell>
          <cell r="C36" t="str">
            <v>Improving Computer Skills</v>
          </cell>
        </row>
        <row r="37">
          <cell r="A37">
            <v>1301100</v>
          </cell>
          <cell r="B37" t="str">
            <v>مهارات الحاسوب (1)</v>
          </cell>
          <cell r="C37" t="str">
            <v>Computer Skills (1)</v>
          </cell>
        </row>
        <row r="38">
          <cell r="A38">
            <v>1301101</v>
          </cell>
          <cell r="B38" t="str">
            <v>مهارات الحاسوب (2)</v>
          </cell>
          <cell r="C38" t="str">
            <v>Computer Skills (2)</v>
          </cell>
        </row>
        <row r="39">
          <cell r="A39">
            <v>1301102</v>
          </cell>
          <cell r="B39" t="str">
            <v>مهارات الحاسوب (2)</v>
          </cell>
          <cell r="C39" t="str">
            <v>Computer Skills (2)</v>
          </cell>
        </row>
        <row r="40">
          <cell r="A40">
            <v>1301103</v>
          </cell>
          <cell r="B40" t="str">
            <v>مهارات حاسوب (2) صيدله وعلوم,</v>
          </cell>
          <cell r="C40" t="str">
            <v>Computer Skills (2) – Science and Pharmacy</v>
          </cell>
        </row>
        <row r="41">
          <cell r="A41">
            <v>1301104</v>
          </cell>
          <cell r="B41" t="str">
            <v>مهارات حاسوب 2 ماعدا الهندسة والعلوم</v>
          </cell>
          <cell r="C41" t="str">
            <v>Computer Skills (2)- None- Science and -Engineering</v>
          </cell>
        </row>
        <row r="42">
          <cell r="A42">
            <v>1301105</v>
          </cell>
          <cell r="B42" t="str">
            <v>اساسيات البرمجة</v>
          </cell>
          <cell r="C42" t="str">
            <v>Principles of Programming</v>
          </cell>
        </row>
        <row r="43">
          <cell r="A43">
            <v>1301106</v>
          </cell>
          <cell r="B43" t="str">
            <v>البرمجة الهيكلية</v>
          </cell>
          <cell r="C43" t="str">
            <v>Structured Programming</v>
          </cell>
          <cell r="D43">
            <v>2</v>
          </cell>
          <cell r="E43">
            <v>2</v>
          </cell>
          <cell r="F43">
            <v>3</v>
          </cell>
          <cell r="G43" t="str">
            <v>ↂ 1301098</v>
          </cell>
          <cell r="H43" t="str">
            <v>ↂ 1301098</v>
          </cell>
          <cell r="I43" t="str">
            <v>ↂ 1301098</v>
          </cell>
          <cell r="J43" t="str">
            <v>ↂ 1301098</v>
          </cell>
        </row>
        <row r="44">
          <cell r="A44">
            <v>1301107</v>
          </cell>
          <cell r="B44" t="str">
            <v>مهارات الحاسوب</v>
          </cell>
          <cell r="C44" t="str">
            <v>Computer Skills</v>
          </cell>
        </row>
        <row r="45">
          <cell r="A45">
            <v>1301108</v>
          </cell>
          <cell r="B45" t="str">
            <v>البرمجة الكينونية (1)</v>
          </cell>
          <cell r="C45" t="str">
            <v>Object-Oriented Programming (1)</v>
          </cell>
          <cell r="D45">
            <v>2</v>
          </cell>
          <cell r="E45">
            <v>2</v>
          </cell>
          <cell r="F45">
            <v>3</v>
          </cell>
          <cell r="G45">
            <v>1301106</v>
          </cell>
          <cell r="H45">
            <v>1301106</v>
          </cell>
          <cell r="I45">
            <v>1301106</v>
          </cell>
          <cell r="J45">
            <v>1301106</v>
          </cell>
        </row>
        <row r="46">
          <cell r="A46">
            <v>1301110</v>
          </cell>
          <cell r="B46" t="str">
            <v>تراكيب متقطعه</v>
          </cell>
          <cell r="C46" t="str">
            <v>Discrete Structures</v>
          </cell>
          <cell r="D46">
            <v>3</v>
          </cell>
          <cell r="E46">
            <v>0</v>
          </cell>
          <cell r="F46">
            <v>3</v>
          </cell>
          <cell r="G46" t="str">
            <v>-</v>
          </cell>
          <cell r="H46" t="str">
            <v>-</v>
          </cell>
          <cell r="I46" t="str">
            <v>-</v>
          </cell>
          <cell r="J46" t="str">
            <v>-</v>
          </cell>
        </row>
        <row r="47">
          <cell r="A47">
            <v>1301120</v>
          </cell>
          <cell r="B47" t="str">
            <v>النظم الرقمية</v>
          </cell>
          <cell r="C47" t="str">
            <v>Digital Systems</v>
          </cell>
          <cell r="D47">
            <v>3</v>
          </cell>
          <cell r="E47">
            <v>0</v>
          </cell>
          <cell r="F47">
            <v>3</v>
          </cell>
          <cell r="G47" t="str">
            <v>-</v>
          </cell>
          <cell r="H47" t="str">
            <v>-</v>
          </cell>
          <cell r="I47" t="str">
            <v>-</v>
          </cell>
          <cell r="J47" t="str">
            <v>-</v>
          </cell>
        </row>
        <row r="48">
          <cell r="A48">
            <v>1301201</v>
          </cell>
          <cell r="B48" t="str">
            <v>البرمجة الموجهه للكيانات (1)</v>
          </cell>
          <cell r="C48" t="str">
            <v>Object Oriented Programming (1)</v>
          </cell>
        </row>
        <row r="49">
          <cell r="A49">
            <v>1301202</v>
          </cell>
          <cell r="B49" t="str">
            <v>البرمجة الموجهه للكيانات (2)</v>
          </cell>
          <cell r="C49" t="str">
            <v>Object Oriented Programming (2)</v>
          </cell>
        </row>
        <row r="50">
          <cell r="A50">
            <v>1301203</v>
          </cell>
          <cell r="B50" t="str">
            <v>تراكيب البيانات والخوارزميات</v>
          </cell>
          <cell r="C50" t="str">
            <v>Data Structures and Algorithms</v>
          </cell>
          <cell r="D50">
            <v>2</v>
          </cell>
          <cell r="E50">
            <v>2</v>
          </cell>
          <cell r="F50">
            <v>3</v>
          </cell>
          <cell r="G50" t="str">
            <v>1301108+1301110</v>
          </cell>
          <cell r="H50" t="str">
            <v>1301108+1301110</v>
          </cell>
          <cell r="I50" t="str">
            <v>1301108+1301110</v>
          </cell>
          <cell r="J50" t="str">
            <v>1301108+1301110</v>
          </cell>
        </row>
        <row r="51">
          <cell r="A51">
            <v>1301204</v>
          </cell>
          <cell r="B51" t="str">
            <v>البرمجة المرئية/++VC</v>
          </cell>
          <cell r="C51" t="str">
            <v>Visual Programming/VC++</v>
          </cell>
        </row>
        <row r="52">
          <cell r="A52">
            <v>1301205</v>
          </cell>
          <cell r="B52" t="str">
            <v>البرمجة المرئية بلغة VB</v>
          </cell>
          <cell r="C52" t="str">
            <v>Visual Programming/VB</v>
          </cell>
        </row>
        <row r="53">
          <cell r="A53">
            <v>1301206</v>
          </cell>
          <cell r="B53" t="str">
            <v>مختبر تراكيب البيانات والخوارزميات</v>
          </cell>
          <cell r="C53" t="str">
            <v>Data Structures and Algorithms Lab.</v>
          </cell>
        </row>
        <row r="54">
          <cell r="A54">
            <v>1301208</v>
          </cell>
          <cell r="B54" t="str">
            <v>البرمجة الكينونية (2)</v>
          </cell>
          <cell r="C54" t="str">
            <v>Object-Oriented Programming (2)</v>
          </cell>
          <cell r="D54">
            <v>2</v>
          </cell>
          <cell r="E54">
            <v>2</v>
          </cell>
          <cell r="F54">
            <v>3</v>
          </cell>
          <cell r="G54">
            <v>1301108</v>
          </cell>
          <cell r="H54">
            <v>1301108</v>
          </cell>
          <cell r="I54">
            <v>1301108</v>
          </cell>
          <cell r="J54">
            <v>1301108</v>
          </cell>
        </row>
        <row r="55">
          <cell r="A55">
            <v>1301220</v>
          </cell>
          <cell r="B55" t="str">
            <v>نظم الحواسيب الدقيقة ولغة اسمبلى</v>
          </cell>
          <cell r="C55" t="str">
            <v>Microcomputer Systems and Assembly Language</v>
          </cell>
        </row>
        <row r="56">
          <cell r="A56">
            <v>1301221</v>
          </cell>
          <cell r="B56" t="str">
            <v>عمارة الحاسوب</v>
          </cell>
          <cell r="C56" t="str">
            <v>Computer Architecture</v>
          </cell>
        </row>
        <row r="57">
          <cell r="A57">
            <v>1301222</v>
          </cell>
          <cell r="B57" t="str">
            <v>تنظيم وعمارة الحاسوب</v>
          </cell>
          <cell r="C57" t="str">
            <v>Computer Organization and Architecture</v>
          </cell>
          <cell r="D57">
            <v>3</v>
          </cell>
          <cell r="E57">
            <v>0</v>
          </cell>
          <cell r="F57">
            <v>3</v>
          </cell>
          <cell r="G57">
            <v>1301120</v>
          </cell>
          <cell r="H57">
            <v>1301120</v>
          </cell>
          <cell r="J57">
            <v>1301120</v>
          </cell>
        </row>
        <row r="58">
          <cell r="A58">
            <v>1301223</v>
          </cell>
          <cell r="B58" t="str">
            <v>تنظيم وتصميم منطق الحاسوب</v>
          </cell>
          <cell r="C58" t="str">
            <v>Computer Organization and Logic Design</v>
          </cell>
        </row>
        <row r="59">
          <cell r="A59">
            <v>1301224</v>
          </cell>
          <cell r="B59" t="str">
            <v>نظم الحواسيب الدقيقة ولغة اسمبلى</v>
          </cell>
          <cell r="C59" t="str">
            <v>Microcomputer Systems and Assembly Language</v>
          </cell>
          <cell r="D59">
            <v>3</v>
          </cell>
          <cell r="E59">
            <v>0</v>
          </cell>
          <cell r="F59">
            <v>3</v>
          </cell>
          <cell r="G59">
            <v>1301222</v>
          </cell>
        </row>
        <row r="60">
          <cell r="A60">
            <v>1301225</v>
          </cell>
          <cell r="B60" t="str">
            <v>نظم التشغيل وبرمجة النظم</v>
          </cell>
          <cell r="C60" t="str">
            <v>Operating Systems and Systems Software</v>
          </cell>
        </row>
        <row r="61">
          <cell r="A61">
            <v>1301226</v>
          </cell>
          <cell r="B61" t="str">
            <v>برمجة النظم</v>
          </cell>
          <cell r="C61" t="str">
            <v>Systems Programming</v>
          </cell>
        </row>
        <row r="62">
          <cell r="A62">
            <v>1301227</v>
          </cell>
          <cell r="B62" t="str">
            <v>نظم التشغيل</v>
          </cell>
          <cell r="C62" t="str">
            <v>Operating Systems</v>
          </cell>
        </row>
        <row r="63">
          <cell r="A63">
            <v>1301255</v>
          </cell>
          <cell r="B63" t="str">
            <v>البرمجة المرئية / ++VC</v>
          </cell>
          <cell r="C63" t="str">
            <v>Visual Programming/VC++</v>
          </cell>
        </row>
        <row r="64">
          <cell r="A64">
            <v>1301256</v>
          </cell>
          <cell r="B64" t="str">
            <v>البرمجة المرئية بلغة VB</v>
          </cell>
          <cell r="C64" t="str">
            <v>Visual Programming/VB</v>
          </cell>
        </row>
        <row r="65">
          <cell r="A65">
            <v>1301260</v>
          </cell>
          <cell r="B65" t="str">
            <v>اخلاقيات مهنه الحاسوب</v>
          </cell>
          <cell r="C65" t="str">
            <v>Computer Profession Ethics</v>
          </cell>
        </row>
        <row r="66">
          <cell r="A66">
            <v>1301265</v>
          </cell>
          <cell r="B66" t="str">
            <v>مهارات الاتصال الفنيه</v>
          </cell>
          <cell r="C66" t="str">
            <v>Technical Communication Skills</v>
          </cell>
        </row>
        <row r="67">
          <cell r="A67">
            <v>1301270</v>
          </cell>
          <cell r="B67" t="str">
            <v>التحليل العددى</v>
          </cell>
          <cell r="C67" t="str">
            <v>Numerical Analysis</v>
          </cell>
          <cell r="D67">
            <v>3</v>
          </cell>
          <cell r="E67">
            <v>0</v>
          </cell>
          <cell r="F67">
            <v>3</v>
          </cell>
          <cell r="G67">
            <v>1301106</v>
          </cell>
          <cell r="H67">
            <v>1301106</v>
          </cell>
          <cell r="J67">
            <v>1301106</v>
          </cell>
        </row>
        <row r="68">
          <cell r="A68">
            <v>1301271</v>
          </cell>
          <cell r="B68" t="str">
            <v>بحوث العمليات</v>
          </cell>
          <cell r="C68" t="str">
            <v>Operations Research</v>
          </cell>
        </row>
        <row r="69">
          <cell r="A69">
            <v>1301301</v>
          </cell>
          <cell r="B69" t="str">
            <v>لغة برمجة مختارة</v>
          </cell>
          <cell r="C69" t="str">
            <v>Selective Programming Language</v>
          </cell>
          <cell r="D69">
            <v>3</v>
          </cell>
          <cell r="E69">
            <v>0</v>
          </cell>
          <cell r="F69">
            <v>3</v>
          </cell>
          <cell r="G69">
            <v>1303342</v>
          </cell>
          <cell r="I69">
            <v>1303342</v>
          </cell>
          <cell r="J69">
            <v>1303342</v>
          </cell>
        </row>
        <row r="70">
          <cell r="A70">
            <v>1301302</v>
          </cell>
          <cell r="B70" t="str">
            <v>مفاهيم لغات البرمجة</v>
          </cell>
          <cell r="C70" t="str">
            <v>Programming Languages Concepts</v>
          </cell>
          <cell r="D70">
            <v>3</v>
          </cell>
          <cell r="E70">
            <v>0</v>
          </cell>
          <cell r="F70">
            <v>3</v>
          </cell>
          <cell r="G70">
            <v>1301203</v>
          </cell>
        </row>
        <row r="71">
          <cell r="A71">
            <v>1301303</v>
          </cell>
          <cell r="B71" t="str">
            <v>اساسيات لغات البرمجة</v>
          </cell>
          <cell r="C71" t="str">
            <v>Principles of Programming Languages</v>
          </cell>
        </row>
        <row r="72">
          <cell r="A72">
            <v>1301304</v>
          </cell>
          <cell r="B72" t="str">
            <v>البرمجة المرئية</v>
          </cell>
          <cell r="C72" t="str">
            <v>Visual Programming</v>
          </cell>
          <cell r="D72">
            <v>2</v>
          </cell>
          <cell r="E72">
            <v>2</v>
          </cell>
          <cell r="F72">
            <v>3</v>
          </cell>
          <cell r="G72">
            <v>1303342</v>
          </cell>
          <cell r="H72">
            <v>1303342</v>
          </cell>
          <cell r="I72">
            <v>1303342</v>
          </cell>
        </row>
        <row r="73">
          <cell r="A73">
            <v>1301310</v>
          </cell>
          <cell r="B73" t="str">
            <v>تصميم وتحليل الخوارزميات</v>
          </cell>
          <cell r="C73" t="str">
            <v>Design and Analysis of Algorithms</v>
          </cell>
          <cell r="D73">
            <v>3</v>
          </cell>
          <cell r="E73">
            <v>0</v>
          </cell>
          <cell r="F73">
            <v>3</v>
          </cell>
          <cell r="G73">
            <v>1301203</v>
          </cell>
          <cell r="H73">
            <v>1301203</v>
          </cell>
          <cell r="I73">
            <v>1301203</v>
          </cell>
          <cell r="J73">
            <v>1301203</v>
          </cell>
        </row>
        <row r="74">
          <cell r="A74">
            <v>1301315</v>
          </cell>
          <cell r="B74" t="str">
            <v>نظرية الحساب</v>
          </cell>
          <cell r="C74" t="str">
            <v>Theory of Computation</v>
          </cell>
          <cell r="D74">
            <v>3</v>
          </cell>
          <cell r="E74">
            <v>0</v>
          </cell>
          <cell r="F74">
            <v>3</v>
          </cell>
          <cell r="G74">
            <v>1301203</v>
          </cell>
          <cell r="J74">
            <v>1301203</v>
          </cell>
        </row>
        <row r="75">
          <cell r="A75">
            <v>1301320</v>
          </cell>
          <cell r="B75" t="str">
            <v>عمارة الحاسوب</v>
          </cell>
          <cell r="C75" t="str">
            <v>Computer Architecture</v>
          </cell>
        </row>
        <row r="76">
          <cell r="A76">
            <v>1301325</v>
          </cell>
          <cell r="B76" t="str">
            <v>نظم التشغيل</v>
          </cell>
          <cell r="C76" t="str">
            <v>Operating Systems</v>
          </cell>
        </row>
        <row r="77">
          <cell r="A77">
            <v>1301326</v>
          </cell>
          <cell r="B77" t="str">
            <v>نظم التشغيل</v>
          </cell>
          <cell r="C77" t="str">
            <v>Operating Systems</v>
          </cell>
          <cell r="D77">
            <v>3</v>
          </cell>
          <cell r="E77">
            <v>0</v>
          </cell>
          <cell r="F77">
            <v>3</v>
          </cell>
          <cell r="G77">
            <v>1301203</v>
          </cell>
          <cell r="H77">
            <v>1301203</v>
          </cell>
          <cell r="I77">
            <v>1301203</v>
          </cell>
          <cell r="J77">
            <v>1301203</v>
          </cell>
        </row>
        <row r="78">
          <cell r="A78">
            <v>1301327</v>
          </cell>
          <cell r="B78" t="str">
            <v>نظم تشغيل.</v>
          </cell>
          <cell r="C78" t="str">
            <v>Operating Systems</v>
          </cell>
        </row>
        <row r="79">
          <cell r="A79">
            <v>1301330</v>
          </cell>
          <cell r="B79" t="str">
            <v>نظم التشغيل (1)</v>
          </cell>
          <cell r="C79" t="str">
            <v>Operating Systems (1)</v>
          </cell>
        </row>
        <row r="80">
          <cell r="A80">
            <v>1301331</v>
          </cell>
          <cell r="B80" t="str">
            <v>نظم التشغيل وبرمجة النظم</v>
          </cell>
          <cell r="C80" t="str">
            <v>Operating Systems and Systems Programming</v>
          </cell>
        </row>
        <row r="81">
          <cell r="A81">
            <v>1301340</v>
          </cell>
          <cell r="B81" t="str">
            <v>الذكاءالاصطناعى</v>
          </cell>
          <cell r="C81" t="str">
            <v>Artificial Intelligence</v>
          </cell>
          <cell r="D81">
            <v>3</v>
          </cell>
          <cell r="E81">
            <v>0</v>
          </cell>
          <cell r="F81">
            <v>3</v>
          </cell>
          <cell r="G81">
            <v>1301203</v>
          </cell>
        </row>
        <row r="82">
          <cell r="A82">
            <v>1301369</v>
          </cell>
          <cell r="B82" t="str">
            <v>التدريب الميداني</v>
          </cell>
          <cell r="C82" t="str">
            <v>Field Training</v>
          </cell>
          <cell r="D82">
            <v>0</v>
          </cell>
          <cell r="E82">
            <v>6</v>
          </cell>
          <cell r="F82">
            <v>3</v>
          </cell>
          <cell r="G82" t="str">
            <v>Pass. 90Cr. Hrs.</v>
          </cell>
        </row>
        <row r="83">
          <cell r="A83">
            <v>1301370</v>
          </cell>
          <cell r="B83" t="str">
            <v>تحليل عددى</v>
          </cell>
          <cell r="C83" t="str">
            <v>Numerical Analysis</v>
          </cell>
        </row>
        <row r="84">
          <cell r="A84">
            <v>1301371</v>
          </cell>
          <cell r="B84" t="str">
            <v>النمذجة والمحاكاة</v>
          </cell>
          <cell r="C84" t="str">
            <v>Modeling and Simulation</v>
          </cell>
          <cell r="D84">
            <v>3</v>
          </cell>
          <cell r="E84">
            <v>0</v>
          </cell>
          <cell r="F84">
            <v>3</v>
          </cell>
          <cell r="G84" t="str">
            <v>1501212 + 1301203</v>
          </cell>
          <cell r="H84" t="str">
            <v>1501212 + 1301203</v>
          </cell>
          <cell r="I84" t="str">
            <v>1501212 + 1301203</v>
          </cell>
        </row>
        <row r="85">
          <cell r="A85">
            <v>1301372</v>
          </cell>
          <cell r="B85" t="str">
            <v>النمذجة والمحاكاة</v>
          </cell>
          <cell r="C85" t="str">
            <v>Modeling and Simulation</v>
          </cell>
        </row>
        <row r="86">
          <cell r="A86">
            <v>1301392</v>
          </cell>
          <cell r="B86" t="str">
            <v>تقنيات وأدوات متقدمة في علم الحاسوب</v>
          </cell>
          <cell r="C86" t="str">
            <v>Advanced Technologies and Tools in Computer Science</v>
          </cell>
          <cell r="D86">
            <v>3</v>
          </cell>
          <cell r="E86">
            <v>0</v>
          </cell>
          <cell r="F86">
            <v>3</v>
          </cell>
          <cell r="G86" t="str">
            <v>Dept. Approval</v>
          </cell>
        </row>
        <row r="87">
          <cell r="A87">
            <v>1301399</v>
          </cell>
          <cell r="B87" t="str">
            <v>مواضيع مختارة</v>
          </cell>
          <cell r="C87" t="str">
            <v>Special Topics</v>
          </cell>
        </row>
        <row r="88">
          <cell r="A88">
            <v>1301410</v>
          </cell>
          <cell r="B88" t="str">
            <v>التشفير وامن الحاسوب</v>
          </cell>
          <cell r="C88" t="str">
            <v>Cryptography and Computer Security</v>
          </cell>
        </row>
        <row r="89">
          <cell r="A89">
            <v>1301415</v>
          </cell>
          <cell r="B89" t="str">
            <v>ترجمة لغات البرمجة</v>
          </cell>
          <cell r="C89" t="str">
            <v>Compiler Construction</v>
          </cell>
          <cell r="D89">
            <v>3</v>
          </cell>
          <cell r="E89">
            <v>0</v>
          </cell>
          <cell r="F89">
            <v>3</v>
          </cell>
          <cell r="G89">
            <v>1301315</v>
          </cell>
        </row>
        <row r="90">
          <cell r="A90">
            <v>1301420</v>
          </cell>
          <cell r="B90" t="str">
            <v>المعالجة المتوازية</v>
          </cell>
          <cell r="C90" t="str">
            <v>Parallel Processing</v>
          </cell>
        </row>
        <row r="91">
          <cell r="A91">
            <v>1301425</v>
          </cell>
          <cell r="B91" t="str">
            <v>نظم التشغيل المتقدمة</v>
          </cell>
          <cell r="C91" t="str">
            <v>Advanced Operating Systems</v>
          </cell>
          <cell r="D91">
            <v>3</v>
          </cell>
          <cell r="E91">
            <v>0</v>
          </cell>
          <cell r="F91">
            <v>3</v>
          </cell>
          <cell r="G91">
            <v>1301326</v>
          </cell>
        </row>
        <row r="92">
          <cell r="A92">
            <v>1301440</v>
          </cell>
          <cell r="B92" t="str">
            <v>معالجة الصور الرقمية</v>
          </cell>
          <cell r="C92" t="str">
            <v>Digital Image Processing</v>
          </cell>
          <cell r="D92">
            <v>3</v>
          </cell>
          <cell r="E92">
            <v>0</v>
          </cell>
          <cell r="F92">
            <v>3</v>
          </cell>
          <cell r="G92">
            <v>1301310</v>
          </cell>
          <cell r="I92">
            <v>1301310</v>
          </cell>
        </row>
        <row r="93">
          <cell r="A93">
            <v>1301455</v>
          </cell>
          <cell r="B93" t="str">
            <v>الرسم الحاسوبي</v>
          </cell>
          <cell r="C93" t="str">
            <v>Computer Graphics</v>
          </cell>
          <cell r="D93">
            <v>2</v>
          </cell>
          <cell r="E93">
            <v>2</v>
          </cell>
          <cell r="F93">
            <v>3</v>
          </cell>
          <cell r="G93">
            <v>1301310</v>
          </cell>
          <cell r="H93">
            <v>1301310</v>
          </cell>
        </row>
        <row r="94">
          <cell r="A94">
            <v>1301460</v>
          </cell>
          <cell r="B94" t="str">
            <v>الحوسبة التطورية</v>
          </cell>
          <cell r="C94" t="str">
            <v>Evolutionary Computing</v>
          </cell>
        </row>
        <row r="95">
          <cell r="A95">
            <v>1301461</v>
          </cell>
          <cell r="B95" t="str">
            <v>تعلم الآلة</v>
          </cell>
          <cell r="C95" t="str">
            <v>Machine Learning</v>
          </cell>
          <cell r="D95">
            <v>3</v>
          </cell>
          <cell r="E95">
            <v>0</v>
          </cell>
          <cell r="F95">
            <v>3</v>
          </cell>
          <cell r="G95">
            <v>1301340</v>
          </cell>
        </row>
        <row r="96">
          <cell r="A96">
            <v>1301486</v>
          </cell>
          <cell r="B96" t="str">
            <v>جاهزية الطالب للتخرج</v>
          </cell>
          <cell r="C96" t="str">
            <v>Graduation Project Preparation</v>
          </cell>
        </row>
        <row r="97">
          <cell r="A97">
            <v>1301489</v>
          </cell>
          <cell r="B97" t="str">
            <v>مشروع التخرج</v>
          </cell>
          <cell r="C97" t="str">
            <v>Graduation Project</v>
          </cell>
        </row>
        <row r="98">
          <cell r="A98">
            <v>1301490</v>
          </cell>
          <cell r="B98" t="str">
            <v>موضوعات خاصة في علم الحاسوب</v>
          </cell>
          <cell r="C98" t="str">
            <v>Special Topics in Computer Science</v>
          </cell>
          <cell r="D98">
            <v>3</v>
          </cell>
          <cell r="E98">
            <v>0</v>
          </cell>
          <cell r="F98">
            <v>3</v>
          </cell>
          <cell r="G98" t="str">
            <v>Dept. Approval</v>
          </cell>
        </row>
        <row r="99">
          <cell r="A99">
            <v>1301491</v>
          </cell>
          <cell r="B99" t="str">
            <v>مشروع تخرج (1)</v>
          </cell>
          <cell r="C99" t="str">
            <v>Graduation Project (1)</v>
          </cell>
          <cell r="D99">
            <v>0</v>
          </cell>
          <cell r="E99">
            <v>2</v>
          </cell>
          <cell r="F99">
            <v>1</v>
          </cell>
          <cell r="G99" t="str">
            <v>Pass. 90 Cr. Hrs. + 1303386</v>
          </cell>
        </row>
        <row r="100">
          <cell r="A100">
            <v>1301492</v>
          </cell>
          <cell r="B100" t="str">
            <v>مشروع تخرج (2)</v>
          </cell>
          <cell r="C100" t="str">
            <v>Graduation Project (2)</v>
          </cell>
          <cell r="D100">
            <v>0</v>
          </cell>
          <cell r="E100">
            <v>4</v>
          </cell>
          <cell r="F100">
            <v>2</v>
          </cell>
          <cell r="G100">
            <v>1301491</v>
          </cell>
        </row>
        <row r="101">
          <cell r="A101">
            <v>1301900</v>
          </cell>
          <cell r="B101" t="str">
            <v>تحليل نظم</v>
          </cell>
          <cell r="C101" t="str">
            <v>Systems Analysis</v>
          </cell>
        </row>
        <row r="102">
          <cell r="A102">
            <v>1301901</v>
          </cell>
          <cell r="B102" t="str">
            <v>تراكيب ونماذج نظم المعلومات</v>
          </cell>
          <cell r="C102" t="str">
            <v>Information Systems' Forms and Structures</v>
          </cell>
        </row>
        <row r="103">
          <cell r="A103">
            <v>1302281</v>
          </cell>
          <cell r="B103" t="str">
            <v>مدخل الى هندسة البرمجيات</v>
          </cell>
          <cell r="C103" t="str">
            <v>Introduction to Software Engineering</v>
          </cell>
          <cell r="D103">
            <v>3</v>
          </cell>
          <cell r="E103">
            <v>0</v>
          </cell>
          <cell r="F103">
            <v>3</v>
          </cell>
          <cell r="G103">
            <v>1301108</v>
          </cell>
          <cell r="H103">
            <v>1301108</v>
          </cell>
          <cell r="I103">
            <v>1303120</v>
          </cell>
        </row>
        <row r="104">
          <cell r="A104">
            <v>1302369</v>
          </cell>
          <cell r="B104" t="str">
            <v>التدريب الميداني</v>
          </cell>
          <cell r="C104" t="str">
            <v>Field Training</v>
          </cell>
          <cell r="D104">
            <v>0</v>
          </cell>
          <cell r="E104">
            <v>6</v>
          </cell>
          <cell r="F104">
            <v>3</v>
          </cell>
          <cell r="H104" t="str">
            <v>Pass. 90Cr. Hrs.</v>
          </cell>
        </row>
        <row r="105">
          <cell r="A105">
            <v>1302380</v>
          </cell>
          <cell r="B105" t="str">
            <v>هندسة البرمجيات (1)</v>
          </cell>
          <cell r="C105" t="str">
            <v>Software Engineering (1)</v>
          </cell>
        </row>
        <row r="106">
          <cell r="A106">
            <v>1302381</v>
          </cell>
          <cell r="B106" t="str">
            <v>مدخل الى هندسة البرمجيات</v>
          </cell>
          <cell r="C106" t="str">
            <v>Introduction to Software Engineering</v>
          </cell>
        </row>
        <row r="107">
          <cell r="A107">
            <v>1302382</v>
          </cell>
          <cell r="B107" t="str">
            <v>هندسة المتطلبات</v>
          </cell>
          <cell r="C107" t="str">
            <v>Software Requirements Engineering</v>
          </cell>
          <cell r="D107">
            <v>2</v>
          </cell>
          <cell r="E107">
            <v>2</v>
          </cell>
          <cell r="F107">
            <v>3</v>
          </cell>
          <cell r="H107">
            <v>1302281</v>
          </cell>
        </row>
        <row r="108">
          <cell r="A108">
            <v>1302383</v>
          </cell>
          <cell r="B108" t="str">
            <v>ادارة المشاريع</v>
          </cell>
          <cell r="C108" t="str">
            <v>Project Management</v>
          </cell>
          <cell r="D108">
            <v>2</v>
          </cell>
          <cell r="E108">
            <v>2</v>
          </cell>
          <cell r="F108">
            <v>3</v>
          </cell>
          <cell r="G108">
            <v>1302281</v>
          </cell>
          <cell r="H108">
            <v>1302281</v>
          </cell>
          <cell r="I108">
            <v>1302281</v>
          </cell>
        </row>
        <row r="109">
          <cell r="A109">
            <v>1302385</v>
          </cell>
          <cell r="B109" t="str">
            <v>ادارة المشاريع المبرمجه</v>
          </cell>
          <cell r="C109" t="str">
            <v>Software Project Management</v>
          </cell>
        </row>
        <row r="110">
          <cell r="A110">
            <v>1302386</v>
          </cell>
          <cell r="B110" t="str">
            <v>تصميم وبناء البرمجيات</v>
          </cell>
          <cell r="C110" t="str">
            <v>Software Design and Construction</v>
          </cell>
        </row>
        <row r="111">
          <cell r="A111">
            <v>1302387</v>
          </cell>
          <cell r="B111" t="str">
            <v>نمذجة و تصميم البرمجيات (1)</v>
          </cell>
          <cell r="C111" t="str">
            <v>Software Design and Modeling (1)</v>
          </cell>
          <cell r="D111">
            <v>2</v>
          </cell>
          <cell r="E111">
            <v>2</v>
          </cell>
          <cell r="F111">
            <v>3</v>
          </cell>
          <cell r="H111">
            <v>1302382</v>
          </cell>
        </row>
        <row r="112">
          <cell r="A112">
            <v>1302388</v>
          </cell>
          <cell r="B112" t="str">
            <v>وكلاء البرمجيات</v>
          </cell>
          <cell r="C112" t="str">
            <v>Software Agents</v>
          </cell>
          <cell r="D112">
            <v>3</v>
          </cell>
          <cell r="E112">
            <v>0</v>
          </cell>
          <cell r="F112">
            <v>3</v>
          </cell>
          <cell r="H112">
            <v>1302281</v>
          </cell>
        </row>
        <row r="113">
          <cell r="A113">
            <v>1302392</v>
          </cell>
          <cell r="B113" t="str">
            <v>تقنيات و أدوات متقدمة في هندسة البرمجيات</v>
          </cell>
          <cell r="C113" t="str">
            <v>Advanced Technologies and Tools in Software Engineering</v>
          </cell>
          <cell r="D113">
            <v>3</v>
          </cell>
          <cell r="E113">
            <v>0</v>
          </cell>
          <cell r="F113">
            <v>3</v>
          </cell>
          <cell r="H113" t="str">
            <v>Dept. Approval</v>
          </cell>
        </row>
        <row r="114">
          <cell r="A114">
            <v>1302410</v>
          </cell>
          <cell r="B114" t="str">
            <v>امن وسلامة البرمجيات</v>
          </cell>
          <cell r="C114" t="str">
            <v>Software Security and Safety</v>
          </cell>
        </row>
        <row r="115">
          <cell r="A115">
            <v>1302430</v>
          </cell>
          <cell r="B115" t="str">
            <v>تصميم النظم المسندة بالوب</v>
          </cell>
          <cell r="C115" t="str">
            <v>Web-Based Systems Design</v>
          </cell>
        </row>
        <row r="116">
          <cell r="A116">
            <v>1302433</v>
          </cell>
          <cell r="B116" t="str">
            <v>حوسبة الكيانات الموزعة</v>
          </cell>
          <cell r="C116" t="str">
            <v>Distributed Object-Oriented Computing</v>
          </cell>
        </row>
        <row r="117">
          <cell r="A117">
            <v>1302440</v>
          </cell>
          <cell r="B117" t="str">
            <v>تصميم النظم الذكية</v>
          </cell>
          <cell r="C117" t="str">
            <v>Intelligent Systems</v>
          </cell>
        </row>
        <row r="118">
          <cell r="A118">
            <v>1302441</v>
          </cell>
          <cell r="B118" t="str">
            <v>تصميم النظم الذكية المبنية على المعارف</v>
          </cell>
          <cell r="C118" t="str">
            <v>Knowledge-Based Intelligent Systems</v>
          </cell>
          <cell r="D118">
            <v>3</v>
          </cell>
          <cell r="E118">
            <v>0</v>
          </cell>
          <cell r="F118">
            <v>3</v>
          </cell>
          <cell r="H118">
            <v>1303338</v>
          </cell>
        </row>
        <row r="119">
          <cell r="A119">
            <v>1302450</v>
          </cell>
          <cell r="B119" t="str">
            <v>التفاعل الانسانى مع الحاسوب</v>
          </cell>
          <cell r="C119" t="str">
            <v>Human-Computer Interaction</v>
          </cell>
        </row>
        <row r="120">
          <cell r="A120">
            <v>1302452</v>
          </cell>
          <cell r="B120" t="str">
            <v>تفاعل الانسان مع الحاسوب</v>
          </cell>
          <cell r="C120" t="str">
            <v>Human-Computer Interaction</v>
          </cell>
          <cell r="D120">
            <v>3</v>
          </cell>
          <cell r="E120">
            <v>0</v>
          </cell>
          <cell r="F120">
            <v>3</v>
          </cell>
          <cell r="G120">
            <v>1302281</v>
          </cell>
          <cell r="H120">
            <v>1302281</v>
          </cell>
        </row>
        <row r="121">
          <cell r="A121">
            <v>1302478</v>
          </cell>
          <cell r="B121" t="str">
            <v>نمذجة و تصميم البرمجيات (2)</v>
          </cell>
          <cell r="C121" t="str">
            <v>Software Design and Modeling (2)</v>
          </cell>
          <cell r="D121">
            <v>2</v>
          </cell>
          <cell r="E121">
            <v>2</v>
          </cell>
          <cell r="F121">
            <v>3</v>
          </cell>
          <cell r="H121">
            <v>1303386</v>
          </cell>
        </row>
        <row r="122">
          <cell r="A122">
            <v>1302480</v>
          </cell>
          <cell r="B122" t="str">
            <v>هندسة البرمجيات (2)</v>
          </cell>
          <cell r="C122" t="str">
            <v>Software Engineering (2)</v>
          </cell>
        </row>
        <row r="123">
          <cell r="A123">
            <v>1302481</v>
          </cell>
          <cell r="B123" t="str">
            <v>هندسة البرمجيات الموزعة والمبنية على المكونات</v>
          </cell>
          <cell r="C123" t="str">
            <v>Component-Based Software Engineering</v>
          </cell>
          <cell r="D123">
            <v>3</v>
          </cell>
          <cell r="E123">
            <v>0</v>
          </cell>
          <cell r="F123">
            <v>3</v>
          </cell>
          <cell r="H123">
            <v>1303386</v>
          </cell>
        </row>
        <row r="124">
          <cell r="A124">
            <v>1302482</v>
          </cell>
          <cell r="B124" t="str">
            <v>تصميم وبناء البرمجيات</v>
          </cell>
          <cell r="C124" t="str">
            <v>Software Design and Construction</v>
          </cell>
        </row>
        <row r="125">
          <cell r="A125">
            <v>1302483</v>
          </cell>
          <cell r="B125" t="str">
            <v>نظم الوقت الحقيقي والنظم المدمجة</v>
          </cell>
          <cell r="C125" t="str">
            <v>Real-Time and Embedded Systems</v>
          </cell>
          <cell r="D125">
            <v>3</v>
          </cell>
          <cell r="E125">
            <v>0</v>
          </cell>
          <cell r="F125">
            <v>3</v>
          </cell>
          <cell r="G125">
            <v>1301326</v>
          </cell>
        </row>
        <row r="126">
          <cell r="A126">
            <v>1302484</v>
          </cell>
          <cell r="B126" t="str">
            <v>فحص البرمجيات وتاكيد الجودة</v>
          </cell>
          <cell r="C126" t="str">
            <v>Software Testing and Quality Assurance</v>
          </cell>
          <cell r="D126">
            <v>3</v>
          </cell>
          <cell r="E126">
            <v>0</v>
          </cell>
          <cell r="F126">
            <v>3</v>
          </cell>
          <cell r="H126">
            <v>1303386</v>
          </cell>
        </row>
        <row r="127">
          <cell r="A127">
            <v>1302485</v>
          </cell>
          <cell r="B127" t="str">
            <v>صيانة البرمجيات واعادة هندستها</v>
          </cell>
          <cell r="C127" t="str">
            <v>Software Maintenance and Reengineering</v>
          </cell>
          <cell r="D127">
            <v>3</v>
          </cell>
          <cell r="E127">
            <v>0</v>
          </cell>
          <cell r="F127">
            <v>3</v>
          </cell>
          <cell r="H127">
            <v>1302383</v>
          </cell>
        </row>
        <row r="128">
          <cell r="A128">
            <v>1302486</v>
          </cell>
          <cell r="B128" t="str">
            <v>فحص البرمجيات</v>
          </cell>
          <cell r="C128" t="str">
            <v>Software Testing</v>
          </cell>
          <cell r="D128">
            <v>2</v>
          </cell>
          <cell r="E128">
            <v>2</v>
          </cell>
          <cell r="F128">
            <v>3</v>
          </cell>
          <cell r="I128">
            <v>1302383</v>
          </cell>
        </row>
        <row r="129">
          <cell r="A129">
            <v>1302487</v>
          </cell>
          <cell r="B129" t="str">
            <v>هندسة البرمجيات المبنية على المكونت</v>
          </cell>
          <cell r="C129" t="str">
            <v>Component-Based Software Engineering</v>
          </cell>
        </row>
        <row r="130">
          <cell r="A130">
            <v>1302488</v>
          </cell>
          <cell r="B130" t="str">
            <v>الطرق المنهجية</v>
          </cell>
          <cell r="C130" t="str">
            <v>Formal Methods</v>
          </cell>
          <cell r="D130">
            <v>3</v>
          </cell>
          <cell r="E130">
            <v>0</v>
          </cell>
          <cell r="F130">
            <v>3</v>
          </cell>
          <cell r="H130">
            <v>1302478</v>
          </cell>
        </row>
        <row r="131">
          <cell r="A131">
            <v>1302489</v>
          </cell>
          <cell r="B131" t="str">
            <v>مشروع تخرج</v>
          </cell>
          <cell r="C131" t="str">
            <v>Graduation Project</v>
          </cell>
        </row>
        <row r="132">
          <cell r="A132">
            <v>1302490</v>
          </cell>
          <cell r="B132" t="str">
            <v>موضوعات خاصة فى هندسة البرمجيات</v>
          </cell>
          <cell r="C132" t="str">
            <v>Special Topics in Software Engineering</v>
          </cell>
          <cell r="D132">
            <v>3</v>
          </cell>
          <cell r="E132">
            <v>0</v>
          </cell>
          <cell r="F132">
            <v>3</v>
          </cell>
          <cell r="H132" t="str">
            <v>Dept. Approval</v>
          </cell>
        </row>
        <row r="133">
          <cell r="A133">
            <v>1302491</v>
          </cell>
          <cell r="B133" t="str">
            <v>مشروع تخرج (1)</v>
          </cell>
          <cell r="C133" t="str">
            <v>Graduation Project (1)</v>
          </cell>
          <cell r="D133">
            <v>0</v>
          </cell>
          <cell r="E133">
            <v>2</v>
          </cell>
          <cell r="F133">
            <v>1</v>
          </cell>
          <cell r="H133" t="str">
            <v>Pass. 90 Cr.Hrs.+ 1303386</v>
          </cell>
        </row>
        <row r="134">
          <cell r="A134">
            <v>1302492</v>
          </cell>
          <cell r="B134" t="str">
            <v>مشروع تخرج (2)</v>
          </cell>
          <cell r="C134" t="str">
            <v>Graduation Project (2)</v>
          </cell>
          <cell r="D134">
            <v>0</v>
          </cell>
          <cell r="E134">
            <v>4</v>
          </cell>
          <cell r="F134">
            <v>2</v>
          </cell>
          <cell r="H134">
            <v>1302491</v>
          </cell>
        </row>
        <row r="135">
          <cell r="A135">
            <v>1302900</v>
          </cell>
          <cell r="B135" t="str">
            <v>اسس صيانة الحاسب</v>
          </cell>
          <cell r="C135" t="str">
            <v>Computer Maintenance Foundation</v>
          </cell>
        </row>
        <row r="136">
          <cell r="A136">
            <v>1302493</v>
          </cell>
          <cell r="B136" t="str">
            <v>تطوير البرمجيات وتوثيقها</v>
          </cell>
          <cell r="C136" t="str">
            <v>Software Development and Documentation</v>
          </cell>
          <cell r="D136">
            <v>3</v>
          </cell>
          <cell r="E136">
            <v>0</v>
          </cell>
          <cell r="F136">
            <v>3</v>
          </cell>
          <cell r="H136">
            <v>1303386</v>
          </cell>
        </row>
        <row r="137">
          <cell r="A137">
            <v>1302494</v>
          </cell>
          <cell r="B137" t="str">
            <v>التعلّم الالكتروني</v>
          </cell>
          <cell r="C137" t="str">
            <v>E-Learning</v>
          </cell>
          <cell r="D137">
            <v>3</v>
          </cell>
          <cell r="E137">
            <v>0</v>
          </cell>
          <cell r="F137">
            <v>3</v>
          </cell>
          <cell r="H137">
            <v>1303237</v>
          </cell>
        </row>
        <row r="138">
          <cell r="A138">
            <v>1303120</v>
          </cell>
          <cell r="B138" t="str">
            <v xml:space="preserve">مبادئ أنظمة المعلومات </v>
          </cell>
          <cell r="C138" t="str">
            <v>Fundamentals of Information Systems</v>
          </cell>
          <cell r="D138">
            <v>3</v>
          </cell>
          <cell r="E138">
            <v>0</v>
          </cell>
          <cell r="F138">
            <v>3</v>
          </cell>
          <cell r="I138" t="str">
            <v>-</v>
          </cell>
        </row>
        <row r="139">
          <cell r="A139">
            <v>1303235</v>
          </cell>
          <cell r="B139" t="str">
            <v>حوسبة الانترنت (1)</v>
          </cell>
          <cell r="C139" t="str">
            <v>Internet Computing (1)</v>
          </cell>
        </row>
        <row r="140">
          <cell r="A140">
            <v>1303236</v>
          </cell>
          <cell r="B140" t="str">
            <v>تطوير برمجيات الانترنت</v>
          </cell>
          <cell r="C140" t="str">
            <v>Web-Based Programming</v>
          </cell>
          <cell r="D140">
            <v>2</v>
          </cell>
          <cell r="E140">
            <v>2</v>
          </cell>
          <cell r="F140">
            <v>3</v>
          </cell>
          <cell r="G140">
            <v>1301108</v>
          </cell>
          <cell r="H140">
            <v>1301108</v>
          </cell>
          <cell r="I140">
            <v>1301108</v>
          </cell>
          <cell r="J140">
            <v>1301108</v>
          </cell>
        </row>
        <row r="141">
          <cell r="A141">
            <v>1303237</v>
          </cell>
          <cell r="B141" t="str">
            <v>التجارة الالكترونية</v>
          </cell>
          <cell r="C141" t="str">
            <v>ECommerce</v>
          </cell>
          <cell r="D141">
            <v>3</v>
          </cell>
          <cell r="E141">
            <v>0</v>
          </cell>
          <cell r="F141">
            <v>3</v>
          </cell>
          <cell r="G141">
            <v>1301108</v>
          </cell>
          <cell r="H141">
            <v>1301108</v>
          </cell>
          <cell r="I141">
            <v>1301108</v>
          </cell>
          <cell r="J141">
            <v>1301108</v>
          </cell>
        </row>
        <row r="142">
          <cell r="A142">
            <v>1303240</v>
          </cell>
          <cell r="B142" t="str">
            <v>نظم المعلومات الادارية</v>
          </cell>
          <cell r="C142" t="str">
            <v>Management Information Systems</v>
          </cell>
        </row>
        <row r="143">
          <cell r="A143">
            <v>1303244</v>
          </cell>
          <cell r="B143" t="str">
            <v>نظم المعلومات الادارية</v>
          </cell>
          <cell r="C143" t="str">
            <v>Management Information Systems</v>
          </cell>
        </row>
        <row r="144">
          <cell r="A144">
            <v>1303245</v>
          </cell>
          <cell r="B144" t="str">
            <v>تنظيم ومعالجة الملفات</v>
          </cell>
          <cell r="C144" t="str">
            <v>File Processing and Organization</v>
          </cell>
        </row>
        <row r="145">
          <cell r="A145">
            <v>1303261</v>
          </cell>
          <cell r="B145" t="str">
            <v>تشريعات تكنولوجيا المعلومات</v>
          </cell>
          <cell r="C145" t="str">
            <v>Information Technology Legislations</v>
          </cell>
        </row>
        <row r="146">
          <cell r="A146">
            <v>1303265</v>
          </cell>
          <cell r="B146" t="str">
            <v>مهارات الاتصال الفنية</v>
          </cell>
          <cell r="C146" t="str">
            <v>Technical Communication Skills</v>
          </cell>
          <cell r="D146">
            <v>3</v>
          </cell>
          <cell r="E146">
            <v>0</v>
          </cell>
          <cell r="F146">
            <v>3</v>
          </cell>
          <cell r="G146">
            <v>1401120</v>
          </cell>
          <cell r="H146">
            <v>1401120</v>
          </cell>
          <cell r="I146">
            <v>1401120</v>
          </cell>
          <cell r="J146">
            <v>1401120</v>
          </cell>
        </row>
        <row r="147">
          <cell r="A147">
            <v>1303320</v>
          </cell>
          <cell r="B147" t="str">
            <v>نظم المعلومات الجغرافية</v>
          </cell>
          <cell r="C147" t="str">
            <v>Geographic Information Systems</v>
          </cell>
          <cell r="D147">
            <v>3</v>
          </cell>
          <cell r="E147">
            <v>0</v>
          </cell>
          <cell r="F147">
            <v>3</v>
          </cell>
          <cell r="I147">
            <v>1303342</v>
          </cell>
        </row>
        <row r="148">
          <cell r="A148">
            <v>1303330</v>
          </cell>
          <cell r="B148" t="str">
            <v>تراسل البيانات وشبكات الحاسوب</v>
          </cell>
          <cell r="C148" t="str">
            <v>Data Communications and Computer Networks</v>
          </cell>
        </row>
        <row r="149">
          <cell r="A149">
            <v>1303331</v>
          </cell>
          <cell r="B149" t="str">
            <v>مختبر تراسل البيانات وشبكات الحاسوب</v>
          </cell>
          <cell r="C149" t="str">
            <v>Data Communications and Computer Networks Lab.</v>
          </cell>
        </row>
        <row r="150">
          <cell r="A150">
            <v>1303334</v>
          </cell>
          <cell r="B150" t="str">
            <v xml:space="preserve">أمن التجارة الإلكترونية </v>
          </cell>
          <cell r="C150" t="str">
            <v>ECommerce Security</v>
          </cell>
          <cell r="D150">
            <v>3</v>
          </cell>
          <cell r="E150">
            <v>0</v>
          </cell>
          <cell r="F150">
            <v>3</v>
          </cell>
          <cell r="J150">
            <v>1304310</v>
          </cell>
        </row>
        <row r="151">
          <cell r="A151">
            <v>1303335</v>
          </cell>
          <cell r="B151" t="str">
            <v>حوسبة الانترنت</v>
          </cell>
          <cell r="C151" t="str">
            <v>Internet Computing</v>
          </cell>
        </row>
        <row r="152">
          <cell r="A152">
            <v>1303336</v>
          </cell>
          <cell r="B152" t="str">
            <v>حوسبة الانترنت (2)</v>
          </cell>
          <cell r="C152" t="str">
            <v>Internet Computing (2)</v>
          </cell>
        </row>
        <row r="153">
          <cell r="A153">
            <v>1303337</v>
          </cell>
          <cell r="B153" t="str">
            <v>التجارة الإلكترونية</v>
          </cell>
          <cell r="C153" t="str">
            <v>ECommerce</v>
          </cell>
          <cell r="D153">
            <v>2</v>
          </cell>
          <cell r="E153">
            <v>2</v>
          </cell>
          <cell r="F153">
            <v>3</v>
          </cell>
          <cell r="G153">
            <v>1301108</v>
          </cell>
          <cell r="H153">
            <v>1301108</v>
          </cell>
          <cell r="I153">
            <v>1301108</v>
          </cell>
          <cell r="J153">
            <v>1301108</v>
          </cell>
        </row>
        <row r="154">
          <cell r="A154">
            <v>1303338</v>
          </cell>
          <cell r="B154" t="str">
            <v>حوسبة الإنترنت المتقدمة</v>
          </cell>
          <cell r="C154" t="str">
            <v>Advanced Internet Computing</v>
          </cell>
          <cell r="D154">
            <v>2</v>
          </cell>
          <cell r="E154">
            <v>2</v>
          </cell>
          <cell r="F154">
            <v>3</v>
          </cell>
          <cell r="G154" t="str">
            <v>1303236+ 1301304</v>
          </cell>
          <cell r="H154" t="str">
            <v>1303236+ 1301304</v>
          </cell>
          <cell r="I154" t="str">
            <v>1303236+ 1301304</v>
          </cell>
        </row>
        <row r="155">
          <cell r="A155">
            <v>1303339</v>
          </cell>
          <cell r="B155" t="str">
            <v>برمجة الإنترنت المتقدمة</v>
          </cell>
          <cell r="C155" t="str">
            <v>Advanced Internet Programming</v>
          </cell>
          <cell r="D155">
            <v>2</v>
          </cell>
          <cell r="E155">
            <v>2</v>
          </cell>
          <cell r="F155">
            <v>3</v>
          </cell>
          <cell r="J155">
            <v>1303236</v>
          </cell>
        </row>
        <row r="156">
          <cell r="A156">
            <v>1303340</v>
          </cell>
          <cell r="B156" t="str">
            <v>النظم المبنية على المعارف</v>
          </cell>
          <cell r="C156" t="str">
            <v>Knowledge Based Systems</v>
          </cell>
        </row>
        <row r="157">
          <cell r="A157">
            <v>1303341</v>
          </cell>
          <cell r="B157" t="str">
            <v>تنظيم ومعالجة الملفات.</v>
          </cell>
          <cell r="C157" t="str">
            <v>File Processing and Organization</v>
          </cell>
        </row>
        <row r="158">
          <cell r="A158">
            <v>1303342</v>
          </cell>
          <cell r="B158" t="str">
            <v>نظم قواعد البيانات</v>
          </cell>
          <cell r="C158" t="str">
            <v>Database Systems</v>
          </cell>
          <cell r="D158">
            <v>3</v>
          </cell>
          <cell r="E158">
            <v>0</v>
          </cell>
          <cell r="F158">
            <v>3</v>
          </cell>
          <cell r="G158">
            <v>1301203</v>
          </cell>
          <cell r="H158">
            <v>1301203</v>
          </cell>
          <cell r="I158">
            <v>1301203</v>
          </cell>
          <cell r="J158">
            <v>1301203</v>
          </cell>
        </row>
        <row r="159">
          <cell r="A159">
            <v>1303343</v>
          </cell>
          <cell r="B159" t="str">
            <v>مختبر نظم قواعد البيانات</v>
          </cell>
          <cell r="C159" t="str">
            <v>Database Systems Lab.</v>
          </cell>
          <cell r="D159">
            <v>0</v>
          </cell>
          <cell r="E159">
            <v>2</v>
          </cell>
          <cell r="F159">
            <v>1</v>
          </cell>
          <cell r="I159" t="str">
            <v>ↂ1303342</v>
          </cell>
          <cell r="J159" t="str">
            <v>ↂ1303342</v>
          </cell>
        </row>
        <row r="160">
          <cell r="A160">
            <v>1303344</v>
          </cell>
          <cell r="B160" t="str">
            <v>نظم دعم القرار</v>
          </cell>
          <cell r="C160" t="str">
            <v>Decision Support System</v>
          </cell>
        </row>
        <row r="161">
          <cell r="A161">
            <v>1303345</v>
          </cell>
          <cell r="B161" t="str">
            <v>نظم قواعد البيانات (1)</v>
          </cell>
          <cell r="C161" t="str">
            <v>Database Systems (1)</v>
          </cell>
        </row>
        <row r="162">
          <cell r="A162">
            <v>1303346</v>
          </cell>
          <cell r="B162" t="str">
            <v>مختبر نظم قواعد البيانات (1)</v>
          </cell>
          <cell r="C162" t="str">
            <v>Database Systems (1) Lab</v>
          </cell>
        </row>
        <row r="163">
          <cell r="A163">
            <v>1303347</v>
          </cell>
          <cell r="B163" t="str">
            <v>نظم لغات الجيل الرابع</v>
          </cell>
          <cell r="C163" t="str">
            <v>Fourth Generation Languages Systems</v>
          </cell>
        </row>
        <row r="164">
          <cell r="A164">
            <v>1303348</v>
          </cell>
          <cell r="B164" t="str">
            <v>خزن واسترجاع المعلومات</v>
          </cell>
          <cell r="C164" t="str">
            <v xml:space="preserve">Information Storage and Retrieval </v>
          </cell>
        </row>
        <row r="165">
          <cell r="A165">
            <v>1303349</v>
          </cell>
          <cell r="B165" t="str">
            <v>نظم دعم القرار و الأنظمة الخبيرة</v>
          </cell>
          <cell r="C165" t="str">
            <v>Decision Support Systems and Expert Systems</v>
          </cell>
        </row>
        <row r="166">
          <cell r="A166">
            <v>1303350</v>
          </cell>
          <cell r="B166" t="str">
            <v>نظم الوسائط المتعددة</v>
          </cell>
          <cell r="C166" t="str">
            <v>Multimedia Systems</v>
          </cell>
        </row>
        <row r="167">
          <cell r="A167">
            <v>1303354</v>
          </cell>
          <cell r="B167" t="str">
            <v>نظم  دعم القرار والأنظمة الذكية</v>
          </cell>
          <cell r="C167" t="str">
            <v>Decision Support Systems &amp; Intelligent Systems</v>
          </cell>
          <cell r="D167">
            <v>3</v>
          </cell>
          <cell r="E167">
            <v>0</v>
          </cell>
          <cell r="F167">
            <v>3</v>
          </cell>
          <cell r="I167">
            <v>1303342</v>
          </cell>
        </row>
        <row r="168">
          <cell r="A168">
            <v>1303360</v>
          </cell>
          <cell r="B168" t="str">
            <v>إدارة نظم قواعد البيانات</v>
          </cell>
          <cell r="C168" t="str">
            <v>Database Systems Administration</v>
          </cell>
          <cell r="D168">
            <v>3</v>
          </cell>
          <cell r="E168">
            <v>0</v>
          </cell>
          <cell r="F168">
            <v>3</v>
          </cell>
          <cell r="H168">
            <v>1303342</v>
          </cell>
          <cell r="I168">
            <v>1303342</v>
          </cell>
          <cell r="J168">
            <v>1303342</v>
          </cell>
        </row>
        <row r="169">
          <cell r="A169">
            <v>1303361</v>
          </cell>
          <cell r="B169" t="str">
            <v>تشريعات تكنولوجيا المعلومات</v>
          </cell>
          <cell r="C169" t="str">
            <v>Information Technology Legislations</v>
          </cell>
        </row>
        <row r="170">
          <cell r="A170">
            <v>1303369</v>
          </cell>
          <cell r="B170" t="str">
            <v>التدريب الميداني</v>
          </cell>
          <cell r="C170" t="str">
            <v>Field Training</v>
          </cell>
          <cell r="D170">
            <v>0</v>
          </cell>
          <cell r="E170">
            <v>6</v>
          </cell>
          <cell r="F170">
            <v>3</v>
          </cell>
          <cell r="I170" t="str">
            <v>Pass. 90Cr. Hrs.</v>
          </cell>
        </row>
        <row r="171">
          <cell r="A171">
            <v>1303370</v>
          </cell>
          <cell r="B171" t="str">
            <v>بحوث عمليات</v>
          </cell>
          <cell r="C171" t="str">
            <v>Operations Research</v>
          </cell>
        </row>
        <row r="172">
          <cell r="A172">
            <v>1303380</v>
          </cell>
          <cell r="B172" t="str">
            <v>تحليل نظم المعلومات</v>
          </cell>
          <cell r="C172" t="str">
            <v>Information Systems Analysis</v>
          </cell>
        </row>
        <row r="173">
          <cell r="A173">
            <v>1303381</v>
          </cell>
          <cell r="B173" t="str">
            <v>مختبر تحليل نظم المعلومات</v>
          </cell>
          <cell r="C173" t="str">
            <v>Information Systems Analysis Lab.</v>
          </cell>
        </row>
        <row r="174">
          <cell r="A174">
            <v>1303382</v>
          </cell>
          <cell r="B174" t="str">
            <v>تحليل وتصميم النظم</v>
          </cell>
          <cell r="C174" t="str">
            <v>Systems Analysis</v>
          </cell>
        </row>
        <row r="175">
          <cell r="A175">
            <v>1303383</v>
          </cell>
          <cell r="B175" t="str">
            <v>مختبر تحليل و تصميم النظم</v>
          </cell>
          <cell r="C175" t="str">
            <v>Systems Analysis Lab.</v>
          </cell>
        </row>
        <row r="176">
          <cell r="A176">
            <v>1303385</v>
          </cell>
          <cell r="B176" t="str">
            <v>ادارة المشاريع</v>
          </cell>
          <cell r="C176" t="str">
            <v>Project Management</v>
          </cell>
        </row>
        <row r="177">
          <cell r="A177">
            <v>1303386</v>
          </cell>
          <cell r="B177" t="str">
            <v>تحليل وتصميم نظم المعلومات</v>
          </cell>
          <cell r="C177" t="str">
            <v>Information Systems Analysis and Design</v>
          </cell>
          <cell r="D177">
            <v>3</v>
          </cell>
          <cell r="E177">
            <v>0</v>
          </cell>
          <cell r="F177">
            <v>3</v>
          </cell>
          <cell r="G177">
            <v>1303342</v>
          </cell>
          <cell r="H177">
            <v>1303342</v>
          </cell>
          <cell r="I177">
            <v>1303342</v>
          </cell>
          <cell r="J177">
            <v>1303342</v>
          </cell>
        </row>
        <row r="178">
          <cell r="A178">
            <v>1303387</v>
          </cell>
          <cell r="B178" t="str">
            <v>مختبر تحليل وتصميم نظم المعلومات</v>
          </cell>
          <cell r="C178" t="str">
            <v>Systems Analysis and Design Lab.</v>
          </cell>
          <cell r="D178">
            <v>0</v>
          </cell>
          <cell r="E178">
            <v>2</v>
          </cell>
          <cell r="F178">
            <v>1</v>
          </cell>
          <cell r="I178" t="str">
            <v>ↂ1303386</v>
          </cell>
        </row>
        <row r="179">
          <cell r="A179">
            <v>1303392</v>
          </cell>
          <cell r="B179" t="str">
            <v>تقنيات وأدوات متقدمة في نظم المعلومات الحاسوبية</v>
          </cell>
          <cell r="C179" t="str">
            <v>Advanced Technologies and Tools in Computer Information Systems</v>
          </cell>
          <cell r="D179">
            <v>3</v>
          </cell>
          <cell r="E179">
            <v>0</v>
          </cell>
          <cell r="F179">
            <v>3</v>
          </cell>
          <cell r="I179" t="str">
            <v>Dept. Approval</v>
          </cell>
        </row>
        <row r="180">
          <cell r="A180">
            <v>1303410</v>
          </cell>
          <cell r="B180" t="str">
            <v>امن وتدقيق نظم المعلومات</v>
          </cell>
          <cell r="C180" t="str">
            <v>Information Systems Security and Auditing</v>
          </cell>
        </row>
        <row r="181">
          <cell r="A181">
            <v>1303411</v>
          </cell>
          <cell r="B181" t="str">
            <v>امن المعلومات</v>
          </cell>
          <cell r="C181" t="str">
            <v>Information Security</v>
          </cell>
          <cell r="D181">
            <v>3</v>
          </cell>
          <cell r="E181">
            <v>0</v>
          </cell>
          <cell r="F181">
            <v>3</v>
          </cell>
          <cell r="H181">
            <v>1304336</v>
          </cell>
          <cell r="I181">
            <v>1304336</v>
          </cell>
        </row>
        <row r="182">
          <cell r="A182">
            <v>1303430</v>
          </cell>
          <cell r="B182" t="str">
            <v>شبكات الحاسوب المتقدمة</v>
          </cell>
          <cell r="C182" t="str">
            <v>Advanced Computer Networks</v>
          </cell>
        </row>
        <row r="183">
          <cell r="A183">
            <v>1303431</v>
          </cell>
          <cell r="B183" t="str">
            <v>الحوسبة الموزعة</v>
          </cell>
          <cell r="C183" t="str">
            <v>Distributed Computing</v>
          </cell>
        </row>
        <row r="184">
          <cell r="A184">
            <v>1303434</v>
          </cell>
          <cell r="B184" t="str">
            <v>نظم المعلومات الموزعة</v>
          </cell>
          <cell r="C184" t="str">
            <v>Distributed Information Systems</v>
          </cell>
          <cell r="D184">
            <v>3</v>
          </cell>
          <cell r="E184">
            <v>0</v>
          </cell>
          <cell r="F184">
            <v>3</v>
          </cell>
          <cell r="G184">
            <v>1304336</v>
          </cell>
          <cell r="H184">
            <v>1304336</v>
          </cell>
          <cell r="I184">
            <v>1304336</v>
          </cell>
        </row>
        <row r="185">
          <cell r="A185">
            <v>1303437</v>
          </cell>
          <cell r="B185" t="str">
            <v>بناء نظم التجارة الالكترونية</v>
          </cell>
          <cell r="C185" t="str">
            <v>Building ECommerce Systems</v>
          </cell>
        </row>
        <row r="186">
          <cell r="A186">
            <v>1303438</v>
          </cell>
          <cell r="B186" t="str">
            <v>تطبيقات الكترونية</v>
          </cell>
          <cell r="C186" t="str">
            <v>Electronic Systems Applications</v>
          </cell>
        </row>
        <row r="187">
          <cell r="A187">
            <v>1303440</v>
          </cell>
          <cell r="B187" t="str">
            <v>كشف المعارف والتنقيب عن المعطيات</v>
          </cell>
          <cell r="C187" t="str">
            <v>Knowledge Discovery and Data Mining</v>
          </cell>
        </row>
        <row r="188">
          <cell r="A188">
            <v>1303441</v>
          </cell>
          <cell r="B188" t="str">
            <v>معالجة اللغات الطبيعية</v>
          </cell>
          <cell r="C188" t="str">
            <v>Natural Languages Processing</v>
          </cell>
        </row>
        <row r="189">
          <cell r="A189">
            <v>1303442</v>
          </cell>
          <cell r="B189" t="str">
            <v>التنقيب في البيانات</v>
          </cell>
          <cell r="C189" t="str">
            <v>Data Mining</v>
          </cell>
        </row>
        <row r="190">
          <cell r="A190">
            <v>1303443</v>
          </cell>
          <cell r="B190" t="str">
            <v>ادارة موارد المعلومات</v>
          </cell>
          <cell r="C190" t="str">
            <v xml:space="preserve">Management of Information Resources </v>
          </cell>
        </row>
        <row r="191">
          <cell r="A191">
            <v>1303444</v>
          </cell>
          <cell r="B191" t="str">
            <v>نظم المعلومات التنفيذية</v>
          </cell>
          <cell r="C191" t="str">
            <v>Executive Information Systems</v>
          </cell>
        </row>
        <row r="192">
          <cell r="A192">
            <v>1303445</v>
          </cell>
          <cell r="B192" t="str">
            <v>نظم قواعد بيانات (2)</v>
          </cell>
          <cell r="C192" t="str">
            <v>Database Systems (2)</v>
          </cell>
        </row>
        <row r="193">
          <cell r="A193">
            <v>1303447</v>
          </cell>
          <cell r="B193" t="str">
            <v>استرجاع المعلومات</v>
          </cell>
          <cell r="C193" t="str">
            <v>Information Retrieval</v>
          </cell>
          <cell r="D193">
            <v>3</v>
          </cell>
          <cell r="E193">
            <v>0</v>
          </cell>
          <cell r="F193">
            <v>3</v>
          </cell>
          <cell r="I193">
            <v>1303342</v>
          </cell>
        </row>
        <row r="194">
          <cell r="A194">
            <v>1303448</v>
          </cell>
          <cell r="B194" t="str">
            <v>نظم قواعد البيانات المتقدمة</v>
          </cell>
          <cell r="C194" t="str">
            <v>Advanced Database Systems</v>
          </cell>
          <cell r="D194">
            <v>3</v>
          </cell>
          <cell r="E194">
            <v>0</v>
          </cell>
          <cell r="F194">
            <v>3</v>
          </cell>
          <cell r="I194">
            <v>1303342</v>
          </cell>
        </row>
        <row r="195">
          <cell r="A195">
            <v>1303449</v>
          </cell>
          <cell r="B195" t="str">
            <v>مختبر نظم قواعد البيانات المتقدمة</v>
          </cell>
          <cell r="C195" t="str">
            <v>Advanced Database Systems Lab.</v>
          </cell>
        </row>
        <row r="196">
          <cell r="A196">
            <v>1303450</v>
          </cell>
          <cell r="B196" t="str">
            <v>التنقيب في البيانات ومستودعات البيانات</v>
          </cell>
          <cell r="C196" t="str">
            <v>Data Mining and Data Warehousing</v>
          </cell>
          <cell r="D196">
            <v>3</v>
          </cell>
          <cell r="E196">
            <v>0</v>
          </cell>
          <cell r="F196">
            <v>3</v>
          </cell>
          <cell r="G196">
            <v>1303342</v>
          </cell>
          <cell r="I196">
            <v>1303342</v>
          </cell>
          <cell r="J196">
            <v>1303342</v>
          </cell>
        </row>
        <row r="197">
          <cell r="A197">
            <v>1303461</v>
          </cell>
          <cell r="B197" t="str">
            <v>تشريعات تكنولوجيا المعلومات</v>
          </cell>
          <cell r="C197" t="str">
            <v>Information Technology Legislations</v>
          </cell>
        </row>
        <row r="198">
          <cell r="A198">
            <v>1303480</v>
          </cell>
          <cell r="B198" t="str">
            <v>تصميم وبناء نظم المعلومات</v>
          </cell>
          <cell r="C198" t="str">
            <v>Information Systems Design and Implementation</v>
          </cell>
        </row>
        <row r="199">
          <cell r="A199">
            <v>1303486</v>
          </cell>
          <cell r="B199" t="str">
            <v>جاهزية الطالب للتخرج</v>
          </cell>
          <cell r="C199" t="str">
            <v>Graduation Project Preparation</v>
          </cell>
        </row>
        <row r="200">
          <cell r="A200">
            <v>1303489</v>
          </cell>
          <cell r="B200" t="str">
            <v>مشروع التخرج</v>
          </cell>
          <cell r="C200" t="str">
            <v>Graduation Project</v>
          </cell>
        </row>
        <row r="201">
          <cell r="A201">
            <v>1303490</v>
          </cell>
          <cell r="B201" t="str">
            <v>موضوعات خاصة في نظم معلومات حاسوبية</v>
          </cell>
          <cell r="C201" t="str">
            <v>Special Topics in Computer Information Systems</v>
          </cell>
          <cell r="D201">
            <v>3</v>
          </cell>
          <cell r="E201">
            <v>0</v>
          </cell>
          <cell r="F201">
            <v>3</v>
          </cell>
          <cell r="I201" t="str">
            <v>Dept. Approval</v>
          </cell>
        </row>
        <row r="202">
          <cell r="A202">
            <v>1303491</v>
          </cell>
          <cell r="B202" t="str">
            <v>مشروع تخرج (1)</v>
          </cell>
          <cell r="C202" t="str">
            <v>Graduation Project (1)</v>
          </cell>
          <cell r="D202">
            <v>0</v>
          </cell>
          <cell r="E202">
            <v>2</v>
          </cell>
          <cell r="F202">
            <v>1</v>
          </cell>
          <cell r="I202" t="str">
            <v>Pass. 90Cr.Hrs.+1302383+1303386</v>
          </cell>
        </row>
        <row r="203">
          <cell r="A203">
            <v>1303492</v>
          </cell>
          <cell r="B203" t="str">
            <v>مشروع تخرج (2)</v>
          </cell>
          <cell r="C203" t="str">
            <v>Graduation Project (2)</v>
          </cell>
          <cell r="D203">
            <v>0</v>
          </cell>
          <cell r="E203">
            <v>4</v>
          </cell>
          <cell r="F203">
            <v>2</v>
          </cell>
          <cell r="I203">
            <v>1303491</v>
          </cell>
        </row>
        <row r="204">
          <cell r="A204">
            <v>1303900</v>
          </cell>
          <cell r="B204" t="str">
            <v>تكنولوجيا المعلومات</v>
          </cell>
          <cell r="C204" t="str">
            <v>Information Technology</v>
          </cell>
        </row>
        <row r="205">
          <cell r="A205">
            <v>1303901</v>
          </cell>
          <cell r="B205" t="str">
            <v>اكسيس</v>
          </cell>
          <cell r="C205" t="str">
            <v>MS Access</v>
          </cell>
        </row>
        <row r="206">
          <cell r="A206">
            <v>1303998</v>
          </cell>
          <cell r="B206" t="str">
            <v>خدمة المستخدم</v>
          </cell>
          <cell r="C206" t="str">
            <v>Costumer Support</v>
          </cell>
        </row>
        <row r="207">
          <cell r="A207">
            <v>1303999</v>
          </cell>
          <cell r="B207" t="str">
            <v>مكونات الحاسوب</v>
          </cell>
          <cell r="C207" t="str">
            <v>Computer Components</v>
          </cell>
        </row>
        <row r="208">
          <cell r="A208">
            <v>1304130</v>
          </cell>
          <cell r="B208" t="str">
            <v xml:space="preserve">مدخل إلى الشبكات وتراسل البيانات </v>
          </cell>
          <cell r="C208" t="str">
            <v>Introduction to Networks and Data Communication</v>
          </cell>
          <cell r="D208">
            <v>3</v>
          </cell>
          <cell r="E208">
            <v>0</v>
          </cell>
          <cell r="F208">
            <v>3</v>
          </cell>
          <cell r="J208" t="str">
            <v>ↂ1301120</v>
          </cell>
        </row>
        <row r="209">
          <cell r="A209">
            <v>1304230</v>
          </cell>
          <cell r="B209" t="str">
            <v>شبكات الحاسوب (1)</v>
          </cell>
          <cell r="C209" t="str">
            <v>Computer Networks (1)</v>
          </cell>
          <cell r="D209">
            <v>3</v>
          </cell>
          <cell r="E209">
            <v>0</v>
          </cell>
          <cell r="F209">
            <v>3</v>
          </cell>
          <cell r="J209">
            <v>1304130</v>
          </cell>
        </row>
        <row r="210">
          <cell r="A210">
            <v>1304231</v>
          </cell>
          <cell r="B210" t="str">
            <v>مختبر شبكات الحاسوب (1)</v>
          </cell>
          <cell r="C210" t="str">
            <v>Computer Networks (1) Lab.</v>
          </cell>
          <cell r="D210">
            <v>0</v>
          </cell>
          <cell r="E210">
            <v>2</v>
          </cell>
          <cell r="F210">
            <v>1</v>
          </cell>
          <cell r="J210" t="str">
            <v>ↂ 1304230</v>
          </cell>
        </row>
        <row r="211">
          <cell r="A211">
            <v>1304232</v>
          </cell>
          <cell r="B211" t="str">
            <v>شبكات الحاسوب (2)</v>
          </cell>
          <cell r="C211" t="str">
            <v>Computer Networks (2)</v>
          </cell>
          <cell r="D211">
            <v>3</v>
          </cell>
          <cell r="E211">
            <v>0</v>
          </cell>
          <cell r="F211">
            <v>3</v>
          </cell>
          <cell r="J211">
            <v>1304231</v>
          </cell>
        </row>
        <row r="212">
          <cell r="A212">
            <v>1304233</v>
          </cell>
          <cell r="B212" t="str">
            <v>مختبر شبكات الحاسوب (2)</v>
          </cell>
          <cell r="C212" t="str">
            <v>Computer Networks (2) Lab.</v>
          </cell>
          <cell r="D212">
            <v>0</v>
          </cell>
          <cell r="E212">
            <v>2</v>
          </cell>
          <cell r="F212">
            <v>1</v>
          </cell>
          <cell r="J212" t="str">
            <v>ↂ 1304232</v>
          </cell>
        </row>
        <row r="213">
          <cell r="A213">
            <v>1304310</v>
          </cell>
          <cell r="B213" t="str">
            <v>امن الشبكات</v>
          </cell>
          <cell r="C213" t="str">
            <v>Network Security</v>
          </cell>
          <cell r="D213">
            <v>3</v>
          </cell>
          <cell r="E213">
            <v>0</v>
          </cell>
          <cell r="F213">
            <v>3</v>
          </cell>
          <cell r="G213">
            <v>1304336</v>
          </cell>
          <cell r="J213" t="str">
            <v>1301326+1303334</v>
          </cell>
        </row>
        <row r="214">
          <cell r="A214">
            <v>1304325</v>
          </cell>
          <cell r="B214" t="str">
            <v>نظم التشغيل للشبكات الحاسوبية</v>
          </cell>
          <cell r="C214" t="str">
            <v>Operating Systems for Computer Networks</v>
          </cell>
        </row>
        <row r="215">
          <cell r="A215">
            <v>1304326</v>
          </cell>
          <cell r="B215" t="str">
            <v>مختبر نظم تشغيل الشبكات</v>
          </cell>
          <cell r="C215" t="str">
            <v>Network Operating Systems Lab.</v>
          </cell>
          <cell r="D215">
            <v>0</v>
          </cell>
          <cell r="E215">
            <v>2</v>
          </cell>
          <cell r="F215">
            <v>1</v>
          </cell>
          <cell r="J215" t="str">
            <v>ↂ1301326</v>
          </cell>
        </row>
        <row r="216">
          <cell r="A216">
            <v>1304327</v>
          </cell>
          <cell r="B216" t="str">
            <v>مختبر نظم التشغيل</v>
          </cell>
          <cell r="C216" t="str">
            <v>Operating Systems Lab.</v>
          </cell>
          <cell r="D216">
            <v>0</v>
          </cell>
          <cell r="E216">
            <v>2</v>
          </cell>
          <cell r="F216">
            <v>1</v>
          </cell>
          <cell r="I216" t="str">
            <v>ↂ1304336</v>
          </cell>
        </row>
        <row r="217">
          <cell r="A217">
            <v>1304330</v>
          </cell>
          <cell r="B217" t="str">
            <v>شبكات الحاسوب (2)</v>
          </cell>
          <cell r="C217" t="str">
            <v>Computer Networks (2)</v>
          </cell>
        </row>
        <row r="218">
          <cell r="A218">
            <v>1304331</v>
          </cell>
          <cell r="B218" t="str">
            <v>مختبر شبكات الحاسوب (2)</v>
          </cell>
          <cell r="C218" t="str">
            <v>Computer Networks (2) Lab.</v>
          </cell>
        </row>
        <row r="219">
          <cell r="A219">
            <v>1304332</v>
          </cell>
          <cell r="B219" t="str">
            <v>برمجة الشبكات</v>
          </cell>
          <cell r="C219" t="str">
            <v>Network Programming</v>
          </cell>
          <cell r="D219">
            <v>3</v>
          </cell>
          <cell r="E219">
            <v>0</v>
          </cell>
          <cell r="F219">
            <v>3</v>
          </cell>
          <cell r="J219" t="str">
            <v>1301208+1304232</v>
          </cell>
        </row>
        <row r="220">
          <cell r="A220">
            <v>1304333</v>
          </cell>
          <cell r="B220" t="str">
            <v>مختبر شبكات متقدم</v>
          </cell>
          <cell r="C220" t="str">
            <v>Advanced Computer Networks Lab.</v>
          </cell>
          <cell r="D220">
            <v>0</v>
          </cell>
          <cell r="E220">
            <v>2</v>
          </cell>
          <cell r="F220">
            <v>1</v>
          </cell>
          <cell r="J220">
            <v>1304332</v>
          </cell>
        </row>
        <row r="221">
          <cell r="A221">
            <v>1304334</v>
          </cell>
          <cell r="B221" t="str">
            <v>شبكات الحاسوب المتقدمة</v>
          </cell>
          <cell r="C221" t="str">
            <v>Advanced Computer Networks</v>
          </cell>
          <cell r="D221">
            <v>3</v>
          </cell>
          <cell r="E221">
            <v>0</v>
          </cell>
          <cell r="F221">
            <v>3</v>
          </cell>
          <cell r="G221">
            <v>1304336</v>
          </cell>
          <cell r="H221">
            <v>1304336</v>
          </cell>
          <cell r="I221">
            <v>1304336</v>
          </cell>
        </row>
        <row r="222">
          <cell r="A222">
            <v>1304335</v>
          </cell>
          <cell r="B222" t="str">
            <v>حوسبة الانترنت</v>
          </cell>
          <cell r="C222" t="str">
            <v>Internet Computing</v>
          </cell>
        </row>
        <row r="223">
          <cell r="A223">
            <v>1304336</v>
          </cell>
          <cell r="B223" t="str">
            <v>تراسل البيانات وشبكات الحاسوب</v>
          </cell>
          <cell r="C223" t="str">
            <v>Data Communications and Computer Networks</v>
          </cell>
          <cell r="D223">
            <v>3</v>
          </cell>
          <cell r="E223">
            <v>0</v>
          </cell>
          <cell r="F223">
            <v>3</v>
          </cell>
          <cell r="G223">
            <v>1301326</v>
          </cell>
          <cell r="H223">
            <v>1301326</v>
          </cell>
          <cell r="I223">
            <v>1301326</v>
          </cell>
        </row>
        <row r="224">
          <cell r="A224">
            <v>1304337</v>
          </cell>
          <cell r="B224" t="str">
            <v>مختبر تراسل البيانات وشبكات الحاسوب</v>
          </cell>
          <cell r="C224" t="str">
            <v>Data Communications and Computer Networks Lab.</v>
          </cell>
        </row>
        <row r="225">
          <cell r="A225">
            <v>1304338</v>
          </cell>
          <cell r="B225" t="str">
            <v>نمذجة ومحاكاة الشبكات</v>
          </cell>
          <cell r="C225" t="str">
            <v>Networks Modeling and Simulation</v>
          </cell>
          <cell r="D225">
            <v>2</v>
          </cell>
          <cell r="E225">
            <v>2</v>
          </cell>
          <cell r="F225">
            <v>3</v>
          </cell>
          <cell r="J225">
            <v>1304326</v>
          </cell>
        </row>
        <row r="226">
          <cell r="A226">
            <v>1304345</v>
          </cell>
          <cell r="B226" t="str">
            <v>التجارة الالكترونية.</v>
          </cell>
          <cell r="C226" t="str">
            <v>ECommerce</v>
          </cell>
        </row>
        <row r="227">
          <cell r="A227">
            <v>1304350</v>
          </cell>
          <cell r="B227" t="str">
            <v>نظم الوسائط المتعددة</v>
          </cell>
          <cell r="C227" t="str">
            <v>Multimedia Systems</v>
          </cell>
          <cell r="D227">
            <v>2</v>
          </cell>
          <cell r="E227">
            <v>2</v>
          </cell>
          <cell r="F227">
            <v>3</v>
          </cell>
          <cell r="G227">
            <v>1303236</v>
          </cell>
          <cell r="H227">
            <v>1303236</v>
          </cell>
          <cell r="I227">
            <v>1303236</v>
          </cell>
          <cell r="J227">
            <v>1303236</v>
          </cell>
        </row>
        <row r="228">
          <cell r="A228">
            <v>1304355</v>
          </cell>
          <cell r="B228" t="str">
            <v>نظم الوسائط المتعددة</v>
          </cell>
          <cell r="C228" t="str">
            <v>Multimedia Systems</v>
          </cell>
        </row>
        <row r="229">
          <cell r="A229">
            <v>1304369</v>
          </cell>
          <cell r="B229" t="str">
            <v>التدريب الميداني</v>
          </cell>
          <cell r="C229" t="str">
            <v>Field Training</v>
          </cell>
          <cell r="D229">
            <v>0</v>
          </cell>
          <cell r="E229">
            <v>6</v>
          </cell>
          <cell r="F229">
            <v>3</v>
          </cell>
          <cell r="G229" t="str">
            <v>Pass. 90Cr. Hrs.</v>
          </cell>
          <cell r="H229" t="str">
            <v>Pass. 90Cr. Hrs.</v>
          </cell>
          <cell r="I229" t="str">
            <v>Pass. 90Cr. Hrs.</v>
          </cell>
          <cell r="J229" t="str">
            <v>Pass. 90Cr. Hrs.</v>
          </cell>
        </row>
        <row r="230">
          <cell r="A230">
            <v>1304392</v>
          </cell>
          <cell r="B230" t="str">
            <v>تقنيات وأدوات متقدمة في نظم الشبكات</v>
          </cell>
          <cell r="C230" t="str">
            <v>Advanced Technologies and Tools in Networks Systems</v>
          </cell>
          <cell r="D230">
            <v>3</v>
          </cell>
          <cell r="E230">
            <v>0</v>
          </cell>
          <cell r="F230">
            <v>3</v>
          </cell>
          <cell r="J230" t="str">
            <v>Dept. Approval</v>
          </cell>
        </row>
        <row r="231">
          <cell r="A231">
            <v>1304410</v>
          </cell>
          <cell r="B231" t="str">
            <v>امن الشبكات</v>
          </cell>
          <cell r="C231" t="str">
            <v>Networks Security</v>
          </cell>
        </row>
        <row r="232">
          <cell r="A232">
            <v>1304430</v>
          </cell>
          <cell r="B232" t="str">
            <v>الحوسبة اللاسلكية والنقالة</v>
          </cell>
          <cell r="C232" t="str">
            <v>Mobile and Wireless Computing</v>
          </cell>
          <cell r="D232">
            <v>3</v>
          </cell>
          <cell r="E232">
            <v>0</v>
          </cell>
          <cell r="F232">
            <v>3</v>
          </cell>
          <cell r="G232">
            <v>1304310</v>
          </cell>
          <cell r="I232">
            <v>1304336</v>
          </cell>
          <cell r="J232">
            <v>1304310</v>
          </cell>
        </row>
        <row r="233">
          <cell r="A233">
            <v>1304431</v>
          </cell>
          <cell r="B233" t="str">
            <v>مختبر شبكات متقدم</v>
          </cell>
          <cell r="C233" t="str">
            <v>Advanced Computer Networks Lab.</v>
          </cell>
        </row>
        <row r="234">
          <cell r="A234">
            <v>1304432</v>
          </cell>
          <cell r="B234" t="str">
            <v>تخطيط وادارة الشبكات</v>
          </cell>
          <cell r="C234" t="str">
            <v>Networks Planning and Management</v>
          </cell>
          <cell r="D234">
            <v>3</v>
          </cell>
          <cell r="E234">
            <v>0</v>
          </cell>
          <cell r="F234">
            <v>3</v>
          </cell>
        </row>
        <row r="235">
          <cell r="A235">
            <v>1304433</v>
          </cell>
          <cell r="B235" t="str">
            <v>مختبر شبكات لاسلكية</v>
          </cell>
          <cell r="C235" t="str">
            <v>Wireless Networks Lab.</v>
          </cell>
          <cell r="D235">
            <v>0</v>
          </cell>
          <cell r="E235">
            <v>2</v>
          </cell>
          <cell r="F235">
            <v>1</v>
          </cell>
          <cell r="J235" t="str">
            <v xml:space="preserve"> ↂ1304430</v>
          </cell>
        </row>
        <row r="236">
          <cell r="A236">
            <v>1304433</v>
          </cell>
          <cell r="B236" t="str">
            <v>مختبر شبكات لاسلكية</v>
          </cell>
          <cell r="C236" t="str">
            <v>Wireless Networks Lab.</v>
          </cell>
        </row>
        <row r="237">
          <cell r="A237">
            <v>1304434</v>
          </cell>
          <cell r="B237" t="str">
            <v>إدارة ومراقبة الشبكات</v>
          </cell>
          <cell r="C237" t="str">
            <v xml:space="preserve">Networks Management and Monitoring </v>
          </cell>
          <cell r="D237">
            <v>3</v>
          </cell>
          <cell r="E237">
            <v>0</v>
          </cell>
          <cell r="F237">
            <v>3</v>
          </cell>
          <cell r="I237">
            <v>1304430</v>
          </cell>
          <cell r="J237">
            <v>1304430</v>
          </cell>
        </row>
        <row r="238">
          <cell r="A238">
            <v>1304435</v>
          </cell>
          <cell r="B238" t="str">
            <v>تصميم شبكات الحوسبة الموزعة</v>
          </cell>
          <cell r="C238" t="str">
            <v>Distributed-Computing Networks Design</v>
          </cell>
          <cell r="D238">
            <v>3</v>
          </cell>
          <cell r="E238">
            <v>0</v>
          </cell>
          <cell r="F238">
            <v>3</v>
          </cell>
          <cell r="J238">
            <v>1301326</v>
          </cell>
        </row>
        <row r="239">
          <cell r="A239">
            <v>1304436</v>
          </cell>
          <cell r="B239" t="str">
            <v>نظم اتصالات متقدمة وبرمجة التطبيقات</v>
          </cell>
          <cell r="C239" t="str">
            <v>Advanced Communication Systems and Application Programming</v>
          </cell>
        </row>
        <row r="240">
          <cell r="A240">
            <v>1304437</v>
          </cell>
          <cell r="B240" t="str">
            <v>برمجة امن الشبكات</v>
          </cell>
          <cell r="C240" t="str">
            <v>Networks Security Programming</v>
          </cell>
          <cell r="D240">
            <v>3</v>
          </cell>
          <cell r="E240">
            <v>0</v>
          </cell>
          <cell r="F240">
            <v>3</v>
          </cell>
          <cell r="J240" t="str">
            <v>1304310+1304332</v>
          </cell>
        </row>
        <row r="241">
          <cell r="A241">
            <v>1304438</v>
          </cell>
          <cell r="B241" t="str">
            <v>سمات تعاون واتصال بين انسان والحاسب</v>
          </cell>
          <cell r="C241" t="str">
            <v>Human-Computer Interaction</v>
          </cell>
        </row>
        <row r="242">
          <cell r="A242">
            <v>1304439</v>
          </cell>
          <cell r="B242" t="str">
            <v>تصميم وبرمجة نظم التعلم الالكتروني</v>
          </cell>
          <cell r="C242" t="str">
            <v>Design and Implementation of e-Learning Systems</v>
          </cell>
        </row>
        <row r="243">
          <cell r="A243">
            <v>1304440</v>
          </cell>
          <cell r="B243" t="str">
            <v>تصميم الشبكات اللاسلكية</v>
          </cell>
          <cell r="C243" t="str">
            <v>Wireless Networks Design</v>
          </cell>
          <cell r="D243">
            <v>3</v>
          </cell>
          <cell r="E243">
            <v>0</v>
          </cell>
          <cell r="F243">
            <v>3</v>
          </cell>
          <cell r="J243">
            <v>1304430</v>
          </cell>
        </row>
        <row r="244">
          <cell r="A244">
            <v>1304442</v>
          </cell>
          <cell r="B244" t="str">
            <v>تصميم وبرمجة نظم التعلم الالكتروني</v>
          </cell>
          <cell r="C244" t="str">
            <v>Design and Implementation of e-Learning Systems</v>
          </cell>
        </row>
        <row r="245">
          <cell r="A245">
            <v>1304443</v>
          </cell>
          <cell r="B245" t="str">
            <v>بروتوكولات الانترنت المتقدمة</v>
          </cell>
          <cell r="C245" t="str">
            <v>Advanced Internet Protocols</v>
          </cell>
          <cell r="D245">
            <v>3</v>
          </cell>
          <cell r="E245">
            <v>0</v>
          </cell>
          <cell r="F245">
            <v>3</v>
          </cell>
          <cell r="J245">
            <v>1304232</v>
          </cell>
        </row>
        <row r="246">
          <cell r="A246">
            <v>1304444</v>
          </cell>
          <cell r="B246" t="str">
            <v>نقل الوسائط عبر بروتوكول الانترنت</v>
          </cell>
          <cell r="C246" t="str">
            <v>Multimedia Transfer over Internet</v>
          </cell>
        </row>
        <row r="247">
          <cell r="A247">
            <v>1304489</v>
          </cell>
          <cell r="B247" t="str">
            <v>مشروع التخرج</v>
          </cell>
          <cell r="C247" t="str">
            <v>Graduation Project</v>
          </cell>
        </row>
        <row r="248">
          <cell r="A248">
            <v>1304490</v>
          </cell>
          <cell r="B248" t="str">
            <v>موضوعات خاصة في نظم شبكات الحاسوب</v>
          </cell>
          <cell r="C248" t="str">
            <v>Special Topics in Computer Networks Systems</v>
          </cell>
          <cell r="D248">
            <v>3</v>
          </cell>
          <cell r="E248">
            <v>0</v>
          </cell>
          <cell r="F248">
            <v>3</v>
          </cell>
          <cell r="J248" t="str">
            <v>Dept. Approval</v>
          </cell>
        </row>
        <row r="249">
          <cell r="A249">
            <v>1304491</v>
          </cell>
          <cell r="B249" t="str">
            <v>مشروع تخرج (1)</v>
          </cell>
          <cell r="C249" t="str">
            <v>Graduation Project (1)</v>
          </cell>
          <cell r="D249">
            <v>0</v>
          </cell>
          <cell r="E249">
            <v>2</v>
          </cell>
          <cell r="F249">
            <v>1</v>
          </cell>
          <cell r="J249" t="str">
            <v>Pass. 85 Cr.Hrs.+1303386</v>
          </cell>
        </row>
        <row r="250">
          <cell r="A250">
            <v>1304492</v>
          </cell>
          <cell r="B250" t="str">
            <v>مشروع تخرج (2)</v>
          </cell>
          <cell r="C250" t="str">
            <v>Graduation Project (2)</v>
          </cell>
          <cell r="D250">
            <v>0</v>
          </cell>
          <cell r="E250">
            <v>4</v>
          </cell>
          <cell r="F250">
            <v>2</v>
          </cell>
          <cell r="J250">
            <v>1304491</v>
          </cell>
        </row>
        <row r="251">
          <cell r="A251">
            <v>1304445</v>
          </cell>
          <cell r="B251" t="str">
            <v>مختبر إدارة الشبكات</v>
          </cell>
          <cell r="C251" t="str">
            <v>Network Management Lab</v>
          </cell>
          <cell r="D251">
            <v>0</v>
          </cell>
          <cell r="E251">
            <v>2</v>
          </cell>
          <cell r="F251">
            <v>1</v>
          </cell>
          <cell r="G251">
            <v>1304434</v>
          </cell>
          <cell r="H251">
            <v>1304434</v>
          </cell>
          <cell r="I251">
            <v>1304434</v>
          </cell>
          <cell r="J251" t="str">
            <v>ↂ1304434</v>
          </cell>
        </row>
        <row r="252">
          <cell r="A252">
            <v>1501126</v>
          </cell>
          <cell r="B252" t="str">
            <v>الإسعافات الأولية</v>
          </cell>
          <cell r="C252" t="str">
            <v>First Aids</v>
          </cell>
          <cell r="D252">
            <v>3</v>
          </cell>
          <cell r="E252">
            <v>0</v>
          </cell>
          <cell r="F252">
            <v>3</v>
          </cell>
          <cell r="G252" t="str">
            <v>-</v>
          </cell>
          <cell r="H252" t="str">
            <v>-</v>
          </cell>
          <cell r="I252" t="str">
            <v>-</v>
          </cell>
          <cell r="J252" t="str">
            <v>-</v>
          </cell>
        </row>
        <row r="253">
          <cell r="A253">
            <v>1501127</v>
          </cell>
          <cell r="B253" t="str">
            <v>الطاقة الخضراء في حياتنا</v>
          </cell>
          <cell r="C253" t="str">
            <v>Green Energy in Our Life</v>
          </cell>
          <cell r="D253">
            <v>3</v>
          </cell>
          <cell r="E253">
            <v>0</v>
          </cell>
          <cell r="F253">
            <v>3</v>
          </cell>
          <cell r="G253" t="str">
            <v>-</v>
          </cell>
          <cell r="H253" t="str">
            <v>-</v>
          </cell>
          <cell r="I253" t="str">
            <v>-</v>
          </cell>
          <cell r="J253" t="str">
            <v>-</v>
          </cell>
        </row>
        <row r="254">
          <cell r="A254">
            <v>1501128</v>
          </cell>
          <cell r="B254" t="str">
            <v>تكنولوجيا الإتصال و التواصل الإجتماعي</v>
          </cell>
          <cell r="C254" t="str">
            <v>Communication and Social Media Technology</v>
          </cell>
          <cell r="D254">
            <v>3</v>
          </cell>
          <cell r="E254">
            <v>0</v>
          </cell>
          <cell r="F254">
            <v>3</v>
          </cell>
          <cell r="G254" t="str">
            <v>-</v>
          </cell>
          <cell r="H254" t="str">
            <v>-</v>
          </cell>
          <cell r="I254" t="str">
            <v>-</v>
          </cell>
          <cell r="J254" t="str">
            <v>-</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1E0C69-8408-4B26-B741-C3A8F6F85477}" name="Table3" displayName="Table3" ref="A19:A35" totalsRowShown="0" headerRowDxfId="9" dataDxfId="8" headerRowCellStyle="Normal 2 2" dataCellStyle="Normal 2 2">
  <autoFilter ref="A19:A35" xr:uid="{8FF6989D-E6BA-4B41-8C11-C19CFB783950}"/>
  <tableColumns count="1">
    <tableColumn id="1" xr3:uid="{78270465-9DC8-406C-B1F2-4360DA5E1CAF}" name="Academic Year" dataDxfId="7" dataCellStyle="Normal 2 2"/>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16FE146-EE47-4816-9CDB-7D84836A1DC3}" name="Table4" displayName="Table4" ref="A12:A15" totalsRowShown="0" headerRowDxfId="6" dataDxfId="5" headerRowCellStyle="Normal 2 2" dataCellStyle="Normal 2 2">
  <autoFilter ref="A12:A15" xr:uid="{DBB1BEE4-1836-4740-A26D-07232DDD7D3D}"/>
  <tableColumns count="1">
    <tableColumn id="1" xr3:uid="{D14F2736-C304-4C63-8109-3D5126949909}" name="Semester" dataDxfId="4" dataCellStyle="Normal 2 2"/>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84A81F0-BE68-426C-B6DF-9B4D17E5D41E}" name="Table25" displayName="Table25" ref="A1:B9" totalsRowShown="0" headerRowDxfId="3" dataDxfId="2">
  <autoFilter ref="A1:B9" xr:uid="{BC382106-BF40-473F-8360-866ACD976E52}"/>
  <tableColumns count="2">
    <tableColumn id="1" xr3:uid="{D84F4026-02D9-4BC4-99F0-43AD0EE96138}" name="Code" dataDxfId="1"/>
    <tableColumn id="2" xr3:uid="{9CD99B04-47B9-4699-B49A-01BAE893009E}" name="Description"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rinterSettings" Target="../printerSettings/printerSettings6.bin"/><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58"/>
  <sheetViews>
    <sheetView workbookViewId="0">
      <pane ySplit="1" topLeftCell="A77" activePane="bottomLeft" state="frozen"/>
      <selection pane="bottomLeft" activeCell="G1" sqref="G1:K65536"/>
    </sheetView>
  </sheetViews>
  <sheetFormatPr defaultRowHeight="12.75" x14ac:dyDescent="0.2"/>
  <cols>
    <col min="1" max="1" width="7.42578125" style="215" bestFit="1" customWidth="1"/>
    <col min="2" max="2" width="30.7109375" style="209" customWidth="1"/>
    <col min="3" max="3" width="35.7109375" style="210" customWidth="1"/>
    <col min="4" max="4" width="4.7109375" style="211" bestFit="1" customWidth="1"/>
    <col min="5" max="5" width="4.85546875" style="211" bestFit="1" customWidth="1"/>
    <col min="6" max="6" width="5" style="211" bestFit="1" customWidth="1"/>
    <col min="7" max="7" width="20.7109375" style="232" customWidth="1"/>
    <col min="8" max="11" width="20.7109375" style="230" customWidth="1"/>
    <col min="12" max="16384" width="9.140625" style="186"/>
  </cols>
  <sheetData>
    <row r="1" spans="1:11" ht="51" x14ac:dyDescent="0.2">
      <c r="A1" s="182" t="s">
        <v>435</v>
      </c>
      <c r="B1" s="183" t="s">
        <v>438</v>
      </c>
      <c r="C1" s="184" t="s">
        <v>437</v>
      </c>
      <c r="D1" s="185" t="s">
        <v>434</v>
      </c>
      <c r="E1" s="185" t="s">
        <v>433</v>
      </c>
      <c r="F1" s="185" t="s">
        <v>6</v>
      </c>
      <c r="G1" s="216" t="s">
        <v>467</v>
      </c>
      <c r="H1" s="216" t="s">
        <v>468</v>
      </c>
      <c r="I1" s="216" t="s">
        <v>469</v>
      </c>
      <c r="J1" s="216" t="s">
        <v>470</v>
      </c>
      <c r="K1" s="216" t="s">
        <v>413</v>
      </c>
    </row>
    <row r="2" spans="1:11" x14ac:dyDescent="0.2">
      <c r="A2" s="187">
        <v>100100</v>
      </c>
      <c r="B2" s="188" t="s">
        <v>361</v>
      </c>
      <c r="C2" s="189" t="s">
        <v>41</v>
      </c>
      <c r="D2" s="142">
        <v>3</v>
      </c>
      <c r="E2" s="142">
        <v>0</v>
      </c>
      <c r="F2" s="142">
        <v>3</v>
      </c>
      <c r="G2" s="217" t="s">
        <v>0</v>
      </c>
      <c r="H2" s="217" t="s">
        <v>0</v>
      </c>
      <c r="I2" s="217" t="s">
        <v>0</v>
      </c>
      <c r="J2" s="217" t="s">
        <v>0</v>
      </c>
      <c r="K2" s="218"/>
    </row>
    <row r="3" spans="1:11" x14ac:dyDescent="0.2">
      <c r="A3" s="187">
        <v>1401150</v>
      </c>
      <c r="B3" s="188" t="s">
        <v>506</v>
      </c>
      <c r="C3" s="189" t="s">
        <v>507</v>
      </c>
      <c r="D3" s="142">
        <v>3</v>
      </c>
      <c r="E3" s="142">
        <v>0</v>
      </c>
      <c r="F3" s="142">
        <v>3</v>
      </c>
      <c r="G3" s="217" t="s">
        <v>0</v>
      </c>
      <c r="H3" s="217" t="s">
        <v>0</v>
      </c>
      <c r="I3" s="217" t="s">
        <v>0</v>
      </c>
      <c r="J3" s="217" t="s">
        <v>0</v>
      </c>
      <c r="K3" s="218"/>
    </row>
    <row r="4" spans="1:11" x14ac:dyDescent="0.2">
      <c r="A4" s="187">
        <v>1401130</v>
      </c>
      <c r="B4" s="188" t="s">
        <v>508</v>
      </c>
      <c r="C4" s="189" t="s">
        <v>51</v>
      </c>
      <c r="D4" s="142">
        <v>3</v>
      </c>
      <c r="E4" s="142">
        <v>0</v>
      </c>
      <c r="F4" s="142">
        <v>3</v>
      </c>
      <c r="G4" s="217" t="s">
        <v>0</v>
      </c>
      <c r="H4" s="217" t="s">
        <v>0</v>
      </c>
      <c r="I4" s="217" t="s">
        <v>0</v>
      </c>
      <c r="J4" s="217" t="s">
        <v>0</v>
      </c>
      <c r="K4" s="219" t="s">
        <v>423</v>
      </c>
    </row>
    <row r="5" spans="1:11" x14ac:dyDescent="0.2">
      <c r="A5" s="187">
        <v>1401110</v>
      </c>
      <c r="B5" s="188" t="s">
        <v>511</v>
      </c>
      <c r="C5" s="189" t="s">
        <v>514</v>
      </c>
      <c r="D5" s="142">
        <v>3</v>
      </c>
      <c r="E5" s="142">
        <v>0</v>
      </c>
      <c r="F5" s="142">
        <v>3</v>
      </c>
      <c r="G5" s="217" t="s">
        <v>0</v>
      </c>
      <c r="H5" s="217" t="s">
        <v>0</v>
      </c>
      <c r="I5" s="217" t="s">
        <v>0</v>
      </c>
      <c r="J5" s="217" t="s">
        <v>0</v>
      </c>
      <c r="K5" s="220"/>
    </row>
    <row r="6" spans="1:11" x14ac:dyDescent="0.2">
      <c r="A6" s="187">
        <v>1401210</v>
      </c>
      <c r="B6" s="188" t="s">
        <v>362</v>
      </c>
      <c r="C6" s="189" t="s">
        <v>71</v>
      </c>
      <c r="D6" s="142">
        <v>3</v>
      </c>
      <c r="E6" s="142">
        <v>0</v>
      </c>
      <c r="F6" s="142">
        <v>3</v>
      </c>
      <c r="G6" s="221">
        <v>1401110</v>
      </c>
      <c r="H6" s="221">
        <v>1401110</v>
      </c>
      <c r="I6" s="221">
        <v>1401110</v>
      </c>
      <c r="J6" s="221">
        <v>1401110</v>
      </c>
      <c r="K6" s="220"/>
    </row>
    <row r="7" spans="1:11" x14ac:dyDescent="0.2">
      <c r="A7" s="187">
        <v>1401120</v>
      </c>
      <c r="B7" s="188" t="s">
        <v>512</v>
      </c>
      <c r="C7" s="189" t="s">
        <v>513</v>
      </c>
      <c r="D7" s="142">
        <v>3</v>
      </c>
      <c r="E7" s="142">
        <v>0</v>
      </c>
      <c r="F7" s="142">
        <v>3</v>
      </c>
      <c r="G7" s="222" t="s">
        <v>0</v>
      </c>
      <c r="H7" s="222" t="s">
        <v>0</v>
      </c>
      <c r="I7" s="222" t="s">
        <v>0</v>
      </c>
      <c r="J7" s="222" t="s">
        <v>0</v>
      </c>
      <c r="K7" s="220"/>
    </row>
    <row r="8" spans="1:11" x14ac:dyDescent="0.2">
      <c r="A8" s="187">
        <v>1401220</v>
      </c>
      <c r="B8" s="188" t="s">
        <v>363</v>
      </c>
      <c r="C8" s="189" t="s">
        <v>8</v>
      </c>
      <c r="D8" s="142">
        <v>3</v>
      </c>
      <c r="E8" s="142">
        <v>0</v>
      </c>
      <c r="F8" s="142">
        <v>3</v>
      </c>
      <c r="G8" s="221">
        <v>1401120</v>
      </c>
      <c r="H8" s="221">
        <v>1401120</v>
      </c>
      <c r="I8" s="221">
        <v>1401120</v>
      </c>
      <c r="J8" s="221">
        <v>1401120</v>
      </c>
      <c r="K8" s="220"/>
    </row>
    <row r="9" spans="1:11" x14ac:dyDescent="0.2">
      <c r="A9" s="187">
        <v>1401131</v>
      </c>
      <c r="B9" s="188" t="s">
        <v>402</v>
      </c>
      <c r="C9" s="189" t="s">
        <v>45</v>
      </c>
      <c r="D9" s="142">
        <v>3</v>
      </c>
      <c r="E9" s="142">
        <v>0</v>
      </c>
      <c r="F9" s="142">
        <v>3</v>
      </c>
      <c r="G9" s="217" t="s">
        <v>0</v>
      </c>
      <c r="H9" s="217" t="s">
        <v>0</v>
      </c>
      <c r="I9" s="217" t="s">
        <v>0</v>
      </c>
      <c r="J9" s="217" t="s">
        <v>0</v>
      </c>
      <c r="K9" s="220"/>
    </row>
    <row r="10" spans="1:11" ht="25.5" x14ac:dyDescent="0.2">
      <c r="A10" s="187">
        <v>1401132</v>
      </c>
      <c r="B10" s="188" t="s">
        <v>369</v>
      </c>
      <c r="C10" s="193" t="s">
        <v>74</v>
      </c>
      <c r="D10" s="142">
        <v>3</v>
      </c>
      <c r="E10" s="142">
        <v>0</v>
      </c>
      <c r="F10" s="142">
        <v>3</v>
      </c>
      <c r="G10" s="217" t="s">
        <v>0</v>
      </c>
      <c r="H10" s="217" t="s">
        <v>0</v>
      </c>
      <c r="I10" s="217" t="s">
        <v>0</v>
      </c>
      <c r="J10" s="217" t="s">
        <v>0</v>
      </c>
      <c r="K10" s="223" t="s">
        <v>408</v>
      </c>
    </row>
    <row r="11" spans="1:11" x14ac:dyDescent="0.2">
      <c r="A11" s="187">
        <v>1401134</v>
      </c>
      <c r="B11" s="188" t="s">
        <v>370</v>
      </c>
      <c r="C11" s="189" t="s">
        <v>46</v>
      </c>
      <c r="D11" s="142">
        <v>3</v>
      </c>
      <c r="E11" s="142">
        <v>0</v>
      </c>
      <c r="F11" s="142">
        <v>3</v>
      </c>
      <c r="G11" s="217" t="s">
        <v>0</v>
      </c>
      <c r="H11" s="217" t="s">
        <v>0</v>
      </c>
      <c r="I11" s="217" t="s">
        <v>0</v>
      </c>
      <c r="J11" s="217" t="s">
        <v>0</v>
      </c>
      <c r="K11" s="220"/>
    </row>
    <row r="12" spans="1:11" x14ac:dyDescent="0.2">
      <c r="A12" s="187">
        <v>1401133</v>
      </c>
      <c r="B12" s="188" t="s">
        <v>371</v>
      </c>
      <c r="C12" s="189" t="s">
        <v>404</v>
      </c>
      <c r="D12" s="142">
        <v>3</v>
      </c>
      <c r="E12" s="142">
        <v>0</v>
      </c>
      <c r="F12" s="142">
        <v>3</v>
      </c>
      <c r="G12" s="217" t="s">
        <v>0</v>
      </c>
      <c r="H12" s="217" t="s">
        <v>0</v>
      </c>
      <c r="I12" s="217" t="s">
        <v>0</v>
      </c>
      <c r="J12" s="217" t="s">
        <v>0</v>
      </c>
      <c r="K12" s="220"/>
    </row>
    <row r="13" spans="1:11" x14ac:dyDescent="0.2">
      <c r="A13" s="187">
        <v>1401111</v>
      </c>
      <c r="B13" s="188" t="s">
        <v>401</v>
      </c>
      <c r="C13" s="189" t="s">
        <v>72</v>
      </c>
      <c r="D13" s="142">
        <v>3</v>
      </c>
      <c r="E13" s="142">
        <v>0</v>
      </c>
      <c r="F13" s="142">
        <v>3</v>
      </c>
      <c r="G13" s="217" t="s">
        <v>0</v>
      </c>
      <c r="H13" s="217" t="s">
        <v>0</v>
      </c>
      <c r="I13" s="217" t="s">
        <v>0</v>
      </c>
      <c r="J13" s="217" t="s">
        <v>0</v>
      </c>
      <c r="K13" s="220"/>
    </row>
    <row r="14" spans="1:11" x14ac:dyDescent="0.2">
      <c r="A14" s="190">
        <v>1501110</v>
      </c>
      <c r="B14" s="188" t="s">
        <v>385</v>
      </c>
      <c r="C14" s="194" t="s">
        <v>27</v>
      </c>
      <c r="D14" s="142">
        <v>3</v>
      </c>
      <c r="E14" s="142">
        <v>0</v>
      </c>
      <c r="F14" s="142">
        <v>3</v>
      </c>
      <c r="G14" s="217" t="s">
        <v>0</v>
      </c>
      <c r="H14" s="217" t="s">
        <v>0</v>
      </c>
      <c r="I14" s="217" t="s">
        <v>0</v>
      </c>
      <c r="J14" s="217" t="s">
        <v>0</v>
      </c>
      <c r="K14" s="220"/>
    </row>
    <row r="15" spans="1:11" ht="25.5" x14ac:dyDescent="0.2">
      <c r="A15" s="187">
        <v>1501113</v>
      </c>
      <c r="B15" s="188" t="s">
        <v>375</v>
      </c>
      <c r="C15" s="193" t="s">
        <v>427</v>
      </c>
      <c r="D15" s="142">
        <v>3</v>
      </c>
      <c r="E15" s="142">
        <v>0</v>
      </c>
      <c r="F15" s="142">
        <v>3</v>
      </c>
      <c r="G15" s="217" t="s">
        <v>0</v>
      </c>
      <c r="H15" s="217" t="s">
        <v>0</v>
      </c>
      <c r="I15" s="217" t="s">
        <v>0</v>
      </c>
      <c r="J15" s="217" t="s">
        <v>0</v>
      </c>
      <c r="K15" s="223" t="s">
        <v>414</v>
      </c>
    </row>
    <row r="16" spans="1:11" x14ac:dyDescent="0.2">
      <c r="A16" s="190">
        <v>1501212</v>
      </c>
      <c r="B16" s="188" t="s">
        <v>386</v>
      </c>
      <c r="C16" s="194" t="s">
        <v>7</v>
      </c>
      <c r="D16" s="142">
        <v>3</v>
      </c>
      <c r="E16" s="142">
        <v>0</v>
      </c>
      <c r="F16" s="142">
        <v>3</v>
      </c>
      <c r="G16" s="217">
        <v>1501110</v>
      </c>
      <c r="H16" s="217">
        <v>1501110</v>
      </c>
      <c r="I16" s="217">
        <v>1501110</v>
      </c>
      <c r="J16" s="217">
        <v>1501110</v>
      </c>
      <c r="K16" s="220"/>
    </row>
    <row r="17" spans="1:11" x14ac:dyDescent="0.2">
      <c r="A17" s="187">
        <v>1501124</v>
      </c>
      <c r="B17" s="188" t="s">
        <v>490</v>
      </c>
      <c r="C17" s="189" t="s">
        <v>52</v>
      </c>
      <c r="D17" s="142">
        <v>3</v>
      </c>
      <c r="E17" s="142">
        <v>0</v>
      </c>
      <c r="F17" s="142">
        <v>3</v>
      </c>
      <c r="G17" s="222" t="s">
        <v>0</v>
      </c>
      <c r="H17" s="222" t="s">
        <v>0</v>
      </c>
      <c r="I17" s="222" t="s">
        <v>0</v>
      </c>
      <c r="J17" s="222" t="s">
        <v>0</v>
      </c>
      <c r="K17" s="220"/>
    </row>
    <row r="18" spans="1:11" ht="25.5" x14ac:dyDescent="0.2">
      <c r="A18" s="187">
        <v>1501125</v>
      </c>
      <c r="B18" s="188" t="s">
        <v>376</v>
      </c>
      <c r="C18" s="193" t="s">
        <v>415</v>
      </c>
      <c r="D18" s="142">
        <v>3</v>
      </c>
      <c r="E18" s="142">
        <v>0</v>
      </c>
      <c r="F18" s="142">
        <v>3</v>
      </c>
      <c r="G18" s="222" t="s">
        <v>0</v>
      </c>
      <c r="H18" s="222" t="s">
        <v>0</v>
      </c>
      <c r="I18" s="222" t="s">
        <v>0</v>
      </c>
      <c r="J18" s="222" t="s">
        <v>0</v>
      </c>
      <c r="K18" s="223" t="s">
        <v>416</v>
      </c>
    </row>
    <row r="19" spans="1:11" ht="25.5" x14ac:dyDescent="0.2">
      <c r="A19" s="187">
        <v>1401140</v>
      </c>
      <c r="B19" s="188" t="s">
        <v>372</v>
      </c>
      <c r="C19" s="189" t="s">
        <v>496</v>
      </c>
      <c r="D19" s="142">
        <v>3</v>
      </c>
      <c r="E19" s="142">
        <v>0</v>
      </c>
      <c r="F19" s="142">
        <v>3</v>
      </c>
      <c r="G19" s="222" t="s">
        <v>0</v>
      </c>
      <c r="H19" s="222" t="s">
        <v>0</v>
      </c>
      <c r="I19" s="222" t="s">
        <v>0</v>
      </c>
      <c r="J19" s="222" t="s">
        <v>0</v>
      </c>
      <c r="K19" s="223" t="s">
        <v>409</v>
      </c>
    </row>
    <row r="20" spans="1:11" ht="38.25" x14ac:dyDescent="0.2">
      <c r="A20" s="192">
        <v>402103</v>
      </c>
      <c r="B20" s="188" t="s">
        <v>383</v>
      </c>
      <c r="C20" s="194" t="s">
        <v>384</v>
      </c>
      <c r="D20" s="142">
        <v>3</v>
      </c>
      <c r="E20" s="142">
        <v>0</v>
      </c>
      <c r="F20" s="142">
        <v>3</v>
      </c>
      <c r="G20" s="222" t="s">
        <v>0</v>
      </c>
      <c r="H20" s="222" t="s">
        <v>0</v>
      </c>
      <c r="I20" s="222" t="s">
        <v>0</v>
      </c>
      <c r="J20" s="222" t="s">
        <v>0</v>
      </c>
      <c r="K20" s="224" t="s">
        <v>405</v>
      </c>
    </row>
    <row r="21" spans="1:11" ht="25.5" x14ac:dyDescent="0.2">
      <c r="A21" s="187">
        <v>407102</v>
      </c>
      <c r="B21" s="188" t="s">
        <v>373</v>
      </c>
      <c r="C21" s="193" t="s">
        <v>417</v>
      </c>
      <c r="D21" s="142">
        <v>3</v>
      </c>
      <c r="E21" s="142">
        <v>0</v>
      </c>
      <c r="F21" s="142">
        <v>3</v>
      </c>
      <c r="G21" s="222" t="s">
        <v>0</v>
      </c>
      <c r="H21" s="222" t="s">
        <v>0</v>
      </c>
      <c r="I21" s="222" t="s">
        <v>0</v>
      </c>
      <c r="J21" s="222" t="s">
        <v>0</v>
      </c>
      <c r="K21" s="223" t="s">
        <v>424</v>
      </c>
    </row>
    <row r="22" spans="1:11" ht="25.5" x14ac:dyDescent="0.2">
      <c r="A22" s="187">
        <v>501105</v>
      </c>
      <c r="B22" s="188" t="s">
        <v>364</v>
      </c>
      <c r="C22" s="189" t="s">
        <v>44</v>
      </c>
      <c r="D22" s="142">
        <v>3</v>
      </c>
      <c r="E22" s="142">
        <v>0</v>
      </c>
      <c r="F22" s="142">
        <v>3</v>
      </c>
      <c r="G22" s="222" t="s">
        <v>0</v>
      </c>
      <c r="H22" s="222" t="s">
        <v>0</v>
      </c>
      <c r="I22" s="222" t="s">
        <v>0</v>
      </c>
      <c r="J22" s="222" t="s">
        <v>0</v>
      </c>
      <c r="K22" s="220"/>
    </row>
    <row r="23" spans="1:11" ht="38.25" x14ac:dyDescent="0.2">
      <c r="A23" s="187">
        <v>501114</v>
      </c>
      <c r="B23" s="188" t="s">
        <v>365</v>
      </c>
      <c r="C23" s="193" t="s">
        <v>419</v>
      </c>
      <c r="D23" s="142">
        <v>3</v>
      </c>
      <c r="E23" s="142">
        <v>0</v>
      </c>
      <c r="F23" s="142">
        <v>3</v>
      </c>
      <c r="G23" s="222" t="s">
        <v>0</v>
      </c>
      <c r="H23" s="222" t="s">
        <v>0</v>
      </c>
      <c r="I23" s="222" t="s">
        <v>0</v>
      </c>
      <c r="J23" s="222" t="s">
        <v>0</v>
      </c>
      <c r="K23" s="223" t="s">
        <v>425</v>
      </c>
    </row>
    <row r="24" spans="1:11" ht="25.5" x14ac:dyDescent="0.2">
      <c r="A24" s="192">
        <v>601426</v>
      </c>
      <c r="B24" s="188" t="s">
        <v>238</v>
      </c>
      <c r="C24" s="194" t="s">
        <v>33</v>
      </c>
      <c r="D24" s="142">
        <v>3</v>
      </c>
      <c r="E24" s="142">
        <v>0</v>
      </c>
      <c r="F24" s="142">
        <v>3</v>
      </c>
      <c r="G24" s="222" t="s">
        <v>0</v>
      </c>
      <c r="H24" s="222" t="s">
        <v>0</v>
      </c>
      <c r="I24" s="222" t="s">
        <v>0</v>
      </c>
      <c r="J24" s="222" t="s">
        <v>0</v>
      </c>
      <c r="K24" s="223" t="s">
        <v>406</v>
      </c>
    </row>
    <row r="25" spans="1:11" x14ac:dyDescent="0.2">
      <c r="A25" s="187">
        <v>602143</v>
      </c>
      <c r="B25" s="188" t="s">
        <v>374</v>
      </c>
      <c r="C25" s="189" t="s">
        <v>49</v>
      </c>
      <c r="D25" s="142">
        <v>3</v>
      </c>
      <c r="E25" s="142">
        <v>0</v>
      </c>
      <c r="F25" s="142">
        <v>3</v>
      </c>
      <c r="G25" s="222" t="s">
        <v>0</v>
      </c>
      <c r="H25" s="222" t="s">
        <v>0</v>
      </c>
      <c r="I25" s="222" t="s">
        <v>0</v>
      </c>
      <c r="J25" s="222" t="s">
        <v>0</v>
      </c>
      <c r="K25" s="220"/>
    </row>
    <row r="26" spans="1:11" x14ac:dyDescent="0.2">
      <c r="A26" s="187">
        <v>701101</v>
      </c>
      <c r="B26" s="188" t="s">
        <v>366</v>
      </c>
      <c r="C26" s="189" t="s">
        <v>379</v>
      </c>
      <c r="D26" s="142">
        <v>3</v>
      </c>
      <c r="E26" s="142">
        <v>0</v>
      </c>
      <c r="F26" s="142">
        <v>3</v>
      </c>
      <c r="G26" s="222" t="s">
        <v>0</v>
      </c>
      <c r="H26" s="222" t="s">
        <v>0</v>
      </c>
      <c r="I26" s="222" t="s">
        <v>0</v>
      </c>
      <c r="J26" s="222" t="s">
        <v>0</v>
      </c>
      <c r="K26" s="223" t="s">
        <v>420</v>
      </c>
    </row>
    <row r="27" spans="1:11" ht="38.25" x14ac:dyDescent="0.2">
      <c r="A27" s="187">
        <v>702101</v>
      </c>
      <c r="B27" s="188" t="s">
        <v>367</v>
      </c>
      <c r="C27" s="189" t="s">
        <v>360</v>
      </c>
      <c r="D27" s="142">
        <v>3</v>
      </c>
      <c r="E27" s="142">
        <v>0</v>
      </c>
      <c r="F27" s="142">
        <v>3</v>
      </c>
      <c r="G27" s="222" t="s">
        <v>0</v>
      </c>
      <c r="H27" s="222" t="s">
        <v>0</v>
      </c>
      <c r="I27" s="222" t="s">
        <v>0</v>
      </c>
      <c r="J27" s="222" t="s">
        <v>0</v>
      </c>
      <c r="K27" s="223" t="s">
        <v>421</v>
      </c>
    </row>
    <row r="28" spans="1:11" x14ac:dyDescent="0.2">
      <c r="A28" s="187">
        <v>702102</v>
      </c>
      <c r="B28" s="188" t="s">
        <v>368</v>
      </c>
      <c r="C28" s="189" t="s">
        <v>73</v>
      </c>
      <c r="D28" s="142">
        <v>3</v>
      </c>
      <c r="E28" s="142">
        <v>0</v>
      </c>
      <c r="F28" s="142">
        <v>3</v>
      </c>
      <c r="G28" s="222" t="s">
        <v>0</v>
      </c>
      <c r="H28" s="222" t="s">
        <v>0</v>
      </c>
      <c r="I28" s="222" t="s">
        <v>0</v>
      </c>
      <c r="J28" s="222" t="s">
        <v>0</v>
      </c>
      <c r="K28" s="220"/>
    </row>
    <row r="29" spans="1:11" x14ac:dyDescent="0.2">
      <c r="A29" s="192">
        <v>801120</v>
      </c>
      <c r="B29" s="188" t="s">
        <v>114</v>
      </c>
      <c r="C29" s="194" t="s">
        <v>10</v>
      </c>
      <c r="D29" s="191">
        <v>3</v>
      </c>
      <c r="E29" s="191">
        <v>0</v>
      </c>
      <c r="F29" s="191">
        <v>3</v>
      </c>
      <c r="G29" s="222" t="s">
        <v>0</v>
      </c>
      <c r="H29" s="222" t="s">
        <v>0</v>
      </c>
      <c r="I29" s="222" t="s">
        <v>0</v>
      </c>
      <c r="J29" s="222" t="s">
        <v>0</v>
      </c>
      <c r="K29" s="223" t="s">
        <v>418</v>
      </c>
    </row>
    <row r="30" spans="1:11" ht="38.25" x14ac:dyDescent="0.2">
      <c r="A30" s="192">
        <v>801121</v>
      </c>
      <c r="B30" s="188" t="s">
        <v>127</v>
      </c>
      <c r="C30" s="194" t="s">
        <v>128</v>
      </c>
      <c r="D30" s="191">
        <v>3</v>
      </c>
      <c r="E30" s="191">
        <v>0</v>
      </c>
      <c r="F30" s="191">
        <v>3</v>
      </c>
      <c r="G30" s="222">
        <v>801120</v>
      </c>
      <c r="H30" s="222">
        <v>801120</v>
      </c>
      <c r="I30" s="218"/>
      <c r="J30" s="222">
        <v>801120</v>
      </c>
      <c r="K30" s="223" t="s">
        <v>407</v>
      </c>
    </row>
    <row r="31" spans="1:11" ht="51" x14ac:dyDescent="0.2">
      <c r="A31" s="192">
        <v>801222</v>
      </c>
      <c r="B31" s="188" t="s">
        <v>382</v>
      </c>
      <c r="C31" s="194" t="s">
        <v>11</v>
      </c>
      <c r="D31" s="191">
        <v>2</v>
      </c>
      <c r="E31" s="191">
        <v>2</v>
      </c>
      <c r="F31" s="191">
        <v>3</v>
      </c>
      <c r="G31" s="222">
        <v>801121</v>
      </c>
      <c r="H31" s="218"/>
      <c r="I31" s="218"/>
      <c r="J31" s="218"/>
      <c r="K31" s="223" t="s">
        <v>422</v>
      </c>
    </row>
    <row r="32" spans="1:11" x14ac:dyDescent="0.2">
      <c r="A32" s="187">
        <v>1501154</v>
      </c>
      <c r="B32" s="188" t="s">
        <v>377</v>
      </c>
      <c r="C32" s="195" t="s">
        <v>54</v>
      </c>
      <c r="D32" s="142">
        <v>3</v>
      </c>
      <c r="E32" s="142">
        <v>0</v>
      </c>
      <c r="F32" s="142">
        <v>3</v>
      </c>
      <c r="G32" s="217" t="s">
        <v>0</v>
      </c>
      <c r="H32" s="217" t="s">
        <v>0</v>
      </c>
      <c r="I32" s="217" t="s">
        <v>0</v>
      </c>
      <c r="J32" s="217" t="s">
        <v>0</v>
      </c>
      <c r="K32" s="223" t="s">
        <v>410</v>
      </c>
    </row>
    <row r="33" spans="1:11" ht="25.5" x14ac:dyDescent="0.2">
      <c r="A33" s="187">
        <v>1501153</v>
      </c>
      <c r="B33" s="188" t="s">
        <v>378</v>
      </c>
      <c r="C33" s="193" t="s">
        <v>428</v>
      </c>
      <c r="D33" s="142">
        <v>3</v>
      </c>
      <c r="E33" s="142">
        <v>0</v>
      </c>
      <c r="F33" s="142">
        <v>3</v>
      </c>
      <c r="G33" s="217" t="s">
        <v>0</v>
      </c>
      <c r="H33" s="217" t="s">
        <v>0</v>
      </c>
      <c r="I33" s="217" t="s">
        <v>0</v>
      </c>
      <c r="J33" s="217" t="s">
        <v>0</v>
      </c>
      <c r="K33" s="225" t="s">
        <v>426</v>
      </c>
    </row>
    <row r="34" spans="1:11" x14ac:dyDescent="0.2">
      <c r="A34" s="187">
        <v>1301099</v>
      </c>
      <c r="B34" s="188" t="s">
        <v>97</v>
      </c>
      <c r="C34" s="189" t="s">
        <v>98</v>
      </c>
      <c r="D34" s="191"/>
      <c r="E34" s="191"/>
      <c r="F34" s="191"/>
      <c r="G34" s="222"/>
      <c r="H34" s="218"/>
      <c r="I34" s="218"/>
      <c r="J34" s="218"/>
      <c r="K34" s="218"/>
    </row>
    <row r="35" spans="1:11" x14ac:dyDescent="0.2">
      <c r="A35" s="187">
        <v>1301100</v>
      </c>
      <c r="B35" s="188" t="s">
        <v>99</v>
      </c>
      <c r="C35" s="189" t="s">
        <v>9</v>
      </c>
      <c r="D35" s="191"/>
      <c r="E35" s="191"/>
      <c r="F35" s="191"/>
      <c r="G35" s="222"/>
      <c r="H35" s="218"/>
      <c r="I35" s="218"/>
      <c r="J35" s="218"/>
      <c r="K35" s="218"/>
    </row>
    <row r="36" spans="1:11" x14ac:dyDescent="0.2">
      <c r="A36" s="187">
        <v>1301101</v>
      </c>
      <c r="B36" s="188" t="s">
        <v>100</v>
      </c>
      <c r="C36" s="189" t="s">
        <v>101</v>
      </c>
      <c r="D36" s="191"/>
      <c r="E36" s="191"/>
      <c r="F36" s="191"/>
      <c r="G36" s="222"/>
      <c r="H36" s="218"/>
      <c r="I36" s="218"/>
      <c r="J36" s="218"/>
      <c r="K36" s="218"/>
    </row>
    <row r="37" spans="1:11" x14ac:dyDescent="0.2">
      <c r="A37" s="187">
        <v>1301102</v>
      </c>
      <c r="B37" s="188" t="s">
        <v>100</v>
      </c>
      <c r="C37" s="189" t="s">
        <v>101</v>
      </c>
      <c r="D37" s="191"/>
      <c r="E37" s="191"/>
      <c r="F37" s="191"/>
      <c r="G37" s="222"/>
      <c r="H37" s="218"/>
      <c r="I37" s="218"/>
      <c r="J37" s="218"/>
      <c r="K37" s="218"/>
    </row>
    <row r="38" spans="1:11" x14ac:dyDescent="0.2">
      <c r="A38" s="187">
        <v>1301103</v>
      </c>
      <c r="B38" s="188" t="s">
        <v>102</v>
      </c>
      <c r="C38" s="189" t="s">
        <v>103</v>
      </c>
      <c r="D38" s="191"/>
      <c r="E38" s="191"/>
      <c r="F38" s="191"/>
      <c r="G38" s="222"/>
      <c r="H38" s="218"/>
      <c r="I38" s="218"/>
      <c r="J38" s="218"/>
      <c r="K38" s="218"/>
    </row>
    <row r="39" spans="1:11" ht="25.5" x14ac:dyDescent="0.2">
      <c r="A39" s="187">
        <v>1301104</v>
      </c>
      <c r="B39" s="188" t="s">
        <v>104</v>
      </c>
      <c r="C39" s="189" t="s">
        <v>105</v>
      </c>
      <c r="D39" s="191"/>
      <c r="E39" s="191"/>
      <c r="F39" s="191"/>
      <c r="G39" s="222"/>
      <c r="H39" s="218"/>
      <c r="I39" s="218"/>
      <c r="J39" s="218"/>
      <c r="K39" s="218"/>
    </row>
    <row r="40" spans="1:11" x14ac:dyDescent="0.2">
      <c r="A40" s="187">
        <v>1301105</v>
      </c>
      <c r="B40" s="188" t="s">
        <v>106</v>
      </c>
      <c r="C40" s="189" t="s">
        <v>107</v>
      </c>
      <c r="D40" s="191"/>
      <c r="E40" s="191"/>
      <c r="F40" s="191"/>
      <c r="G40" s="222"/>
      <c r="H40" s="218"/>
      <c r="I40" s="218"/>
      <c r="J40" s="218"/>
      <c r="K40" s="218"/>
    </row>
    <row r="41" spans="1:11" x14ac:dyDescent="0.2">
      <c r="A41" s="190">
        <v>1301106</v>
      </c>
      <c r="B41" s="188" t="s">
        <v>108</v>
      </c>
      <c r="C41" s="194" t="s">
        <v>63</v>
      </c>
      <c r="D41" s="142">
        <v>2</v>
      </c>
      <c r="E41" s="142">
        <v>2</v>
      </c>
      <c r="F41" s="142">
        <v>3</v>
      </c>
      <c r="G41" s="217" t="s">
        <v>510</v>
      </c>
      <c r="H41" s="217" t="s">
        <v>510</v>
      </c>
      <c r="I41" s="217" t="s">
        <v>510</v>
      </c>
      <c r="J41" s="217" t="s">
        <v>510</v>
      </c>
      <c r="K41" s="220"/>
    </row>
    <row r="42" spans="1:11" x14ac:dyDescent="0.2">
      <c r="A42" s="187">
        <v>1301107</v>
      </c>
      <c r="B42" s="188" t="s">
        <v>109</v>
      </c>
      <c r="C42" s="189" t="s">
        <v>110</v>
      </c>
      <c r="D42" s="191"/>
      <c r="E42" s="191"/>
      <c r="F42" s="191"/>
      <c r="G42" s="222"/>
      <c r="H42" s="218"/>
      <c r="I42" s="218"/>
      <c r="J42" s="218"/>
      <c r="K42" s="218"/>
    </row>
    <row r="43" spans="1:11" x14ac:dyDescent="0.2">
      <c r="A43" s="190">
        <v>1301108</v>
      </c>
      <c r="B43" s="188" t="s">
        <v>111</v>
      </c>
      <c r="C43" s="194" t="s">
        <v>112</v>
      </c>
      <c r="D43" s="142">
        <v>2</v>
      </c>
      <c r="E43" s="142">
        <v>2</v>
      </c>
      <c r="F43" s="142">
        <v>3</v>
      </c>
      <c r="G43" s="217">
        <v>1301106</v>
      </c>
      <c r="H43" s="217">
        <v>1301106</v>
      </c>
      <c r="I43" s="217">
        <v>1301106</v>
      </c>
      <c r="J43" s="217">
        <v>1301106</v>
      </c>
      <c r="K43" s="220"/>
    </row>
    <row r="44" spans="1:11" x14ac:dyDescent="0.2">
      <c r="A44" s="190">
        <v>1301110</v>
      </c>
      <c r="B44" s="188" t="s">
        <v>113</v>
      </c>
      <c r="C44" s="194" t="s">
        <v>22</v>
      </c>
      <c r="D44" s="142">
        <v>3</v>
      </c>
      <c r="E44" s="142">
        <v>0</v>
      </c>
      <c r="F44" s="142">
        <v>3</v>
      </c>
      <c r="G44" s="217" t="s">
        <v>0</v>
      </c>
      <c r="H44" s="217" t="s">
        <v>0</v>
      </c>
      <c r="I44" s="217" t="s">
        <v>0</v>
      </c>
      <c r="J44" s="217" t="s">
        <v>0</v>
      </c>
      <c r="K44" s="220"/>
    </row>
    <row r="45" spans="1:11" s="199" customFormat="1" x14ac:dyDescent="0.2">
      <c r="A45" s="196">
        <v>1301120</v>
      </c>
      <c r="B45" s="197" t="s">
        <v>114</v>
      </c>
      <c r="C45" s="195" t="s">
        <v>10</v>
      </c>
      <c r="D45" s="198">
        <v>3</v>
      </c>
      <c r="E45" s="198">
        <v>0</v>
      </c>
      <c r="F45" s="198">
        <v>3</v>
      </c>
      <c r="G45" s="226" t="s">
        <v>0</v>
      </c>
      <c r="H45" s="226" t="s">
        <v>0</v>
      </c>
      <c r="I45" s="226" t="s">
        <v>0</v>
      </c>
      <c r="J45" s="226" t="s">
        <v>0</v>
      </c>
      <c r="K45" s="227"/>
    </row>
    <row r="46" spans="1:11" x14ac:dyDescent="0.2">
      <c r="A46" s="187">
        <v>1301201</v>
      </c>
      <c r="B46" s="188" t="s">
        <v>115</v>
      </c>
      <c r="C46" s="189" t="s">
        <v>30</v>
      </c>
      <c r="D46" s="191"/>
      <c r="E46" s="191"/>
      <c r="F46" s="191"/>
      <c r="G46" s="222"/>
      <c r="H46" s="218"/>
      <c r="I46" s="218"/>
      <c r="J46" s="218"/>
      <c r="K46" s="218"/>
    </row>
    <row r="47" spans="1:11" x14ac:dyDescent="0.2">
      <c r="A47" s="187">
        <v>1301202</v>
      </c>
      <c r="B47" s="188" t="s">
        <v>116</v>
      </c>
      <c r="C47" s="189" t="s">
        <v>28</v>
      </c>
      <c r="D47" s="191"/>
      <c r="E47" s="191"/>
      <c r="F47" s="191"/>
      <c r="G47" s="222"/>
      <c r="H47" s="218"/>
      <c r="I47" s="218"/>
      <c r="J47" s="218"/>
      <c r="K47" s="218"/>
    </row>
    <row r="48" spans="1:11" x14ac:dyDescent="0.2">
      <c r="A48" s="192">
        <v>1301203</v>
      </c>
      <c r="B48" s="188" t="s">
        <v>117</v>
      </c>
      <c r="C48" s="194" t="s">
        <v>23</v>
      </c>
      <c r="D48" s="191">
        <v>2</v>
      </c>
      <c r="E48" s="191">
        <v>2</v>
      </c>
      <c r="F48" s="191">
        <v>3</v>
      </c>
      <c r="G48" s="222" t="s">
        <v>81</v>
      </c>
      <c r="H48" s="222" t="s">
        <v>81</v>
      </c>
      <c r="I48" s="222" t="s">
        <v>81</v>
      </c>
      <c r="J48" s="222" t="s">
        <v>81</v>
      </c>
      <c r="K48" s="220"/>
    </row>
    <row r="49" spans="1:11" x14ac:dyDescent="0.2">
      <c r="A49" s="187">
        <v>1301204</v>
      </c>
      <c r="B49" s="188" t="s">
        <v>118</v>
      </c>
      <c r="C49" s="189" t="s">
        <v>119</v>
      </c>
      <c r="D49" s="191"/>
      <c r="E49" s="191"/>
      <c r="F49" s="191"/>
      <c r="G49" s="222"/>
      <c r="H49" s="218"/>
      <c r="I49" s="218"/>
      <c r="J49" s="218"/>
      <c r="K49" s="218"/>
    </row>
    <row r="50" spans="1:11" x14ac:dyDescent="0.2">
      <c r="A50" s="187">
        <v>1301205</v>
      </c>
      <c r="B50" s="188" t="s">
        <v>120</v>
      </c>
      <c r="C50" s="189" t="s">
        <v>121</v>
      </c>
      <c r="D50" s="191"/>
      <c r="E50" s="191"/>
      <c r="F50" s="191"/>
      <c r="G50" s="222"/>
      <c r="H50" s="218"/>
      <c r="I50" s="218"/>
      <c r="J50" s="218"/>
      <c r="K50" s="218"/>
    </row>
    <row r="51" spans="1:11" x14ac:dyDescent="0.2">
      <c r="A51" s="187">
        <v>1301206</v>
      </c>
      <c r="B51" s="188" t="s">
        <v>122</v>
      </c>
      <c r="C51" s="189" t="s">
        <v>29</v>
      </c>
      <c r="D51" s="191"/>
      <c r="E51" s="191"/>
      <c r="F51" s="191"/>
      <c r="G51" s="222"/>
      <c r="H51" s="218"/>
      <c r="I51" s="218"/>
      <c r="J51" s="218"/>
      <c r="K51" s="218"/>
    </row>
    <row r="52" spans="1:11" x14ac:dyDescent="0.2">
      <c r="A52" s="192">
        <v>1301208</v>
      </c>
      <c r="B52" s="188" t="s">
        <v>123</v>
      </c>
      <c r="C52" s="194" t="s">
        <v>124</v>
      </c>
      <c r="D52" s="191">
        <v>2</v>
      </c>
      <c r="E52" s="191">
        <v>2</v>
      </c>
      <c r="F52" s="191">
        <v>3</v>
      </c>
      <c r="G52" s="222">
        <v>1301108</v>
      </c>
      <c r="H52" s="222">
        <v>1301108</v>
      </c>
      <c r="I52" s="222">
        <v>1301108</v>
      </c>
      <c r="J52" s="222">
        <v>1301108</v>
      </c>
      <c r="K52" s="220"/>
    </row>
    <row r="53" spans="1:11" ht="25.5" x14ac:dyDescent="0.2">
      <c r="A53" s="187">
        <v>1301220</v>
      </c>
      <c r="B53" s="188" t="s">
        <v>125</v>
      </c>
      <c r="C53" s="189" t="s">
        <v>11</v>
      </c>
      <c r="D53" s="191"/>
      <c r="E53" s="191"/>
      <c r="F53" s="191"/>
      <c r="G53" s="222"/>
      <c r="H53" s="218"/>
      <c r="I53" s="218"/>
      <c r="J53" s="218"/>
      <c r="K53" s="218"/>
    </row>
    <row r="54" spans="1:11" x14ac:dyDescent="0.2">
      <c r="A54" s="187">
        <v>1301221</v>
      </c>
      <c r="B54" s="188" t="s">
        <v>126</v>
      </c>
      <c r="C54" s="189" t="s">
        <v>12</v>
      </c>
      <c r="D54" s="191"/>
      <c r="E54" s="191"/>
      <c r="F54" s="191"/>
      <c r="G54" s="222"/>
      <c r="H54" s="218"/>
      <c r="I54" s="218"/>
      <c r="J54" s="218"/>
      <c r="K54" s="218"/>
    </row>
    <row r="55" spans="1:11" s="199" customFormat="1" x14ac:dyDescent="0.2">
      <c r="A55" s="196">
        <v>1301222</v>
      </c>
      <c r="B55" s="197" t="s">
        <v>127</v>
      </c>
      <c r="C55" s="195" t="s">
        <v>128</v>
      </c>
      <c r="D55" s="198">
        <v>3</v>
      </c>
      <c r="E55" s="198">
        <v>0</v>
      </c>
      <c r="F55" s="198">
        <v>3</v>
      </c>
      <c r="G55" s="228">
        <v>1301120</v>
      </c>
      <c r="H55" s="228">
        <v>1301120</v>
      </c>
      <c r="I55" s="227"/>
      <c r="J55" s="228">
        <v>1301120</v>
      </c>
      <c r="K55" s="227"/>
    </row>
    <row r="56" spans="1:11" x14ac:dyDescent="0.2">
      <c r="A56" s="187">
        <v>1301223</v>
      </c>
      <c r="B56" s="188" t="s">
        <v>129</v>
      </c>
      <c r="C56" s="189" t="s">
        <v>130</v>
      </c>
      <c r="D56" s="191"/>
      <c r="E56" s="191"/>
      <c r="F56" s="191"/>
      <c r="G56" s="222"/>
      <c r="H56" s="218"/>
      <c r="I56" s="218"/>
      <c r="J56" s="218"/>
      <c r="K56" s="218"/>
    </row>
    <row r="57" spans="1:11" s="199" customFormat="1" ht="25.5" x14ac:dyDescent="0.2">
      <c r="A57" s="196">
        <v>1301224</v>
      </c>
      <c r="B57" s="197" t="s">
        <v>125</v>
      </c>
      <c r="C57" s="195" t="s">
        <v>11</v>
      </c>
      <c r="D57" s="198">
        <v>3</v>
      </c>
      <c r="E57" s="198">
        <v>0</v>
      </c>
      <c r="F57" s="198">
        <v>3</v>
      </c>
      <c r="G57" s="229">
        <v>1301222</v>
      </c>
      <c r="H57" s="227"/>
      <c r="I57" s="227"/>
      <c r="J57" s="227"/>
      <c r="K57" s="227" t="s">
        <v>472</v>
      </c>
    </row>
    <row r="58" spans="1:11" x14ac:dyDescent="0.2">
      <c r="A58" s="187">
        <v>1301225</v>
      </c>
      <c r="B58" s="188" t="s">
        <v>131</v>
      </c>
      <c r="C58" s="189" t="s">
        <v>132</v>
      </c>
      <c r="D58" s="191"/>
      <c r="E58" s="191"/>
      <c r="F58" s="191"/>
      <c r="G58" s="222"/>
      <c r="H58" s="218"/>
      <c r="I58" s="218"/>
      <c r="J58" s="218"/>
      <c r="K58" s="218"/>
    </row>
    <row r="59" spans="1:11" x14ac:dyDescent="0.2">
      <c r="A59" s="187">
        <v>1301226</v>
      </c>
      <c r="B59" s="188" t="s">
        <v>133</v>
      </c>
      <c r="C59" s="189" t="s">
        <v>134</v>
      </c>
      <c r="D59" s="191"/>
      <c r="E59" s="191"/>
      <c r="F59" s="191"/>
      <c r="G59" s="222"/>
      <c r="H59" s="218"/>
      <c r="I59" s="218"/>
      <c r="J59" s="218"/>
      <c r="K59" s="218"/>
    </row>
    <row r="60" spans="1:11" x14ac:dyDescent="0.2">
      <c r="A60" s="187">
        <v>1301227</v>
      </c>
      <c r="B60" s="188" t="s">
        <v>151</v>
      </c>
      <c r="C60" s="189" t="s">
        <v>15</v>
      </c>
      <c r="D60" s="191"/>
      <c r="E60" s="191"/>
      <c r="F60" s="191"/>
      <c r="G60" s="222"/>
      <c r="H60" s="218"/>
      <c r="I60" s="218"/>
      <c r="J60" s="218"/>
      <c r="K60" s="218"/>
    </row>
    <row r="61" spans="1:11" x14ac:dyDescent="0.2">
      <c r="A61" s="187">
        <v>1301255</v>
      </c>
      <c r="B61" s="188" t="s">
        <v>135</v>
      </c>
      <c r="C61" s="189" t="s">
        <v>119</v>
      </c>
      <c r="D61" s="191"/>
      <c r="E61" s="191"/>
      <c r="F61" s="191"/>
      <c r="G61" s="222"/>
      <c r="H61" s="218"/>
      <c r="I61" s="218"/>
      <c r="J61" s="218"/>
      <c r="K61" s="218"/>
    </row>
    <row r="62" spans="1:11" x14ac:dyDescent="0.2">
      <c r="A62" s="187">
        <v>1301256</v>
      </c>
      <c r="B62" s="188" t="s">
        <v>136</v>
      </c>
      <c r="C62" s="189" t="s">
        <v>121</v>
      </c>
      <c r="D62" s="191"/>
      <c r="E62" s="191"/>
      <c r="F62" s="191"/>
      <c r="G62" s="222"/>
      <c r="H62" s="218"/>
      <c r="I62" s="218"/>
      <c r="J62" s="218"/>
      <c r="K62" s="218"/>
    </row>
    <row r="63" spans="1:11" x14ac:dyDescent="0.2">
      <c r="A63" s="187">
        <v>1301260</v>
      </c>
      <c r="B63" s="188" t="s">
        <v>137</v>
      </c>
      <c r="C63" s="189" t="s">
        <v>138</v>
      </c>
      <c r="D63" s="191"/>
      <c r="E63" s="191"/>
      <c r="F63" s="191"/>
      <c r="G63" s="222"/>
      <c r="H63" s="218"/>
      <c r="I63" s="218"/>
      <c r="J63" s="218"/>
      <c r="K63" s="218"/>
    </row>
    <row r="64" spans="1:11" x14ac:dyDescent="0.2">
      <c r="A64" s="187">
        <v>1301265</v>
      </c>
      <c r="B64" s="188" t="s">
        <v>139</v>
      </c>
      <c r="C64" s="189" t="s">
        <v>24</v>
      </c>
      <c r="D64" s="191"/>
      <c r="E64" s="191"/>
      <c r="F64" s="191"/>
      <c r="G64" s="222"/>
      <c r="H64" s="218">
        <v>1401120</v>
      </c>
      <c r="I64" s="218"/>
      <c r="J64" s="218"/>
      <c r="K64" s="218"/>
    </row>
    <row r="65" spans="1:11" x14ac:dyDescent="0.2">
      <c r="A65" s="192">
        <v>1301270</v>
      </c>
      <c r="B65" s="188" t="s">
        <v>140</v>
      </c>
      <c r="C65" s="194" t="s">
        <v>42</v>
      </c>
      <c r="D65" s="191">
        <v>3</v>
      </c>
      <c r="E65" s="191">
        <v>0</v>
      </c>
      <c r="F65" s="191">
        <v>3</v>
      </c>
      <c r="G65" s="222">
        <v>1301106</v>
      </c>
      <c r="H65" s="222">
        <v>1301106</v>
      </c>
      <c r="I65" s="218"/>
      <c r="J65" s="222">
        <v>1301106</v>
      </c>
      <c r="K65" s="220"/>
    </row>
    <row r="66" spans="1:11" x14ac:dyDescent="0.2">
      <c r="A66" s="187">
        <v>1301271</v>
      </c>
      <c r="B66" s="188" t="s">
        <v>141</v>
      </c>
      <c r="C66" s="189" t="s">
        <v>142</v>
      </c>
      <c r="D66" s="191"/>
      <c r="E66" s="191"/>
      <c r="F66" s="191"/>
      <c r="G66" s="222"/>
      <c r="H66" s="218"/>
      <c r="I66" s="218"/>
      <c r="J66" s="218"/>
      <c r="K66" s="218"/>
    </row>
    <row r="67" spans="1:11" x14ac:dyDescent="0.2">
      <c r="A67" s="192">
        <v>1301301</v>
      </c>
      <c r="B67" s="188" t="s">
        <v>143</v>
      </c>
      <c r="C67" s="194" t="s">
        <v>53</v>
      </c>
      <c r="D67" s="191">
        <v>3</v>
      </c>
      <c r="E67" s="191">
        <v>0</v>
      </c>
      <c r="F67" s="191">
        <v>3</v>
      </c>
      <c r="G67" s="222">
        <v>1303342</v>
      </c>
      <c r="H67" s="218"/>
      <c r="I67" s="222">
        <v>1303342</v>
      </c>
      <c r="J67" s="222">
        <v>1303342</v>
      </c>
      <c r="K67" s="220"/>
    </row>
    <row r="68" spans="1:11" x14ac:dyDescent="0.2">
      <c r="A68" s="192">
        <v>1301302</v>
      </c>
      <c r="B68" s="188" t="s">
        <v>144</v>
      </c>
      <c r="C68" s="194" t="s">
        <v>145</v>
      </c>
      <c r="D68" s="191">
        <v>3</v>
      </c>
      <c r="E68" s="191">
        <v>0</v>
      </c>
      <c r="F68" s="191">
        <v>3</v>
      </c>
      <c r="G68" s="222">
        <v>1301203</v>
      </c>
      <c r="H68" s="218"/>
      <c r="I68" s="218"/>
      <c r="J68" s="218"/>
      <c r="K68" s="220"/>
    </row>
    <row r="69" spans="1:11" x14ac:dyDescent="0.2">
      <c r="A69" s="187">
        <v>1301303</v>
      </c>
      <c r="B69" s="188" t="s">
        <v>146</v>
      </c>
      <c r="C69" s="189" t="s">
        <v>147</v>
      </c>
      <c r="D69" s="191"/>
      <c r="E69" s="191"/>
      <c r="F69" s="191"/>
      <c r="G69" s="222"/>
      <c r="H69" s="218"/>
      <c r="I69" s="218"/>
      <c r="J69" s="218"/>
      <c r="K69" s="218"/>
    </row>
    <row r="70" spans="1:11" x14ac:dyDescent="0.2">
      <c r="A70" s="192">
        <v>1301304</v>
      </c>
      <c r="B70" s="188" t="s">
        <v>148</v>
      </c>
      <c r="C70" s="194" t="s">
        <v>43</v>
      </c>
      <c r="D70" s="191">
        <v>2</v>
      </c>
      <c r="E70" s="191">
        <v>2</v>
      </c>
      <c r="F70" s="191">
        <v>3</v>
      </c>
      <c r="G70" s="222">
        <v>1303342</v>
      </c>
      <c r="H70" s="222">
        <v>1303342</v>
      </c>
      <c r="I70" s="222">
        <v>1303342</v>
      </c>
      <c r="J70" s="218"/>
      <c r="K70" s="220"/>
    </row>
    <row r="71" spans="1:11" x14ac:dyDescent="0.2">
      <c r="A71" s="192">
        <v>1301310</v>
      </c>
      <c r="B71" s="188" t="s">
        <v>149</v>
      </c>
      <c r="C71" s="194" t="s">
        <v>13</v>
      </c>
      <c r="D71" s="191">
        <v>3</v>
      </c>
      <c r="E71" s="191">
        <v>0</v>
      </c>
      <c r="F71" s="191">
        <v>3</v>
      </c>
      <c r="G71" s="222">
        <v>1301203</v>
      </c>
      <c r="H71" s="222">
        <v>1301203</v>
      </c>
      <c r="I71" s="222">
        <v>1301203</v>
      </c>
      <c r="J71" s="222">
        <v>1301203</v>
      </c>
      <c r="K71" s="220"/>
    </row>
    <row r="72" spans="1:11" x14ac:dyDescent="0.2">
      <c r="A72" s="192">
        <v>1301315</v>
      </c>
      <c r="B72" s="188" t="s">
        <v>150</v>
      </c>
      <c r="C72" s="194" t="s">
        <v>14</v>
      </c>
      <c r="D72" s="191">
        <v>3</v>
      </c>
      <c r="E72" s="191">
        <v>0</v>
      </c>
      <c r="F72" s="191">
        <v>3</v>
      </c>
      <c r="G72" s="222">
        <v>1301203</v>
      </c>
      <c r="H72" s="218"/>
      <c r="I72" s="218"/>
      <c r="J72" s="222">
        <v>1301203</v>
      </c>
      <c r="K72" s="220"/>
    </row>
    <row r="73" spans="1:11" x14ac:dyDescent="0.2">
      <c r="A73" s="187">
        <v>1301320</v>
      </c>
      <c r="B73" s="188" t="s">
        <v>126</v>
      </c>
      <c r="C73" s="189" t="s">
        <v>12</v>
      </c>
      <c r="D73" s="191"/>
      <c r="E73" s="191"/>
      <c r="F73" s="191"/>
      <c r="G73" s="222"/>
      <c r="H73" s="218"/>
      <c r="I73" s="218"/>
      <c r="J73" s="218"/>
      <c r="K73" s="218"/>
    </row>
    <row r="74" spans="1:11" x14ac:dyDescent="0.2">
      <c r="A74" s="187">
        <v>1301325</v>
      </c>
      <c r="B74" s="188" t="s">
        <v>151</v>
      </c>
      <c r="C74" s="189" t="s">
        <v>15</v>
      </c>
      <c r="D74" s="191"/>
      <c r="E74" s="191"/>
      <c r="F74" s="191"/>
      <c r="G74" s="222"/>
      <c r="H74" s="218"/>
      <c r="I74" s="218"/>
      <c r="J74" s="218"/>
      <c r="K74" s="218"/>
    </row>
    <row r="75" spans="1:11" x14ac:dyDescent="0.2">
      <c r="A75" s="192">
        <v>1301326</v>
      </c>
      <c r="B75" s="188" t="s">
        <v>151</v>
      </c>
      <c r="C75" s="194" t="s">
        <v>15</v>
      </c>
      <c r="D75" s="191">
        <v>3</v>
      </c>
      <c r="E75" s="191">
        <v>0</v>
      </c>
      <c r="F75" s="191">
        <v>3</v>
      </c>
      <c r="G75" s="222">
        <v>1301203</v>
      </c>
      <c r="H75" s="222">
        <v>1301203</v>
      </c>
      <c r="I75" s="222">
        <v>1301203</v>
      </c>
      <c r="J75" s="222">
        <v>1301203</v>
      </c>
      <c r="K75" s="220"/>
    </row>
    <row r="76" spans="1:11" x14ac:dyDescent="0.2">
      <c r="A76" s="187">
        <v>1301327</v>
      </c>
      <c r="B76" s="188" t="s">
        <v>152</v>
      </c>
      <c r="C76" s="189" t="s">
        <v>15</v>
      </c>
      <c r="D76" s="191"/>
      <c r="E76" s="191"/>
      <c r="F76" s="191"/>
      <c r="G76" s="222"/>
      <c r="H76" s="218"/>
      <c r="I76" s="218"/>
      <c r="J76" s="218"/>
      <c r="K76" s="218"/>
    </row>
    <row r="77" spans="1:11" x14ac:dyDescent="0.2">
      <c r="A77" s="187">
        <v>1301330</v>
      </c>
      <c r="B77" s="188" t="s">
        <v>403</v>
      </c>
      <c r="C77" s="189" t="s">
        <v>153</v>
      </c>
      <c r="D77" s="191"/>
      <c r="E77" s="191"/>
      <c r="F77" s="191"/>
      <c r="G77" s="222"/>
      <c r="H77" s="218"/>
      <c r="I77" s="218"/>
      <c r="J77" s="218"/>
      <c r="K77" s="218"/>
    </row>
    <row r="78" spans="1:11" ht="25.5" x14ac:dyDescent="0.2">
      <c r="A78" s="187">
        <v>1301331</v>
      </c>
      <c r="B78" s="188" t="s">
        <v>131</v>
      </c>
      <c r="C78" s="189" t="s">
        <v>154</v>
      </c>
      <c r="D78" s="191"/>
      <c r="E78" s="191"/>
      <c r="F78" s="191"/>
      <c r="G78" s="222"/>
      <c r="H78" s="218"/>
      <c r="I78" s="218"/>
      <c r="J78" s="218"/>
      <c r="K78" s="218"/>
    </row>
    <row r="79" spans="1:11" x14ac:dyDescent="0.2">
      <c r="A79" s="192">
        <v>1301340</v>
      </c>
      <c r="B79" s="188" t="s">
        <v>155</v>
      </c>
      <c r="C79" s="194" t="s">
        <v>16</v>
      </c>
      <c r="D79" s="191">
        <v>3</v>
      </c>
      <c r="E79" s="191">
        <v>0</v>
      </c>
      <c r="F79" s="191">
        <v>3</v>
      </c>
      <c r="G79" s="222">
        <v>1301203</v>
      </c>
      <c r="H79" s="218"/>
      <c r="I79" s="218"/>
      <c r="J79" s="218"/>
      <c r="K79" s="220"/>
    </row>
    <row r="80" spans="1:11" x14ac:dyDescent="0.2">
      <c r="A80" s="192">
        <v>1301369</v>
      </c>
      <c r="B80" s="188" t="s">
        <v>156</v>
      </c>
      <c r="C80" s="194" t="s">
        <v>17</v>
      </c>
      <c r="D80" s="191">
        <v>0</v>
      </c>
      <c r="E80" s="191">
        <v>6</v>
      </c>
      <c r="F80" s="191">
        <v>3</v>
      </c>
      <c r="G80" s="222" t="s">
        <v>430</v>
      </c>
      <c r="H80" s="218"/>
      <c r="I80" s="218"/>
      <c r="J80" s="218"/>
      <c r="K80" s="220"/>
    </row>
    <row r="81" spans="1:11" x14ac:dyDescent="0.2">
      <c r="A81" s="187">
        <v>1301370</v>
      </c>
      <c r="B81" s="188" t="s">
        <v>157</v>
      </c>
      <c r="C81" s="189" t="s">
        <v>42</v>
      </c>
      <c r="D81" s="191"/>
      <c r="E81" s="191"/>
      <c r="F81" s="191"/>
      <c r="G81" s="222"/>
      <c r="H81" s="218"/>
      <c r="I81" s="218"/>
      <c r="J81" s="218"/>
      <c r="K81" s="218"/>
    </row>
    <row r="82" spans="1:11" x14ac:dyDescent="0.2">
      <c r="A82" s="192">
        <v>1301371</v>
      </c>
      <c r="B82" s="188" t="s">
        <v>158</v>
      </c>
      <c r="C82" s="194" t="s">
        <v>55</v>
      </c>
      <c r="D82" s="191">
        <v>3</v>
      </c>
      <c r="E82" s="191">
        <v>0</v>
      </c>
      <c r="F82" s="191">
        <v>3</v>
      </c>
      <c r="G82" s="222" t="s">
        <v>436</v>
      </c>
      <c r="H82" s="222" t="s">
        <v>495</v>
      </c>
      <c r="I82" s="222" t="s">
        <v>436</v>
      </c>
      <c r="J82" s="218"/>
      <c r="K82" s="220"/>
    </row>
    <row r="83" spans="1:11" x14ac:dyDescent="0.2">
      <c r="A83" s="187">
        <v>1301372</v>
      </c>
      <c r="B83" s="188" t="s">
        <v>158</v>
      </c>
      <c r="C83" s="189" t="s">
        <v>55</v>
      </c>
      <c r="D83" s="191"/>
      <c r="E83" s="191"/>
      <c r="F83" s="191"/>
      <c r="G83" s="222"/>
      <c r="H83" s="218"/>
      <c r="I83" s="218"/>
      <c r="J83" s="218"/>
      <c r="K83" s="218"/>
    </row>
    <row r="84" spans="1:11" ht="25.5" x14ac:dyDescent="0.2">
      <c r="A84" s="192">
        <v>1301392</v>
      </c>
      <c r="B84" s="188" t="s">
        <v>159</v>
      </c>
      <c r="C84" s="194" t="s">
        <v>59</v>
      </c>
      <c r="D84" s="191">
        <v>3</v>
      </c>
      <c r="E84" s="191">
        <v>0</v>
      </c>
      <c r="F84" s="191">
        <v>3</v>
      </c>
      <c r="G84" s="222" t="s">
        <v>429</v>
      </c>
      <c r="H84" s="218"/>
      <c r="I84" s="218"/>
      <c r="J84" s="218"/>
      <c r="K84" s="220"/>
    </row>
    <row r="85" spans="1:11" x14ac:dyDescent="0.2">
      <c r="A85" s="187">
        <v>1301399</v>
      </c>
      <c r="B85" s="188" t="s">
        <v>160</v>
      </c>
      <c r="C85" s="189" t="s">
        <v>161</v>
      </c>
      <c r="D85" s="191"/>
      <c r="E85" s="191"/>
      <c r="F85" s="191"/>
      <c r="G85" s="222"/>
      <c r="H85" s="218"/>
      <c r="I85" s="218"/>
      <c r="J85" s="218"/>
      <c r="K85" s="218"/>
    </row>
    <row r="86" spans="1:11" x14ac:dyDescent="0.2">
      <c r="A86" s="187">
        <v>1301410</v>
      </c>
      <c r="B86" s="188" t="s">
        <v>162</v>
      </c>
      <c r="C86" s="189" t="s">
        <v>163</v>
      </c>
      <c r="D86" s="191"/>
      <c r="E86" s="191"/>
      <c r="F86" s="191"/>
      <c r="G86" s="222"/>
      <c r="H86" s="218"/>
      <c r="I86" s="218"/>
      <c r="J86" s="218"/>
      <c r="K86" s="218"/>
    </row>
    <row r="87" spans="1:11" x14ac:dyDescent="0.2">
      <c r="A87" s="192">
        <v>1301415</v>
      </c>
      <c r="B87" s="188" t="s">
        <v>164</v>
      </c>
      <c r="C87" s="194" t="s">
        <v>165</v>
      </c>
      <c r="D87" s="191">
        <v>3</v>
      </c>
      <c r="E87" s="191">
        <v>0</v>
      </c>
      <c r="F87" s="191">
        <v>3</v>
      </c>
      <c r="G87" s="222">
        <v>1301315</v>
      </c>
      <c r="H87" s="218"/>
      <c r="I87" s="218"/>
      <c r="J87" s="218"/>
      <c r="K87" s="220"/>
    </row>
    <row r="88" spans="1:11" x14ac:dyDescent="0.2">
      <c r="A88" s="187">
        <v>1301420</v>
      </c>
      <c r="B88" s="188" t="s">
        <v>166</v>
      </c>
      <c r="C88" s="189" t="s">
        <v>167</v>
      </c>
      <c r="D88" s="191"/>
      <c r="E88" s="191"/>
      <c r="F88" s="191"/>
      <c r="G88" s="222"/>
      <c r="H88" s="218"/>
      <c r="I88" s="218"/>
      <c r="J88" s="218"/>
      <c r="K88" s="218"/>
    </row>
    <row r="89" spans="1:11" x14ac:dyDescent="0.2">
      <c r="A89" s="192">
        <v>1301425</v>
      </c>
      <c r="B89" s="188" t="s">
        <v>168</v>
      </c>
      <c r="C89" s="194" t="s">
        <v>56</v>
      </c>
      <c r="D89" s="191">
        <v>3</v>
      </c>
      <c r="E89" s="191">
        <v>0</v>
      </c>
      <c r="F89" s="191">
        <v>3</v>
      </c>
      <c r="G89" s="222">
        <v>1301326</v>
      </c>
      <c r="H89" s="218"/>
      <c r="I89" s="218"/>
      <c r="J89" s="218"/>
      <c r="K89" s="220"/>
    </row>
    <row r="90" spans="1:11" x14ac:dyDescent="0.2">
      <c r="A90" s="192">
        <v>1301440</v>
      </c>
      <c r="B90" s="188" t="s">
        <v>169</v>
      </c>
      <c r="C90" s="194" t="s">
        <v>57</v>
      </c>
      <c r="D90" s="191">
        <v>3</v>
      </c>
      <c r="E90" s="191">
        <v>0</v>
      </c>
      <c r="F90" s="191">
        <v>3</v>
      </c>
      <c r="G90" s="222">
        <v>1301310</v>
      </c>
      <c r="H90" s="218"/>
      <c r="I90" s="222">
        <v>1301310</v>
      </c>
      <c r="J90" s="218"/>
      <c r="K90" s="218"/>
    </row>
    <row r="91" spans="1:11" x14ac:dyDescent="0.2">
      <c r="A91" s="192">
        <v>1301455</v>
      </c>
      <c r="B91" s="188" t="s">
        <v>170</v>
      </c>
      <c r="C91" s="194" t="s">
        <v>18</v>
      </c>
      <c r="D91" s="191">
        <v>2</v>
      </c>
      <c r="E91" s="191">
        <v>2</v>
      </c>
      <c r="F91" s="191">
        <v>3</v>
      </c>
      <c r="G91" s="222">
        <v>1301310</v>
      </c>
      <c r="H91" s="222">
        <v>1301310</v>
      </c>
      <c r="I91" s="218"/>
      <c r="J91" s="218"/>
      <c r="K91" s="218"/>
    </row>
    <row r="92" spans="1:11" x14ac:dyDescent="0.2">
      <c r="A92" s="187">
        <v>1301460</v>
      </c>
      <c r="B92" s="188" t="s">
        <v>171</v>
      </c>
      <c r="C92" s="189" t="s">
        <v>172</v>
      </c>
      <c r="D92" s="191"/>
      <c r="E92" s="191"/>
      <c r="F92" s="191"/>
      <c r="G92" s="222"/>
      <c r="H92" s="218"/>
      <c r="I92" s="218"/>
      <c r="J92" s="218"/>
      <c r="K92" s="218"/>
    </row>
    <row r="93" spans="1:11" x14ac:dyDescent="0.2">
      <c r="A93" s="192">
        <v>1301461</v>
      </c>
      <c r="B93" s="188" t="s">
        <v>173</v>
      </c>
      <c r="C93" s="194" t="s">
        <v>58</v>
      </c>
      <c r="D93" s="191">
        <v>3</v>
      </c>
      <c r="E93" s="191">
        <v>0</v>
      </c>
      <c r="F93" s="191">
        <v>3</v>
      </c>
      <c r="G93" s="222">
        <v>1301340</v>
      </c>
      <c r="H93" s="218"/>
      <c r="I93" s="218"/>
      <c r="J93" s="218"/>
      <c r="K93" s="218"/>
    </row>
    <row r="94" spans="1:11" x14ac:dyDescent="0.2">
      <c r="A94" s="196">
        <v>1301486</v>
      </c>
      <c r="B94" s="197" t="s">
        <v>174</v>
      </c>
      <c r="C94" s="195" t="s">
        <v>175</v>
      </c>
      <c r="D94" s="191"/>
      <c r="E94" s="191"/>
      <c r="F94" s="191"/>
      <c r="G94" s="222"/>
      <c r="H94" s="218"/>
      <c r="I94" s="218"/>
      <c r="J94" s="218"/>
      <c r="K94" s="218"/>
    </row>
    <row r="95" spans="1:11" x14ac:dyDescent="0.2">
      <c r="A95" s="187">
        <v>1301489</v>
      </c>
      <c r="B95" s="188" t="s">
        <v>176</v>
      </c>
      <c r="C95" s="189" t="s">
        <v>19</v>
      </c>
      <c r="D95" s="191"/>
      <c r="E95" s="191"/>
      <c r="F95" s="191"/>
      <c r="G95" s="222"/>
      <c r="H95" s="218"/>
      <c r="I95" s="218"/>
      <c r="J95" s="218"/>
      <c r="K95" s="218"/>
    </row>
    <row r="96" spans="1:11" x14ac:dyDescent="0.2">
      <c r="A96" s="192">
        <v>1301490</v>
      </c>
      <c r="B96" s="188" t="s">
        <v>177</v>
      </c>
      <c r="C96" s="194" t="s">
        <v>60</v>
      </c>
      <c r="D96" s="191">
        <v>3</v>
      </c>
      <c r="E96" s="191">
        <v>0</v>
      </c>
      <c r="F96" s="191">
        <v>3</v>
      </c>
      <c r="G96" s="222" t="s">
        <v>429</v>
      </c>
      <c r="H96" s="218"/>
      <c r="I96" s="218"/>
      <c r="J96" s="218"/>
      <c r="K96" s="218"/>
    </row>
    <row r="97" spans="1:11" ht="25.5" x14ac:dyDescent="0.2">
      <c r="A97" s="192">
        <v>1301491</v>
      </c>
      <c r="B97" s="188" t="s">
        <v>178</v>
      </c>
      <c r="C97" s="194" t="s">
        <v>85</v>
      </c>
      <c r="D97" s="191">
        <v>0</v>
      </c>
      <c r="E97" s="191">
        <v>2</v>
      </c>
      <c r="F97" s="191">
        <v>1</v>
      </c>
      <c r="G97" s="222" t="s">
        <v>483</v>
      </c>
      <c r="H97" s="218"/>
      <c r="I97" s="218"/>
      <c r="J97" s="218"/>
      <c r="K97" s="218"/>
    </row>
    <row r="98" spans="1:11" x14ac:dyDescent="0.2">
      <c r="A98" s="192">
        <v>1301492</v>
      </c>
      <c r="B98" s="188" t="s">
        <v>179</v>
      </c>
      <c r="C98" s="194" t="s">
        <v>86</v>
      </c>
      <c r="D98" s="191">
        <v>0</v>
      </c>
      <c r="E98" s="191">
        <v>4</v>
      </c>
      <c r="F98" s="191">
        <v>2</v>
      </c>
      <c r="G98" s="222">
        <v>1301491</v>
      </c>
      <c r="H98" s="218"/>
      <c r="I98" s="218"/>
      <c r="J98" s="218"/>
      <c r="K98" s="218"/>
    </row>
    <row r="99" spans="1:11" x14ac:dyDescent="0.2">
      <c r="A99" s="187">
        <v>1301900</v>
      </c>
      <c r="B99" s="188" t="s">
        <v>180</v>
      </c>
      <c r="C99" s="189" t="s">
        <v>181</v>
      </c>
      <c r="D99" s="191"/>
      <c r="E99" s="191"/>
      <c r="F99" s="191"/>
      <c r="G99" s="222"/>
      <c r="H99" s="218"/>
      <c r="I99" s="218"/>
      <c r="J99" s="218"/>
      <c r="K99" s="218"/>
    </row>
    <row r="100" spans="1:11" x14ac:dyDescent="0.2">
      <c r="A100" s="187">
        <v>1301901</v>
      </c>
      <c r="B100" s="188" t="s">
        <v>182</v>
      </c>
      <c r="C100" s="189" t="s">
        <v>183</v>
      </c>
      <c r="D100" s="191"/>
      <c r="E100" s="191"/>
      <c r="F100" s="191"/>
      <c r="G100" s="222"/>
      <c r="H100" s="218"/>
      <c r="I100" s="218"/>
      <c r="J100" s="218"/>
      <c r="K100" s="218"/>
    </row>
    <row r="101" spans="1:11" x14ac:dyDescent="0.2">
      <c r="A101" s="192">
        <v>1302281</v>
      </c>
      <c r="B101" s="188" t="s">
        <v>184</v>
      </c>
      <c r="C101" s="194" t="s">
        <v>82</v>
      </c>
      <c r="D101" s="191">
        <v>3</v>
      </c>
      <c r="E101" s="191">
        <v>0</v>
      </c>
      <c r="F101" s="191">
        <v>3</v>
      </c>
      <c r="G101" s="222">
        <v>1301108</v>
      </c>
      <c r="H101" s="222">
        <v>1301108</v>
      </c>
      <c r="I101" s="222">
        <v>1303120</v>
      </c>
      <c r="J101" s="218"/>
      <c r="K101" s="218"/>
    </row>
    <row r="102" spans="1:11" x14ac:dyDescent="0.2">
      <c r="A102" s="192">
        <v>1302369</v>
      </c>
      <c r="B102" s="188" t="s">
        <v>156</v>
      </c>
      <c r="C102" s="194" t="s">
        <v>17</v>
      </c>
      <c r="D102" s="191">
        <v>0</v>
      </c>
      <c r="E102" s="191">
        <v>6</v>
      </c>
      <c r="F102" s="191">
        <v>3</v>
      </c>
      <c r="G102" s="222"/>
      <c r="H102" s="222" t="s">
        <v>430</v>
      </c>
      <c r="I102" s="218"/>
      <c r="J102" s="218"/>
      <c r="K102" s="218"/>
    </row>
    <row r="103" spans="1:11" x14ac:dyDescent="0.2">
      <c r="A103" s="187">
        <v>1302380</v>
      </c>
      <c r="B103" s="188" t="s">
        <v>185</v>
      </c>
      <c r="C103" s="189" t="s">
        <v>20</v>
      </c>
      <c r="D103" s="191"/>
      <c r="E103" s="191"/>
      <c r="F103" s="191"/>
      <c r="G103" s="222"/>
      <c r="H103" s="218"/>
      <c r="I103" s="218"/>
      <c r="J103" s="218"/>
      <c r="K103" s="218"/>
    </row>
    <row r="104" spans="1:11" x14ac:dyDescent="0.2">
      <c r="A104" s="187">
        <v>1302381</v>
      </c>
      <c r="B104" s="188" t="s">
        <v>184</v>
      </c>
      <c r="C104" s="189" t="s">
        <v>82</v>
      </c>
      <c r="D104" s="191"/>
      <c r="E104" s="191"/>
      <c r="F104" s="191"/>
      <c r="G104" s="222"/>
      <c r="H104" s="218"/>
      <c r="I104" s="218"/>
      <c r="J104" s="218"/>
      <c r="K104" s="218"/>
    </row>
    <row r="105" spans="1:11" x14ac:dyDescent="0.2">
      <c r="A105" s="192">
        <v>1302382</v>
      </c>
      <c r="B105" s="188" t="s">
        <v>186</v>
      </c>
      <c r="C105" s="194" t="s">
        <v>187</v>
      </c>
      <c r="D105" s="191">
        <v>2</v>
      </c>
      <c r="E105" s="191">
        <v>2</v>
      </c>
      <c r="F105" s="191">
        <v>3</v>
      </c>
      <c r="G105" s="222"/>
      <c r="H105" s="222">
        <v>1302281</v>
      </c>
      <c r="I105" s="218"/>
      <c r="J105" s="218"/>
      <c r="K105" s="218"/>
    </row>
    <row r="106" spans="1:11" x14ac:dyDescent="0.2">
      <c r="A106" s="192">
        <v>1302383</v>
      </c>
      <c r="B106" s="188" t="s">
        <v>188</v>
      </c>
      <c r="C106" s="194" t="s">
        <v>61</v>
      </c>
      <c r="D106" s="191">
        <v>2</v>
      </c>
      <c r="E106" s="191">
        <v>2</v>
      </c>
      <c r="F106" s="191">
        <v>3</v>
      </c>
      <c r="G106" s="222">
        <v>1302281</v>
      </c>
      <c r="H106" s="222">
        <v>1302281</v>
      </c>
      <c r="I106" s="222">
        <v>1302281</v>
      </c>
      <c r="J106" s="218"/>
      <c r="K106" s="218"/>
    </row>
    <row r="107" spans="1:11" x14ac:dyDescent="0.2">
      <c r="A107" s="192">
        <v>1302384</v>
      </c>
      <c r="B107" s="188" t="s">
        <v>484</v>
      </c>
      <c r="C107" s="194" t="s">
        <v>485</v>
      </c>
      <c r="D107" s="191">
        <v>2</v>
      </c>
      <c r="E107" s="191">
        <v>2</v>
      </c>
      <c r="F107" s="191">
        <v>3</v>
      </c>
      <c r="G107" s="222" t="s">
        <v>0</v>
      </c>
      <c r="H107" s="222">
        <v>1302382</v>
      </c>
      <c r="I107" s="222" t="s">
        <v>0</v>
      </c>
      <c r="J107" s="222" t="s">
        <v>0</v>
      </c>
      <c r="K107" s="218"/>
    </row>
    <row r="108" spans="1:11" x14ac:dyDescent="0.2">
      <c r="A108" s="187">
        <v>1302385</v>
      </c>
      <c r="B108" s="188" t="s">
        <v>189</v>
      </c>
      <c r="C108" s="189" t="s">
        <v>190</v>
      </c>
      <c r="D108" s="191"/>
      <c r="E108" s="191"/>
      <c r="F108" s="191"/>
      <c r="G108" s="222"/>
      <c r="H108" s="218"/>
      <c r="I108" s="218"/>
      <c r="J108" s="218"/>
      <c r="K108" s="218"/>
    </row>
    <row r="109" spans="1:11" x14ac:dyDescent="0.2">
      <c r="A109" s="187">
        <v>1302386</v>
      </c>
      <c r="B109" s="188" t="s">
        <v>191</v>
      </c>
      <c r="C109" s="189" t="s">
        <v>192</v>
      </c>
      <c r="D109" s="191"/>
      <c r="E109" s="191"/>
      <c r="F109" s="191"/>
      <c r="G109" s="222"/>
      <c r="H109" s="218"/>
      <c r="I109" s="218"/>
      <c r="J109" s="218"/>
      <c r="K109" s="218"/>
    </row>
    <row r="110" spans="1:11" x14ac:dyDescent="0.2">
      <c r="A110" s="192">
        <v>1302387</v>
      </c>
      <c r="B110" s="188" t="s">
        <v>193</v>
      </c>
      <c r="C110" s="194" t="s">
        <v>194</v>
      </c>
      <c r="D110" s="191">
        <v>2</v>
      </c>
      <c r="E110" s="191">
        <v>2</v>
      </c>
      <c r="F110" s="191">
        <v>3</v>
      </c>
      <c r="G110" s="222"/>
      <c r="H110" s="222">
        <v>1302382</v>
      </c>
      <c r="I110" s="218"/>
      <c r="J110" s="218"/>
      <c r="K110" s="218"/>
    </row>
    <row r="111" spans="1:11" x14ac:dyDescent="0.2">
      <c r="A111" s="192">
        <v>1302388</v>
      </c>
      <c r="B111" s="188" t="s">
        <v>195</v>
      </c>
      <c r="C111" s="194" t="s">
        <v>79</v>
      </c>
      <c r="D111" s="191">
        <v>3</v>
      </c>
      <c r="E111" s="191">
        <v>0</v>
      </c>
      <c r="F111" s="191">
        <v>3</v>
      </c>
      <c r="G111" s="218"/>
      <c r="H111" s="222">
        <v>1302281</v>
      </c>
      <c r="I111" s="218"/>
      <c r="J111" s="218"/>
      <c r="K111" s="218"/>
    </row>
    <row r="112" spans="1:11" ht="25.5" x14ac:dyDescent="0.2">
      <c r="A112" s="192">
        <v>1302392</v>
      </c>
      <c r="B112" s="188" t="s">
        <v>196</v>
      </c>
      <c r="C112" s="194" t="s">
        <v>197</v>
      </c>
      <c r="D112" s="191">
        <v>3</v>
      </c>
      <c r="E112" s="191">
        <v>0</v>
      </c>
      <c r="F112" s="191">
        <v>3</v>
      </c>
      <c r="G112" s="218"/>
      <c r="H112" s="222" t="s">
        <v>429</v>
      </c>
      <c r="I112" s="218"/>
      <c r="J112" s="218"/>
      <c r="K112" s="218"/>
    </row>
    <row r="113" spans="1:11" x14ac:dyDescent="0.2">
      <c r="A113" s="187">
        <v>1302410</v>
      </c>
      <c r="B113" s="188" t="s">
        <v>198</v>
      </c>
      <c r="C113" s="189" t="s">
        <v>199</v>
      </c>
      <c r="D113" s="191"/>
      <c r="E113" s="191"/>
      <c r="F113" s="191"/>
      <c r="G113" s="222"/>
      <c r="H113" s="218"/>
      <c r="I113" s="218"/>
      <c r="J113" s="218"/>
      <c r="K113" s="218"/>
    </row>
    <row r="114" spans="1:11" x14ac:dyDescent="0.2">
      <c r="A114" s="187">
        <v>1302430</v>
      </c>
      <c r="B114" s="188" t="s">
        <v>200</v>
      </c>
      <c r="C114" s="189" t="s">
        <v>201</v>
      </c>
      <c r="D114" s="191"/>
      <c r="E114" s="191"/>
      <c r="F114" s="191"/>
      <c r="G114" s="222"/>
      <c r="H114" s="218"/>
      <c r="I114" s="218"/>
      <c r="J114" s="218"/>
      <c r="K114" s="218"/>
    </row>
    <row r="115" spans="1:11" x14ac:dyDescent="0.2">
      <c r="A115" s="187">
        <v>1302433</v>
      </c>
      <c r="B115" s="188" t="s">
        <v>202</v>
      </c>
      <c r="C115" s="189" t="s">
        <v>203</v>
      </c>
      <c r="D115" s="191"/>
      <c r="E115" s="191"/>
      <c r="F115" s="191"/>
      <c r="G115" s="222"/>
      <c r="H115" s="218"/>
      <c r="I115" s="218"/>
      <c r="J115" s="218"/>
      <c r="K115" s="218"/>
    </row>
    <row r="116" spans="1:11" x14ac:dyDescent="0.2">
      <c r="A116" s="187">
        <v>1302440</v>
      </c>
      <c r="B116" s="188" t="s">
        <v>204</v>
      </c>
      <c r="C116" s="189" t="s">
        <v>205</v>
      </c>
      <c r="D116" s="191"/>
      <c r="E116" s="191"/>
      <c r="F116" s="191"/>
      <c r="G116" s="222"/>
      <c r="H116" s="218"/>
      <c r="I116" s="218"/>
      <c r="J116" s="218"/>
      <c r="K116" s="218"/>
    </row>
    <row r="117" spans="1:11" x14ac:dyDescent="0.2">
      <c r="A117" s="192">
        <v>1302441</v>
      </c>
      <c r="B117" s="188" t="s">
        <v>206</v>
      </c>
      <c r="C117" s="194" t="s">
        <v>207</v>
      </c>
      <c r="D117" s="191">
        <v>3</v>
      </c>
      <c r="E117" s="191">
        <v>0</v>
      </c>
      <c r="F117" s="191">
        <v>3</v>
      </c>
      <c r="G117" s="218"/>
      <c r="H117" s="222">
        <v>1303338</v>
      </c>
      <c r="I117" s="218"/>
      <c r="J117" s="218"/>
      <c r="K117" s="218"/>
    </row>
    <row r="118" spans="1:11" x14ac:dyDescent="0.2">
      <c r="A118" s="187">
        <v>1302450</v>
      </c>
      <c r="B118" s="188" t="s">
        <v>208</v>
      </c>
      <c r="C118" s="189" t="s">
        <v>62</v>
      </c>
      <c r="D118" s="191"/>
      <c r="E118" s="191"/>
      <c r="F118" s="191"/>
      <c r="G118" s="222"/>
      <c r="H118" s="218"/>
      <c r="I118" s="218"/>
      <c r="J118" s="218"/>
      <c r="K118" s="218"/>
    </row>
    <row r="119" spans="1:11" x14ac:dyDescent="0.2">
      <c r="A119" s="192">
        <v>1302452</v>
      </c>
      <c r="B119" s="188" t="s">
        <v>209</v>
      </c>
      <c r="C119" s="194" t="s">
        <v>62</v>
      </c>
      <c r="D119" s="191">
        <v>3</v>
      </c>
      <c r="E119" s="191">
        <v>0</v>
      </c>
      <c r="F119" s="191">
        <v>3</v>
      </c>
      <c r="G119" s="222">
        <v>1302281</v>
      </c>
      <c r="H119" s="222">
        <v>1302281</v>
      </c>
      <c r="I119" s="218"/>
      <c r="J119" s="218"/>
      <c r="K119" s="218"/>
    </row>
    <row r="120" spans="1:11" x14ac:dyDescent="0.2">
      <c r="A120" s="201">
        <v>1302478</v>
      </c>
      <c r="B120" s="202" t="s">
        <v>210</v>
      </c>
      <c r="C120" s="203" t="s">
        <v>211</v>
      </c>
      <c r="D120" s="191">
        <v>2</v>
      </c>
      <c r="E120" s="191">
        <v>2</v>
      </c>
      <c r="F120" s="191">
        <v>3</v>
      </c>
      <c r="G120" s="222"/>
      <c r="H120" s="222">
        <v>1303386</v>
      </c>
      <c r="I120" s="218"/>
      <c r="J120" s="218"/>
      <c r="K120" s="218"/>
    </row>
    <row r="121" spans="1:11" x14ac:dyDescent="0.2">
      <c r="A121" s="187">
        <v>1302480</v>
      </c>
      <c r="B121" s="188" t="s">
        <v>212</v>
      </c>
      <c r="C121" s="189" t="s">
        <v>213</v>
      </c>
      <c r="D121" s="191"/>
      <c r="E121" s="191"/>
      <c r="F121" s="191"/>
      <c r="G121" s="222"/>
      <c r="H121" s="218"/>
      <c r="I121" s="218"/>
      <c r="J121" s="218"/>
      <c r="K121" s="218"/>
    </row>
    <row r="122" spans="1:11" ht="25.5" x14ac:dyDescent="0.2">
      <c r="A122" s="192">
        <v>1302481</v>
      </c>
      <c r="B122" s="188" t="s">
        <v>214</v>
      </c>
      <c r="C122" s="194" t="s">
        <v>215</v>
      </c>
      <c r="D122" s="191">
        <v>3</v>
      </c>
      <c r="E122" s="191">
        <v>0</v>
      </c>
      <c r="F122" s="191">
        <v>3</v>
      </c>
      <c r="G122" s="222"/>
      <c r="H122" s="222">
        <v>1302384</v>
      </c>
      <c r="I122" s="218"/>
      <c r="J122" s="218"/>
      <c r="K122" s="218"/>
    </row>
    <row r="123" spans="1:11" x14ac:dyDescent="0.2">
      <c r="A123" s="187">
        <v>1302482</v>
      </c>
      <c r="B123" s="188" t="s">
        <v>191</v>
      </c>
      <c r="C123" s="189" t="s">
        <v>192</v>
      </c>
      <c r="D123" s="191"/>
      <c r="E123" s="191"/>
      <c r="F123" s="191"/>
      <c r="G123" s="222"/>
      <c r="H123" s="218"/>
      <c r="I123" s="218"/>
      <c r="J123" s="218"/>
      <c r="K123" s="218"/>
    </row>
    <row r="124" spans="1:11" x14ac:dyDescent="0.2">
      <c r="A124" s="192">
        <v>1302483</v>
      </c>
      <c r="B124" s="188" t="s">
        <v>216</v>
      </c>
      <c r="C124" s="194" t="s">
        <v>217</v>
      </c>
      <c r="D124" s="191">
        <v>3</v>
      </c>
      <c r="E124" s="191">
        <v>0</v>
      </c>
      <c r="F124" s="191">
        <v>3</v>
      </c>
      <c r="G124" s="222">
        <v>1301326</v>
      </c>
      <c r="H124" s="218"/>
      <c r="I124" s="218"/>
      <c r="J124" s="218"/>
      <c r="K124" s="218"/>
    </row>
    <row r="125" spans="1:11" x14ac:dyDescent="0.2">
      <c r="A125" s="192">
        <v>1302484</v>
      </c>
      <c r="B125" s="188" t="s">
        <v>218</v>
      </c>
      <c r="C125" s="194" t="s">
        <v>219</v>
      </c>
      <c r="D125" s="191">
        <v>3</v>
      </c>
      <c r="E125" s="191">
        <v>0</v>
      </c>
      <c r="F125" s="191">
        <v>3</v>
      </c>
      <c r="G125" s="222"/>
      <c r="H125" s="222">
        <v>1302384</v>
      </c>
      <c r="I125" s="218"/>
      <c r="J125" s="218"/>
      <c r="K125" s="218"/>
    </row>
    <row r="126" spans="1:11" x14ac:dyDescent="0.2">
      <c r="A126" s="192">
        <v>1302485</v>
      </c>
      <c r="B126" s="188" t="s">
        <v>220</v>
      </c>
      <c r="C126" s="194" t="s">
        <v>221</v>
      </c>
      <c r="D126" s="191">
        <v>3</v>
      </c>
      <c r="E126" s="191">
        <v>0</v>
      </c>
      <c r="F126" s="191">
        <v>3</v>
      </c>
      <c r="G126" s="222"/>
      <c r="H126" s="222">
        <v>1302383</v>
      </c>
      <c r="I126" s="218"/>
      <c r="J126" s="218"/>
      <c r="K126" s="218"/>
    </row>
    <row r="127" spans="1:11" x14ac:dyDescent="0.2">
      <c r="A127" s="200">
        <v>1302486</v>
      </c>
      <c r="B127" s="197" t="s">
        <v>411</v>
      </c>
      <c r="C127" s="204" t="s">
        <v>412</v>
      </c>
      <c r="D127" s="191">
        <v>2</v>
      </c>
      <c r="E127" s="191">
        <v>2</v>
      </c>
      <c r="F127" s="191">
        <v>3</v>
      </c>
      <c r="G127" s="222"/>
      <c r="H127" s="218"/>
      <c r="I127" s="222">
        <v>1302383</v>
      </c>
      <c r="J127" s="218"/>
      <c r="K127" s="218"/>
    </row>
    <row r="128" spans="1:11" x14ac:dyDescent="0.2">
      <c r="A128" s="187">
        <v>1302487</v>
      </c>
      <c r="B128" s="188" t="s">
        <v>222</v>
      </c>
      <c r="C128" s="189" t="s">
        <v>215</v>
      </c>
      <c r="D128" s="191"/>
      <c r="E128" s="191"/>
      <c r="F128" s="191"/>
      <c r="G128" s="222"/>
      <c r="H128" s="218"/>
      <c r="I128" s="218"/>
      <c r="J128" s="218"/>
      <c r="K128" s="218"/>
    </row>
    <row r="129" spans="1:11" x14ac:dyDescent="0.2">
      <c r="A129" s="192">
        <v>1302488</v>
      </c>
      <c r="B129" s="188" t="s">
        <v>223</v>
      </c>
      <c r="C129" s="194" t="s">
        <v>80</v>
      </c>
      <c r="D129" s="191">
        <v>3</v>
      </c>
      <c r="E129" s="191">
        <v>0</v>
      </c>
      <c r="F129" s="191">
        <v>3</v>
      </c>
      <c r="G129" s="218"/>
      <c r="H129" s="222">
        <v>1302384</v>
      </c>
      <c r="I129" s="218"/>
      <c r="J129" s="218"/>
      <c r="K129" s="218"/>
    </row>
    <row r="130" spans="1:11" x14ac:dyDescent="0.2">
      <c r="A130" s="187">
        <v>1302489</v>
      </c>
      <c r="B130" s="188" t="s">
        <v>224</v>
      </c>
      <c r="C130" s="189" t="s">
        <v>19</v>
      </c>
      <c r="D130" s="191"/>
      <c r="E130" s="191"/>
      <c r="F130" s="191"/>
      <c r="G130" s="222"/>
      <c r="H130" s="218"/>
      <c r="I130" s="218"/>
      <c r="J130" s="218"/>
      <c r="K130" s="218"/>
    </row>
    <row r="131" spans="1:11" x14ac:dyDescent="0.2">
      <c r="A131" s="192">
        <v>1302490</v>
      </c>
      <c r="B131" s="188" t="s">
        <v>225</v>
      </c>
      <c r="C131" s="194" t="s">
        <v>226</v>
      </c>
      <c r="D131" s="191">
        <v>3</v>
      </c>
      <c r="E131" s="191">
        <v>0</v>
      </c>
      <c r="F131" s="191">
        <v>3</v>
      </c>
      <c r="G131" s="218"/>
      <c r="H131" s="222" t="s">
        <v>429</v>
      </c>
      <c r="I131" s="218"/>
      <c r="J131" s="218"/>
      <c r="K131" s="218"/>
    </row>
    <row r="132" spans="1:11" x14ac:dyDescent="0.2">
      <c r="A132" s="192">
        <v>1302491</v>
      </c>
      <c r="B132" s="188" t="s">
        <v>178</v>
      </c>
      <c r="C132" s="194" t="s">
        <v>85</v>
      </c>
      <c r="D132" s="191">
        <v>0</v>
      </c>
      <c r="E132" s="191">
        <v>2</v>
      </c>
      <c r="F132" s="191">
        <v>1</v>
      </c>
      <c r="G132" s="222"/>
      <c r="H132" s="222" t="s">
        <v>486</v>
      </c>
      <c r="I132" s="218"/>
      <c r="J132" s="218"/>
      <c r="K132" s="218"/>
    </row>
    <row r="133" spans="1:11" x14ac:dyDescent="0.2">
      <c r="A133" s="192">
        <v>1302492</v>
      </c>
      <c r="B133" s="188" t="s">
        <v>179</v>
      </c>
      <c r="C133" s="194" t="s">
        <v>86</v>
      </c>
      <c r="D133" s="191">
        <v>0</v>
      </c>
      <c r="E133" s="191">
        <v>4</v>
      </c>
      <c r="F133" s="191">
        <v>2</v>
      </c>
      <c r="G133" s="222"/>
      <c r="H133" s="222">
        <v>1302491</v>
      </c>
      <c r="I133" s="218"/>
      <c r="J133" s="218"/>
      <c r="K133" s="218"/>
    </row>
    <row r="134" spans="1:11" x14ac:dyDescent="0.2">
      <c r="A134" s="187">
        <v>1302900</v>
      </c>
      <c r="B134" s="188" t="s">
        <v>227</v>
      </c>
      <c r="C134" s="189" t="s">
        <v>228</v>
      </c>
      <c r="D134" s="191"/>
      <c r="E134" s="191"/>
      <c r="F134" s="191"/>
      <c r="G134" s="222"/>
      <c r="H134" s="218"/>
      <c r="I134" s="218"/>
      <c r="J134" s="218"/>
      <c r="K134" s="218"/>
    </row>
    <row r="135" spans="1:11" x14ac:dyDescent="0.2">
      <c r="A135" s="187">
        <v>1302493</v>
      </c>
      <c r="B135" s="188" t="s">
        <v>474</v>
      </c>
      <c r="C135" s="189" t="s">
        <v>475</v>
      </c>
      <c r="D135" s="191">
        <v>3</v>
      </c>
      <c r="E135" s="191">
        <v>0</v>
      </c>
      <c r="F135" s="191">
        <v>3</v>
      </c>
      <c r="G135" s="222"/>
      <c r="H135" s="222">
        <v>1302384</v>
      </c>
      <c r="I135" s="218"/>
      <c r="J135" s="218"/>
      <c r="K135" s="218"/>
    </row>
    <row r="136" spans="1:11" x14ac:dyDescent="0.2">
      <c r="A136" s="187">
        <v>1302494</v>
      </c>
      <c r="B136" s="188" t="s">
        <v>480</v>
      </c>
      <c r="C136" s="189" t="s">
        <v>481</v>
      </c>
      <c r="D136" s="191">
        <v>3</v>
      </c>
      <c r="E136" s="191">
        <v>0</v>
      </c>
      <c r="F136" s="191">
        <v>3</v>
      </c>
      <c r="G136" s="222"/>
      <c r="H136" s="222">
        <v>1303237</v>
      </c>
      <c r="I136" s="218"/>
      <c r="J136" s="218"/>
      <c r="K136" s="218"/>
    </row>
    <row r="137" spans="1:11" x14ac:dyDescent="0.2">
      <c r="A137" s="192">
        <v>1303120</v>
      </c>
      <c r="B137" s="188" t="s">
        <v>439</v>
      </c>
      <c r="C137" s="194" t="s">
        <v>83</v>
      </c>
      <c r="D137" s="191">
        <v>3</v>
      </c>
      <c r="E137" s="191">
        <v>0</v>
      </c>
      <c r="F137" s="191">
        <v>3</v>
      </c>
      <c r="G137" s="222"/>
      <c r="H137" s="218"/>
      <c r="I137" s="222" t="s">
        <v>0</v>
      </c>
      <c r="J137" s="218"/>
      <c r="K137" s="218"/>
    </row>
    <row r="138" spans="1:11" x14ac:dyDescent="0.2">
      <c r="A138" s="187">
        <v>1303235</v>
      </c>
      <c r="B138" s="188" t="s">
        <v>229</v>
      </c>
      <c r="C138" s="189" t="s">
        <v>230</v>
      </c>
      <c r="D138" s="191"/>
      <c r="E138" s="191"/>
      <c r="F138" s="191"/>
      <c r="G138" s="222"/>
      <c r="H138" s="218"/>
      <c r="I138" s="218"/>
      <c r="J138" s="218"/>
      <c r="K138" s="218"/>
    </row>
    <row r="139" spans="1:11" x14ac:dyDescent="0.2">
      <c r="A139" s="192">
        <v>1303236</v>
      </c>
      <c r="B139" s="188" t="s">
        <v>231</v>
      </c>
      <c r="C139" s="194" t="s">
        <v>31</v>
      </c>
      <c r="D139" s="191">
        <v>2</v>
      </c>
      <c r="E139" s="191">
        <v>2</v>
      </c>
      <c r="F139" s="191">
        <v>3</v>
      </c>
      <c r="G139" s="222">
        <v>1301108</v>
      </c>
      <c r="H139" s="222">
        <v>1301108</v>
      </c>
      <c r="I139" s="222">
        <v>1301108</v>
      </c>
      <c r="J139" s="222">
        <v>1301108</v>
      </c>
      <c r="K139" s="218"/>
    </row>
    <row r="140" spans="1:11" x14ac:dyDescent="0.2">
      <c r="A140" s="190">
        <v>1303237</v>
      </c>
      <c r="B140" s="188" t="s">
        <v>232</v>
      </c>
      <c r="C140" s="194" t="s">
        <v>233</v>
      </c>
      <c r="D140" s="142">
        <v>3</v>
      </c>
      <c r="E140" s="142">
        <v>0</v>
      </c>
      <c r="F140" s="142">
        <v>3</v>
      </c>
      <c r="G140" s="217">
        <v>1301108</v>
      </c>
      <c r="H140" s="217">
        <v>1301108</v>
      </c>
      <c r="I140" s="217">
        <v>1301108</v>
      </c>
      <c r="J140" s="217">
        <v>1301108</v>
      </c>
      <c r="K140" s="218"/>
    </row>
    <row r="141" spans="1:11" x14ac:dyDescent="0.2">
      <c r="A141" s="187">
        <v>1303240</v>
      </c>
      <c r="B141" s="188" t="s">
        <v>234</v>
      </c>
      <c r="C141" s="189" t="s">
        <v>235</v>
      </c>
      <c r="D141" s="191"/>
      <c r="E141" s="191"/>
      <c r="F141" s="191"/>
      <c r="G141" s="222"/>
      <c r="H141" s="218"/>
      <c r="I141" s="218"/>
      <c r="J141" s="218"/>
      <c r="K141" s="218"/>
    </row>
    <row r="142" spans="1:11" x14ac:dyDescent="0.2">
      <c r="A142" s="187">
        <v>1303244</v>
      </c>
      <c r="B142" s="188" t="s">
        <v>234</v>
      </c>
      <c r="C142" s="189" t="s">
        <v>235</v>
      </c>
      <c r="D142" s="191"/>
      <c r="E142" s="191"/>
      <c r="F142" s="191"/>
      <c r="G142" s="222"/>
      <c r="H142" s="218"/>
      <c r="I142" s="218"/>
      <c r="J142" s="218"/>
      <c r="K142" s="218"/>
    </row>
    <row r="143" spans="1:11" x14ac:dyDescent="0.2">
      <c r="A143" s="187">
        <v>1303245</v>
      </c>
      <c r="B143" s="188" t="s">
        <v>236</v>
      </c>
      <c r="C143" s="189" t="s">
        <v>237</v>
      </c>
      <c r="D143" s="191"/>
      <c r="E143" s="191"/>
      <c r="F143" s="191"/>
      <c r="G143" s="222"/>
      <c r="H143" s="218"/>
      <c r="I143" s="218"/>
      <c r="J143" s="218"/>
      <c r="K143" s="218"/>
    </row>
    <row r="144" spans="1:11" x14ac:dyDescent="0.2">
      <c r="A144" s="187">
        <v>1303261</v>
      </c>
      <c r="B144" s="188" t="s">
        <v>238</v>
      </c>
      <c r="C144" s="189" t="s">
        <v>33</v>
      </c>
      <c r="D144" s="191"/>
      <c r="E144" s="191"/>
      <c r="F144" s="191"/>
      <c r="G144" s="222"/>
      <c r="H144" s="218"/>
      <c r="I144" s="218"/>
      <c r="J144" s="218"/>
      <c r="K144" s="218"/>
    </row>
    <row r="145" spans="1:11" s="207" customFormat="1" x14ac:dyDescent="0.2">
      <c r="A145" s="205">
        <v>1303265</v>
      </c>
      <c r="B145" s="202" t="s">
        <v>239</v>
      </c>
      <c r="C145" s="203" t="s">
        <v>24</v>
      </c>
      <c r="D145" s="206">
        <v>3</v>
      </c>
      <c r="E145" s="206">
        <v>0</v>
      </c>
      <c r="F145" s="206">
        <v>3</v>
      </c>
      <c r="G145" s="230">
        <v>1401120</v>
      </c>
      <c r="H145" s="230">
        <v>1401120</v>
      </c>
      <c r="I145" s="230">
        <v>1401120</v>
      </c>
      <c r="J145" s="230">
        <v>1401120</v>
      </c>
      <c r="K145" s="231"/>
    </row>
    <row r="146" spans="1:11" x14ac:dyDescent="0.2">
      <c r="A146" s="192">
        <v>1303320</v>
      </c>
      <c r="B146" s="188" t="s">
        <v>240</v>
      </c>
      <c r="C146" s="194" t="s">
        <v>87</v>
      </c>
      <c r="D146" s="191">
        <v>3</v>
      </c>
      <c r="E146" s="191">
        <v>0</v>
      </c>
      <c r="F146" s="191">
        <v>3</v>
      </c>
      <c r="G146" s="222"/>
      <c r="H146" s="218"/>
      <c r="I146" s="222">
        <v>1303342</v>
      </c>
      <c r="J146" s="218"/>
      <c r="K146" s="218"/>
    </row>
    <row r="147" spans="1:11" ht="25.5" x14ac:dyDescent="0.2">
      <c r="A147" s="187">
        <v>1303330</v>
      </c>
      <c r="B147" s="188" t="s">
        <v>241</v>
      </c>
      <c r="C147" s="189" t="s">
        <v>21</v>
      </c>
      <c r="D147" s="191"/>
      <c r="E147" s="191"/>
      <c r="F147" s="191"/>
      <c r="G147" s="222"/>
      <c r="H147" s="218"/>
      <c r="I147" s="218"/>
      <c r="J147" s="218"/>
      <c r="K147" s="218"/>
    </row>
    <row r="148" spans="1:11" ht="25.5" x14ac:dyDescent="0.2">
      <c r="A148" s="187">
        <v>1303331</v>
      </c>
      <c r="B148" s="188" t="s">
        <v>242</v>
      </c>
      <c r="C148" s="189" t="s">
        <v>243</v>
      </c>
      <c r="D148" s="191"/>
      <c r="E148" s="191"/>
      <c r="F148" s="191"/>
      <c r="G148" s="222"/>
      <c r="H148" s="218"/>
      <c r="I148" s="218"/>
      <c r="J148" s="218"/>
      <c r="K148" s="218"/>
    </row>
    <row r="149" spans="1:11" x14ac:dyDescent="0.2">
      <c r="A149" s="192">
        <v>1303334</v>
      </c>
      <c r="B149" s="188" t="s">
        <v>440</v>
      </c>
      <c r="C149" s="194" t="s">
        <v>380</v>
      </c>
      <c r="D149" s="191">
        <v>3</v>
      </c>
      <c r="E149" s="191">
        <v>0</v>
      </c>
      <c r="F149" s="191">
        <v>3</v>
      </c>
      <c r="G149" s="222"/>
      <c r="H149" s="218"/>
      <c r="I149" s="218"/>
      <c r="J149" s="222">
        <v>1304310</v>
      </c>
      <c r="K149" s="218"/>
    </row>
    <row r="150" spans="1:11" x14ac:dyDescent="0.2">
      <c r="A150" s="187">
        <v>1303335</v>
      </c>
      <c r="B150" s="188" t="s">
        <v>565</v>
      </c>
      <c r="C150" s="189" t="s">
        <v>244</v>
      </c>
      <c r="D150" s="191"/>
      <c r="E150" s="191"/>
      <c r="F150" s="191"/>
      <c r="G150" s="222"/>
      <c r="H150" s="218"/>
      <c r="I150" s="218"/>
      <c r="J150" s="218"/>
      <c r="K150" s="218"/>
    </row>
    <row r="151" spans="1:11" x14ac:dyDescent="0.2">
      <c r="A151" s="187">
        <v>1303336</v>
      </c>
      <c r="B151" s="188" t="s">
        <v>245</v>
      </c>
      <c r="C151" s="189" t="s">
        <v>246</v>
      </c>
      <c r="D151" s="191"/>
      <c r="E151" s="191"/>
      <c r="F151" s="191"/>
      <c r="G151" s="222"/>
      <c r="H151" s="218"/>
      <c r="I151" s="218"/>
      <c r="J151" s="218"/>
      <c r="K151" s="218"/>
    </row>
    <row r="152" spans="1:11" x14ac:dyDescent="0.2">
      <c r="A152" s="187">
        <v>1303337</v>
      </c>
      <c r="B152" s="188" t="s">
        <v>566</v>
      </c>
      <c r="C152" s="189" t="s">
        <v>233</v>
      </c>
      <c r="D152" s="191">
        <v>2</v>
      </c>
      <c r="E152" s="191">
        <v>2</v>
      </c>
      <c r="F152" s="191">
        <v>3</v>
      </c>
      <c r="G152" s="222">
        <v>1301108</v>
      </c>
      <c r="H152" s="222">
        <v>1301108</v>
      </c>
      <c r="I152" s="222">
        <v>1301108</v>
      </c>
      <c r="J152" s="222">
        <v>1301108</v>
      </c>
      <c r="K152" s="218"/>
    </row>
    <row r="153" spans="1:11" x14ac:dyDescent="0.2">
      <c r="A153" s="192">
        <v>1303338</v>
      </c>
      <c r="B153" s="188" t="s">
        <v>441</v>
      </c>
      <c r="C153" s="194" t="s">
        <v>64</v>
      </c>
      <c r="D153" s="191">
        <v>2</v>
      </c>
      <c r="E153" s="191">
        <v>2</v>
      </c>
      <c r="F153" s="191">
        <v>3</v>
      </c>
      <c r="G153" s="222" t="s">
        <v>76</v>
      </c>
      <c r="H153" s="222" t="s">
        <v>76</v>
      </c>
      <c r="I153" s="222" t="s">
        <v>76</v>
      </c>
      <c r="J153" s="218"/>
      <c r="K153" s="218"/>
    </row>
    <row r="154" spans="1:11" x14ac:dyDescent="0.2">
      <c r="A154" s="192">
        <v>1303339</v>
      </c>
      <c r="B154" s="188" t="s">
        <v>442</v>
      </c>
      <c r="C154" s="194" t="s">
        <v>75</v>
      </c>
      <c r="D154" s="191">
        <v>2</v>
      </c>
      <c r="E154" s="191">
        <v>2</v>
      </c>
      <c r="F154" s="191">
        <v>3</v>
      </c>
      <c r="G154" s="222"/>
      <c r="H154" s="218"/>
      <c r="I154" s="218"/>
      <c r="J154" s="222">
        <v>1303236</v>
      </c>
      <c r="K154" s="218"/>
    </row>
    <row r="155" spans="1:11" x14ac:dyDescent="0.2">
      <c r="A155" s="187">
        <v>1303340</v>
      </c>
      <c r="B155" s="188" t="s">
        <v>247</v>
      </c>
      <c r="C155" s="189" t="s">
        <v>248</v>
      </c>
      <c r="D155" s="191"/>
      <c r="E155" s="191"/>
      <c r="F155" s="191"/>
      <c r="G155" s="222"/>
      <c r="H155" s="218"/>
      <c r="I155" s="218"/>
      <c r="J155" s="218"/>
      <c r="K155" s="218"/>
    </row>
    <row r="156" spans="1:11" x14ac:dyDescent="0.2">
      <c r="A156" s="187">
        <v>1303341</v>
      </c>
      <c r="B156" s="188" t="s">
        <v>249</v>
      </c>
      <c r="C156" s="189" t="s">
        <v>237</v>
      </c>
      <c r="D156" s="191"/>
      <c r="E156" s="191"/>
      <c r="F156" s="191"/>
      <c r="G156" s="222"/>
      <c r="H156" s="218"/>
      <c r="I156" s="218"/>
      <c r="J156" s="218"/>
      <c r="K156" s="218"/>
    </row>
    <row r="157" spans="1:11" x14ac:dyDescent="0.2">
      <c r="A157" s="192">
        <v>1303342</v>
      </c>
      <c r="B157" s="188" t="s">
        <v>250</v>
      </c>
      <c r="C157" s="194" t="s">
        <v>32</v>
      </c>
      <c r="D157" s="191">
        <v>3</v>
      </c>
      <c r="E157" s="191">
        <v>0</v>
      </c>
      <c r="F157" s="191">
        <v>3</v>
      </c>
      <c r="G157" s="222">
        <v>1301203</v>
      </c>
      <c r="H157" s="222">
        <v>1301203</v>
      </c>
      <c r="I157" s="222">
        <v>1301203</v>
      </c>
      <c r="J157" s="222">
        <v>1301203</v>
      </c>
      <c r="K157" s="218"/>
    </row>
    <row r="158" spans="1:11" x14ac:dyDescent="0.2">
      <c r="A158" s="192">
        <v>1303343</v>
      </c>
      <c r="B158" s="188" t="s">
        <v>251</v>
      </c>
      <c r="C158" s="194" t="s">
        <v>252</v>
      </c>
      <c r="D158" s="191">
        <v>0</v>
      </c>
      <c r="E158" s="191">
        <v>2</v>
      </c>
      <c r="F158" s="191">
        <v>1</v>
      </c>
      <c r="G158" s="222"/>
      <c r="H158" s="218"/>
      <c r="I158" s="222" t="s">
        <v>387</v>
      </c>
      <c r="J158" s="222" t="s">
        <v>387</v>
      </c>
      <c r="K158" s="218"/>
    </row>
    <row r="159" spans="1:11" x14ac:dyDescent="0.2">
      <c r="A159" s="187">
        <v>1303344</v>
      </c>
      <c r="B159" s="188" t="s">
        <v>253</v>
      </c>
      <c r="C159" s="189" t="s">
        <v>254</v>
      </c>
      <c r="D159" s="191"/>
      <c r="E159" s="191"/>
      <c r="F159" s="191"/>
      <c r="G159" s="222"/>
      <c r="H159" s="218"/>
      <c r="I159" s="218"/>
      <c r="J159" s="218"/>
      <c r="K159" s="218"/>
    </row>
    <row r="160" spans="1:11" x14ac:dyDescent="0.2">
      <c r="A160" s="187">
        <v>1303345</v>
      </c>
      <c r="B160" s="188" t="s">
        <v>255</v>
      </c>
      <c r="C160" s="189" t="s">
        <v>256</v>
      </c>
      <c r="D160" s="191"/>
      <c r="E160" s="191"/>
      <c r="F160" s="191"/>
      <c r="G160" s="222"/>
      <c r="H160" s="218"/>
      <c r="I160" s="218"/>
      <c r="J160" s="218"/>
      <c r="K160" s="218"/>
    </row>
    <row r="161" spans="1:11" x14ac:dyDescent="0.2">
      <c r="A161" s="187">
        <v>1303346</v>
      </c>
      <c r="B161" s="188" t="s">
        <v>257</v>
      </c>
      <c r="C161" s="189" t="s">
        <v>258</v>
      </c>
      <c r="D161" s="191"/>
      <c r="E161" s="191"/>
      <c r="F161" s="191"/>
      <c r="G161" s="222"/>
      <c r="H161" s="218"/>
      <c r="I161" s="218"/>
      <c r="J161" s="218"/>
      <c r="K161" s="218"/>
    </row>
    <row r="162" spans="1:11" x14ac:dyDescent="0.2">
      <c r="A162" s="187">
        <v>1303347</v>
      </c>
      <c r="B162" s="188" t="s">
        <v>259</v>
      </c>
      <c r="C162" s="189" t="s">
        <v>260</v>
      </c>
      <c r="D162" s="191"/>
      <c r="E162" s="191"/>
      <c r="F162" s="191"/>
      <c r="G162" s="222"/>
      <c r="H162" s="218"/>
      <c r="I162" s="218"/>
      <c r="J162" s="218"/>
      <c r="K162" s="218"/>
    </row>
    <row r="163" spans="1:11" x14ac:dyDescent="0.2">
      <c r="A163" s="187">
        <v>1303348</v>
      </c>
      <c r="B163" s="188" t="s">
        <v>261</v>
      </c>
      <c r="C163" s="189" t="s">
        <v>262</v>
      </c>
      <c r="D163" s="191"/>
      <c r="E163" s="191"/>
      <c r="F163" s="191"/>
      <c r="G163" s="222"/>
      <c r="H163" s="218"/>
      <c r="I163" s="218"/>
      <c r="J163" s="218"/>
      <c r="K163" s="218"/>
    </row>
    <row r="164" spans="1:11" ht="25.5" x14ac:dyDescent="0.2">
      <c r="A164" s="187">
        <v>1303349</v>
      </c>
      <c r="B164" s="188" t="s">
        <v>263</v>
      </c>
      <c r="C164" s="189" t="s">
        <v>264</v>
      </c>
      <c r="D164" s="191"/>
      <c r="E164" s="191"/>
      <c r="F164" s="191"/>
      <c r="G164" s="222"/>
      <c r="H164" s="218"/>
      <c r="I164" s="218"/>
      <c r="J164" s="218"/>
      <c r="K164" s="218"/>
    </row>
    <row r="165" spans="1:11" x14ac:dyDescent="0.2">
      <c r="A165" s="187">
        <v>1303350</v>
      </c>
      <c r="B165" s="188" t="s">
        <v>265</v>
      </c>
      <c r="C165" s="189" t="s">
        <v>25</v>
      </c>
      <c r="D165" s="191"/>
      <c r="E165" s="191"/>
      <c r="F165" s="191"/>
      <c r="G165" s="222"/>
      <c r="H165" s="218"/>
      <c r="I165" s="218"/>
      <c r="J165" s="218"/>
      <c r="K165" s="218"/>
    </row>
    <row r="166" spans="1:11" ht="25.5" x14ac:dyDescent="0.2">
      <c r="A166" s="192">
        <v>1303354</v>
      </c>
      <c r="B166" s="188" t="s">
        <v>266</v>
      </c>
      <c r="C166" s="194" t="s">
        <v>88</v>
      </c>
      <c r="D166" s="191">
        <v>3</v>
      </c>
      <c r="E166" s="191">
        <v>0</v>
      </c>
      <c r="F166" s="191">
        <v>3</v>
      </c>
      <c r="G166" s="222"/>
      <c r="H166" s="218"/>
      <c r="I166" s="222">
        <v>1303342</v>
      </c>
      <c r="J166" s="218"/>
      <c r="K166" s="218"/>
    </row>
    <row r="167" spans="1:11" x14ac:dyDescent="0.2">
      <c r="A167" s="192">
        <v>1303360</v>
      </c>
      <c r="B167" s="188" t="s">
        <v>267</v>
      </c>
      <c r="C167" s="194" t="s">
        <v>432</v>
      </c>
      <c r="D167" s="191">
        <v>3</v>
      </c>
      <c r="E167" s="191">
        <v>0</v>
      </c>
      <c r="F167" s="191">
        <v>3</v>
      </c>
      <c r="G167" s="222"/>
      <c r="H167" s="222">
        <v>1303342</v>
      </c>
      <c r="I167" s="222">
        <v>1303342</v>
      </c>
      <c r="J167" s="222">
        <v>1303342</v>
      </c>
      <c r="K167" s="218"/>
    </row>
    <row r="168" spans="1:11" x14ac:dyDescent="0.2">
      <c r="A168" s="187">
        <v>1303361</v>
      </c>
      <c r="B168" s="188" t="s">
        <v>238</v>
      </c>
      <c r="C168" s="189" t="s">
        <v>33</v>
      </c>
      <c r="D168" s="191"/>
      <c r="E168" s="191"/>
      <c r="F168" s="191"/>
      <c r="G168" s="222"/>
      <c r="H168" s="218"/>
      <c r="I168" s="218"/>
      <c r="J168" s="218"/>
      <c r="K168" s="218"/>
    </row>
    <row r="169" spans="1:11" x14ac:dyDescent="0.2">
      <c r="A169" s="192">
        <v>1303369</v>
      </c>
      <c r="B169" s="188" t="s">
        <v>156</v>
      </c>
      <c r="C169" s="194" t="s">
        <v>17</v>
      </c>
      <c r="D169" s="191">
        <v>0</v>
      </c>
      <c r="E169" s="191">
        <v>6</v>
      </c>
      <c r="F169" s="191">
        <v>3</v>
      </c>
      <c r="G169" s="222"/>
      <c r="H169" s="218"/>
      <c r="I169" s="222" t="s">
        <v>430</v>
      </c>
      <c r="J169" s="218"/>
      <c r="K169" s="218"/>
    </row>
    <row r="170" spans="1:11" x14ac:dyDescent="0.2">
      <c r="A170" s="187">
        <v>1303370</v>
      </c>
      <c r="B170" s="188" t="s">
        <v>268</v>
      </c>
      <c r="C170" s="189" t="s">
        <v>142</v>
      </c>
      <c r="D170" s="191"/>
      <c r="E170" s="191"/>
      <c r="F170" s="191"/>
      <c r="G170" s="222"/>
      <c r="H170" s="218"/>
      <c r="I170" s="218"/>
      <c r="J170" s="218"/>
      <c r="K170" s="218"/>
    </row>
    <row r="171" spans="1:11" x14ac:dyDescent="0.2">
      <c r="A171" s="187">
        <v>1303380</v>
      </c>
      <c r="B171" s="188" t="s">
        <v>269</v>
      </c>
      <c r="C171" s="189" t="s">
        <v>270</v>
      </c>
      <c r="D171" s="191"/>
      <c r="E171" s="191"/>
      <c r="F171" s="191"/>
      <c r="G171" s="222"/>
      <c r="H171" s="218"/>
      <c r="I171" s="218"/>
      <c r="J171" s="218"/>
      <c r="K171" s="218"/>
    </row>
    <row r="172" spans="1:11" x14ac:dyDescent="0.2">
      <c r="A172" s="187">
        <v>1303381</v>
      </c>
      <c r="B172" s="188" t="s">
        <v>271</v>
      </c>
      <c r="C172" s="189" t="s">
        <v>272</v>
      </c>
      <c r="D172" s="191"/>
      <c r="E172" s="191"/>
      <c r="F172" s="191"/>
      <c r="G172" s="222"/>
      <c r="H172" s="218"/>
      <c r="I172" s="218"/>
      <c r="J172" s="218"/>
      <c r="K172" s="218"/>
    </row>
    <row r="173" spans="1:11" x14ac:dyDescent="0.2">
      <c r="A173" s="187">
        <v>1303382</v>
      </c>
      <c r="B173" s="188" t="s">
        <v>273</v>
      </c>
      <c r="C173" s="189" t="s">
        <v>181</v>
      </c>
      <c r="D173" s="191"/>
      <c r="E173" s="191"/>
      <c r="F173" s="191"/>
      <c r="G173" s="222"/>
      <c r="H173" s="218"/>
      <c r="I173" s="218"/>
      <c r="J173" s="218"/>
      <c r="K173" s="218"/>
    </row>
    <row r="174" spans="1:11" x14ac:dyDescent="0.2">
      <c r="A174" s="187">
        <v>1303383</v>
      </c>
      <c r="B174" s="188" t="s">
        <v>274</v>
      </c>
      <c r="C174" s="189" t="s">
        <v>275</v>
      </c>
      <c r="D174" s="191"/>
      <c r="E174" s="191"/>
      <c r="F174" s="191"/>
      <c r="G174" s="222"/>
      <c r="H174" s="218"/>
      <c r="I174" s="218"/>
      <c r="J174" s="218"/>
      <c r="K174" s="218"/>
    </row>
    <row r="175" spans="1:11" x14ac:dyDescent="0.2">
      <c r="A175" s="187">
        <v>1303385</v>
      </c>
      <c r="B175" s="188" t="s">
        <v>188</v>
      </c>
      <c r="C175" s="189" t="s">
        <v>61</v>
      </c>
      <c r="D175" s="191"/>
      <c r="E175" s="191"/>
      <c r="F175" s="191"/>
      <c r="G175" s="222"/>
      <c r="H175" s="218"/>
      <c r="I175" s="218"/>
      <c r="J175" s="218"/>
      <c r="K175" s="218"/>
    </row>
    <row r="176" spans="1:11" x14ac:dyDescent="0.2">
      <c r="A176" s="192">
        <v>1303386</v>
      </c>
      <c r="B176" s="188" t="s">
        <v>276</v>
      </c>
      <c r="C176" s="194" t="s">
        <v>47</v>
      </c>
      <c r="D176" s="191">
        <v>3</v>
      </c>
      <c r="E176" s="191">
        <v>0</v>
      </c>
      <c r="F176" s="191">
        <v>3</v>
      </c>
      <c r="G176" s="222">
        <v>1303342</v>
      </c>
      <c r="H176" s="222">
        <v>1303342</v>
      </c>
      <c r="I176" s="222">
        <v>1303342</v>
      </c>
      <c r="J176" s="222">
        <v>1303342</v>
      </c>
      <c r="K176" s="218"/>
    </row>
    <row r="177" spans="1:11" x14ac:dyDescent="0.2">
      <c r="A177" s="192">
        <v>1303387</v>
      </c>
      <c r="B177" s="188" t="s">
        <v>277</v>
      </c>
      <c r="C177" s="194" t="s">
        <v>84</v>
      </c>
      <c r="D177" s="191">
        <v>0</v>
      </c>
      <c r="E177" s="191">
        <v>2</v>
      </c>
      <c r="F177" s="191">
        <v>1</v>
      </c>
      <c r="G177" s="222"/>
      <c r="H177" s="218"/>
      <c r="I177" s="222" t="s">
        <v>388</v>
      </c>
      <c r="J177" s="218"/>
      <c r="K177" s="218"/>
    </row>
    <row r="178" spans="1:11" ht="25.5" x14ac:dyDescent="0.2">
      <c r="A178" s="192">
        <v>1303392</v>
      </c>
      <c r="B178" s="188" t="s">
        <v>278</v>
      </c>
      <c r="C178" s="194" t="s">
        <v>279</v>
      </c>
      <c r="D178" s="191">
        <v>3</v>
      </c>
      <c r="E178" s="191">
        <v>0</v>
      </c>
      <c r="F178" s="191">
        <v>3</v>
      </c>
      <c r="G178" s="222"/>
      <c r="H178" s="218"/>
      <c r="I178" s="222" t="s">
        <v>429</v>
      </c>
      <c r="J178" s="218"/>
      <c r="K178" s="218"/>
    </row>
    <row r="179" spans="1:11" x14ac:dyDescent="0.2">
      <c r="A179" s="187">
        <v>1303410</v>
      </c>
      <c r="B179" s="188" t="s">
        <v>280</v>
      </c>
      <c r="C179" s="189" t="s">
        <v>281</v>
      </c>
      <c r="D179" s="191"/>
      <c r="E179" s="191"/>
      <c r="F179" s="191"/>
      <c r="G179" s="222"/>
      <c r="H179" s="218"/>
      <c r="I179" s="218"/>
      <c r="J179" s="218"/>
      <c r="K179" s="218"/>
    </row>
    <row r="180" spans="1:11" x14ac:dyDescent="0.2">
      <c r="A180" s="192">
        <v>1303411</v>
      </c>
      <c r="B180" s="188" t="s">
        <v>282</v>
      </c>
      <c r="C180" s="194" t="s">
        <v>34</v>
      </c>
      <c r="D180" s="191">
        <v>3</v>
      </c>
      <c r="E180" s="191">
        <v>0</v>
      </c>
      <c r="F180" s="191">
        <v>3</v>
      </c>
      <c r="G180" s="218"/>
      <c r="H180" s="222">
        <v>1304336</v>
      </c>
      <c r="I180" s="222">
        <v>1304336</v>
      </c>
      <c r="J180" s="222"/>
      <c r="K180" s="218"/>
    </row>
    <row r="181" spans="1:11" x14ac:dyDescent="0.2">
      <c r="A181" s="187">
        <v>1303430</v>
      </c>
      <c r="B181" s="188" t="s">
        <v>283</v>
      </c>
      <c r="C181" s="189" t="s">
        <v>66</v>
      </c>
      <c r="D181" s="191"/>
      <c r="E181" s="191"/>
      <c r="F181" s="191"/>
      <c r="G181" s="222"/>
      <c r="H181" s="218"/>
      <c r="I181" s="218"/>
      <c r="J181" s="218"/>
      <c r="K181" s="218"/>
    </row>
    <row r="182" spans="1:11" x14ac:dyDescent="0.2">
      <c r="A182" s="187">
        <v>1303431</v>
      </c>
      <c r="B182" s="188" t="s">
        <v>284</v>
      </c>
      <c r="C182" s="189" t="s">
        <v>285</v>
      </c>
      <c r="D182" s="191"/>
      <c r="E182" s="191"/>
      <c r="F182" s="191"/>
      <c r="G182" s="222"/>
      <c r="H182" s="218"/>
      <c r="I182" s="218"/>
      <c r="J182" s="218"/>
      <c r="K182" s="218"/>
    </row>
    <row r="183" spans="1:11" x14ac:dyDescent="0.2">
      <c r="A183" s="192">
        <v>1303434</v>
      </c>
      <c r="B183" s="188" t="s">
        <v>286</v>
      </c>
      <c r="C183" s="194" t="s">
        <v>65</v>
      </c>
      <c r="D183" s="191">
        <v>3</v>
      </c>
      <c r="E183" s="191">
        <v>0</v>
      </c>
      <c r="F183" s="191">
        <v>3</v>
      </c>
      <c r="G183" s="222">
        <v>1304336</v>
      </c>
      <c r="H183" s="222">
        <v>1304336</v>
      </c>
      <c r="I183" s="222">
        <v>1304336</v>
      </c>
      <c r="J183" s="218"/>
      <c r="K183" s="218"/>
    </row>
    <row r="184" spans="1:11" x14ac:dyDescent="0.2">
      <c r="A184" s="187">
        <v>1303437</v>
      </c>
      <c r="B184" s="188" t="s">
        <v>287</v>
      </c>
      <c r="C184" s="189" t="s">
        <v>288</v>
      </c>
      <c r="D184" s="191"/>
      <c r="E184" s="191"/>
      <c r="F184" s="191"/>
      <c r="G184" s="222"/>
      <c r="H184" s="218"/>
      <c r="I184" s="218"/>
      <c r="J184" s="218"/>
      <c r="K184" s="218"/>
    </row>
    <row r="185" spans="1:11" x14ac:dyDescent="0.2">
      <c r="A185" s="187">
        <v>1303438</v>
      </c>
      <c r="B185" s="188" t="s">
        <v>289</v>
      </c>
      <c r="C185" s="189" t="s">
        <v>290</v>
      </c>
      <c r="D185" s="191"/>
      <c r="E185" s="191"/>
      <c r="F185" s="191"/>
      <c r="G185" s="222"/>
      <c r="H185" s="218"/>
      <c r="I185" s="218"/>
      <c r="J185" s="218"/>
      <c r="K185" s="218"/>
    </row>
    <row r="186" spans="1:11" x14ac:dyDescent="0.2">
      <c r="A186" s="187">
        <v>1303440</v>
      </c>
      <c r="B186" s="188" t="s">
        <v>291</v>
      </c>
      <c r="C186" s="189" t="s">
        <v>292</v>
      </c>
      <c r="D186" s="191"/>
      <c r="E186" s="191"/>
      <c r="F186" s="191"/>
      <c r="G186" s="222"/>
      <c r="H186" s="218"/>
      <c r="I186" s="218"/>
      <c r="J186" s="218"/>
      <c r="K186" s="218"/>
    </row>
    <row r="187" spans="1:11" x14ac:dyDescent="0.2">
      <c r="A187" s="187">
        <v>1303441</v>
      </c>
      <c r="B187" s="188" t="s">
        <v>293</v>
      </c>
      <c r="C187" s="189" t="s">
        <v>294</v>
      </c>
      <c r="D187" s="191"/>
      <c r="E187" s="191"/>
      <c r="F187" s="191"/>
      <c r="G187" s="222"/>
      <c r="H187" s="218"/>
      <c r="I187" s="218"/>
      <c r="J187" s="218"/>
      <c r="K187" s="218"/>
    </row>
    <row r="188" spans="1:11" x14ac:dyDescent="0.2">
      <c r="A188" s="187">
        <v>1303442</v>
      </c>
      <c r="B188" s="188" t="s">
        <v>295</v>
      </c>
      <c r="C188" s="189" t="s">
        <v>296</v>
      </c>
      <c r="D188" s="191"/>
      <c r="E188" s="191"/>
      <c r="F188" s="191"/>
      <c r="G188" s="222"/>
      <c r="H188" s="218"/>
      <c r="I188" s="218"/>
      <c r="J188" s="218"/>
      <c r="K188" s="218"/>
    </row>
    <row r="189" spans="1:11" x14ac:dyDescent="0.2">
      <c r="A189" s="187">
        <v>1303443</v>
      </c>
      <c r="B189" s="188" t="s">
        <v>297</v>
      </c>
      <c r="C189" s="189" t="s">
        <v>298</v>
      </c>
      <c r="D189" s="191"/>
      <c r="E189" s="191"/>
      <c r="F189" s="191"/>
      <c r="G189" s="222"/>
      <c r="H189" s="218"/>
      <c r="I189" s="218"/>
      <c r="J189" s="218"/>
      <c r="K189" s="218"/>
    </row>
    <row r="190" spans="1:11" x14ac:dyDescent="0.2">
      <c r="A190" s="187">
        <v>1303444</v>
      </c>
      <c r="B190" s="188" t="s">
        <v>299</v>
      </c>
      <c r="C190" s="189" t="s">
        <v>300</v>
      </c>
      <c r="D190" s="191"/>
      <c r="E190" s="191"/>
      <c r="F190" s="191"/>
      <c r="G190" s="222"/>
      <c r="H190" s="218"/>
      <c r="I190" s="218"/>
      <c r="J190" s="218"/>
      <c r="K190" s="218"/>
    </row>
    <row r="191" spans="1:11" x14ac:dyDescent="0.2">
      <c r="A191" s="187">
        <v>1303445</v>
      </c>
      <c r="B191" s="188" t="s">
        <v>301</v>
      </c>
      <c r="C191" s="189" t="s">
        <v>302</v>
      </c>
      <c r="D191" s="191"/>
      <c r="E191" s="191"/>
      <c r="F191" s="191"/>
      <c r="G191" s="222"/>
      <c r="H191" s="218"/>
      <c r="I191" s="218"/>
      <c r="J191" s="218"/>
      <c r="K191" s="218"/>
    </row>
    <row r="192" spans="1:11" x14ac:dyDescent="0.2">
      <c r="A192" s="192">
        <v>1303447</v>
      </c>
      <c r="B192" s="188" t="s">
        <v>303</v>
      </c>
      <c r="C192" s="194" t="s">
        <v>304</v>
      </c>
      <c r="D192" s="191">
        <v>3</v>
      </c>
      <c r="E192" s="191">
        <v>0</v>
      </c>
      <c r="F192" s="191">
        <v>3</v>
      </c>
      <c r="G192" s="222"/>
      <c r="H192" s="218"/>
      <c r="I192" s="222">
        <v>1303342</v>
      </c>
      <c r="J192" s="218"/>
      <c r="K192" s="218"/>
    </row>
    <row r="193" spans="1:11" x14ac:dyDescent="0.2">
      <c r="A193" s="192">
        <v>1303448</v>
      </c>
      <c r="B193" s="188" t="s">
        <v>305</v>
      </c>
      <c r="C193" s="194" t="s">
        <v>89</v>
      </c>
      <c r="D193" s="191">
        <v>3</v>
      </c>
      <c r="E193" s="191">
        <v>0</v>
      </c>
      <c r="F193" s="191">
        <v>3</v>
      </c>
      <c r="G193" s="222"/>
      <c r="H193" s="218"/>
      <c r="I193" s="222">
        <v>1303342</v>
      </c>
      <c r="J193" s="218"/>
      <c r="K193" s="218"/>
    </row>
    <row r="194" spans="1:11" x14ac:dyDescent="0.2">
      <c r="A194" s="187">
        <v>1303449</v>
      </c>
      <c r="B194" s="188" t="s">
        <v>306</v>
      </c>
      <c r="C194" s="189" t="s">
        <v>307</v>
      </c>
      <c r="D194" s="191"/>
      <c r="E194" s="191"/>
      <c r="F194" s="191"/>
      <c r="G194" s="222"/>
      <c r="H194" s="218"/>
      <c r="I194" s="218"/>
      <c r="J194" s="218"/>
      <c r="K194" s="218"/>
    </row>
    <row r="195" spans="1:11" x14ac:dyDescent="0.2">
      <c r="A195" s="192">
        <v>1303450</v>
      </c>
      <c r="B195" s="188" t="s">
        <v>308</v>
      </c>
      <c r="C195" s="194" t="s">
        <v>309</v>
      </c>
      <c r="D195" s="191">
        <v>3</v>
      </c>
      <c r="E195" s="191">
        <v>0</v>
      </c>
      <c r="F195" s="191">
        <v>3</v>
      </c>
      <c r="G195" s="222">
        <v>1303342</v>
      </c>
      <c r="H195" s="218"/>
      <c r="I195" s="222">
        <v>1303342</v>
      </c>
      <c r="J195" s="222">
        <v>1303342</v>
      </c>
      <c r="K195" s="218"/>
    </row>
    <row r="196" spans="1:11" x14ac:dyDescent="0.2">
      <c r="A196" s="187">
        <v>1303461</v>
      </c>
      <c r="B196" s="188" t="s">
        <v>238</v>
      </c>
      <c r="C196" s="189" t="s">
        <v>33</v>
      </c>
      <c r="D196" s="191"/>
      <c r="E196" s="191"/>
      <c r="F196" s="191"/>
      <c r="G196" s="222"/>
      <c r="H196" s="218"/>
      <c r="I196" s="218"/>
      <c r="J196" s="218"/>
      <c r="K196" s="218"/>
    </row>
    <row r="197" spans="1:11" ht="25.5" x14ac:dyDescent="0.2">
      <c r="A197" s="187">
        <v>1303480</v>
      </c>
      <c r="B197" s="188" t="s">
        <v>310</v>
      </c>
      <c r="C197" s="189" t="s">
        <v>311</v>
      </c>
      <c r="D197" s="191"/>
      <c r="E197" s="191"/>
      <c r="F197" s="191"/>
      <c r="G197" s="222"/>
      <c r="H197" s="218"/>
      <c r="I197" s="218"/>
      <c r="J197" s="218"/>
      <c r="K197" s="218"/>
    </row>
    <row r="198" spans="1:11" x14ac:dyDescent="0.2">
      <c r="A198" s="196">
        <v>1303486</v>
      </c>
      <c r="B198" s="197" t="s">
        <v>174</v>
      </c>
      <c r="C198" s="195" t="s">
        <v>175</v>
      </c>
      <c r="D198" s="191"/>
      <c r="E198" s="191"/>
      <c r="F198" s="191"/>
      <c r="G198" s="222"/>
      <c r="H198" s="218"/>
      <c r="I198" s="218"/>
      <c r="J198" s="218"/>
      <c r="K198" s="218"/>
    </row>
    <row r="199" spans="1:11" x14ac:dyDescent="0.2">
      <c r="A199" s="187">
        <v>1303489</v>
      </c>
      <c r="B199" s="188" t="s">
        <v>176</v>
      </c>
      <c r="C199" s="189" t="s">
        <v>19</v>
      </c>
      <c r="D199" s="191"/>
      <c r="E199" s="191"/>
      <c r="F199" s="191"/>
      <c r="G199" s="222"/>
      <c r="H199" s="218"/>
      <c r="I199" s="218"/>
      <c r="J199" s="218"/>
      <c r="K199" s="218"/>
    </row>
    <row r="200" spans="1:11" ht="25.5" x14ac:dyDescent="0.2">
      <c r="A200" s="192">
        <v>1303490</v>
      </c>
      <c r="B200" s="188" t="s">
        <v>312</v>
      </c>
      <c r="C200" s="194" t="s">
        <v>90</v>
      </c>
      <c r="D200" s="191">
        <v>3</v>
      </c>
      <c r="E200" s="191">
        <v>0</v>
      </c>
      <c r="F200" s="191">
        <v>3</v>
      </c>
      <c r="G200" s="222"/>
      <c r="H200" s="218"/>
      <c r="I200" s="222" t="s">
        <v>429</v>
      </c>
      <c r="J200" s="218"/>
      <c r="K200" s="218"/>
    </row>
    <row r="201" spans="1:11" ht="38.25" x14ac:dyDescent="0.2">
      <c r="A201" s="192">
        <v>1303491</v>
      </c>
      <c r="B201" s="188" t="s">
        <v>178</v>
      </c>
      <c r="C201" s="194" t="s">
        <v>85</v>
      </c>
      <c r="D201" s="191">
        <v>0</v>
      </c>
      <c r="E201" s="191">
        <v>2</v>
      </c>
      <c r="F201" s="191">
        <v>1</v>
      </c>
      <c r="G201" s="222"/>
      <c r="H201" s="231"/>
      <c r="I201" s="222" t="s">
        <v>482</v>
      </c>
      <c r="J201" s="218"/>
      <c r="K201" s="218"/>
    </row>
    <row r="202" spans="1:11" x14ac:dyDescent="0.2">
      <c r="A202" s="192">
        <v>1303492</v>
      </c>
      <c r="B202" s="188" t="s">
        <v>179</v>
      </c>
      <c r="C202" s="194" t="s">
        <v>86</v>
      </c>
      <c r="D202" s="191">
        <v>0</v>
      </c>
      <c r="E202" s="191">
        <v>4</v>
      </c>
      <c r="F202" s="191">
        <v>2</v>
      </c>
      <c r="G202" s="222"/>
      <c r="H202" s="218"/>
      <c r="I202" s="222">
        <v>1303491</v>
      </c>
      <c r="J202" s="218"/>
      <c r="K202" s="218"/>
    </row>
    <row r="203" spans="1:11" x14ac:dyDescent="0.2">
      <c r="A203" s="187">
        <v>1303900</v>
      </c>
      <c r="B203" s="188" t="s">
        <v>313</v>
      </c>
      <c r="C203" s="189" t="s">
        <v>314</v>
      </c>
      <c r="D203" s="191"/>
      <c r="E203" s="191"/>
      <c r="F203" s="191"/>
      <c r="G203" s="222"/>
      <c r="H203" s="218"/>
      <c r="I203" s="218"/>
      <c r="J203" s="218"/>
      <c r="K203" s="218"/>
    </row>
    <row r="204" spans="1:11" x14ac:dyDescent="0.2">
      <c r="A204" s="187">
        <v>1303901</v>
      </c>
      <c r="B204" s="188" t="s">
        <v>315</v>
      </c>
      <c r="C204" s="189" t="s">
        <v>316</v>
      </c>
      <c r="D204" s="191"/>
      <c r="E204" s="191"/>
      <c r="F204" s="191"/>
      <c r="G204" s="222"/>
      <c r="H204" s="218"/>
      <c r="I204" s="218"/>
      <c r="J204" s="218"/>
      <c r="K204" s="218"/>
    </row>
    <row r="205" spans="1:11" x14ac:dyDescent="0.2">
      <c r="A205" s="187">
        <v>1303998</v>
      </c>
      <c r="B205" s="188" t="s">
        <v>317</v>
      </c>
      <c r="C205" s="189" t="s">
        <v>318</v>
      </c>
      <c r="D205" s="191"/>
      <c r="E205" s="191"/>
      <c r="F205" s="191"/>
      <c r="G205" s="222"/>
      <c r="H205" s="218"/>
      <c r="I205" s="218"/>
      <c r="J205" s="218"/>
      <c r="K205" s="218"/>
    </row>
    <row r="206" spans="1:11" x14ac:dyDescent="0.2">
      <c r="A206" s="187">
        <v>1303999</v>
      </c>
      <c r="B206" s="188" t="s">
        <v>319</v>
      </c>
      <c r="C206" s="189" t="s">
        <v>320</v>
      </c>
      <c r="D206" s="191"/>
      <c r="E206" s="191"/>
      <c r="F206" s="191"/>
      <c r="G206" s="222"/>
      <c r="H206" s="218"/>
      <c r="I206" s="218"/>
      <c r="J206" s="218"/>
      <c r="K206" s="218"/>
    </row>
    <row r="207" spans="1:11" ht="25.5" x14ac:dyDescent="0.2">
      <c r="A207" s="192">
        <v>1304130</v>
      </c>
      <c r="B207" s="188" t="s">
        <v>321</v>
      </c>
      <c r="C207" s="194" t="s">
        <v>322</v>
      </c>
      <c r="D207" s="191">
        <v>3</v>
      </c>
      <c r="E207" s="191">
        <v>0</v>
      </c>
      <c r="F207" s="191">
        <v>3</v>
      </c>
      <c r="G207" s="222"/>
      <c r="H207" s="218"/>
      <c r="I207" s="218"/>
      <c r="J207" s="222" t="s">
        <v>471</v>
      </c>
      <c r="K207" s="218"/>
    </row>
    <row r="208" spans="1:11" x14ac:dyDescent="0.2">
      <c r="A208" s="192">
        <v>1304230</v>
      </c>
      <c r="B208" s="188" t="s">
        <v>391</v>
      </c>
      <c r="C208" s="194" t="s">
        <v>91</v>
      </c>
      <c r="D208" s="191">
        <v>3</v>
      </c>
      <c r="E208" s="191">
        <v>0</v>
      </c>
      <c r="F208" s="191">
        <v>3</v>
      </c>
      <c r="G208" s="222"/>
      <c r="H208" s="218"/>
      <c r="I208" s="218"/>
      <c r="J208" s="222">
        <v>1304130</v>
      </c>
      <c r="K208" s="218"/>
    </row>
    <row r="209" spans="1:11" x14ac:dyDescent="0.2">
      <c r="A209" s="192">
        <v>1304231</v>
      </c>
      <c r="B209" s="188" t="s">
        <v>392</v>
      </c>
      <c r="C209" s="194" t="s">
        <v>323</v>
      </c>
      <c r="D209" s="191">
        <v>0</v>
      </c>
      <c r="E209" s="191">
        <v>2</v>
      </c>
      <c r="F209" s="191">
        <v>1</v>
      </c>
      <c r="G209" s="222"/>
      <c r="H209" s="218"/>
      <c r="I209" s="218"/>
      <c r="J209" s="222" t="s">
        <v>393</v>
      </c>
      <c r="K209" s="218"/>
    </row>
    <row r="210" spans="1:11" x14ac:dyDescent="0.2">
      <c r="A210" s="192">
        <v>1304232</v>
      </c>
      <c r="B210" s="188" t="s">
        <v>394</v>
      </c>
      <c r="C210" s="194" t="s">
        <v>92</v>
      </c>
      <c r="D210" s="191">
        <v>3</v>
      </c>
      <c r="E210" s="191">
        <v>0</v>
      </c>
      <c r="F210" s="191">
        <v>3</v>
      </c>
      <c r="G210" s="222"/>
      <c r="H210" s="218"/>
      <c r="I210" s="218"/>
      <c r="J210" s="222">
        <v>1304231</v>
      </c>
      <c r="K210" s="218"/>
    </row>
    <row r="211" spans="1:11" x14ac:dyDescent="0.2">
      <c r="A211" s="192">
        <v>1304233</v>
      </c>
      <c r="B211" s="188" t="s">
        <v>395</v>
      </c>
      <c r="C211" s="194" t="s">
        <v>324</v>
      </c>
      <c r="D211" s="191">
        <v>0</v>
      </c>
      <c r="E211" s="191">
        <v>2</v>
      </c>
      <c r="F211" s="191">
        <v>1</v>
      </c>
      <c r="G211" s="222"/>
      <c r="H211" s="218"/>
      <c r="I211" s="218"/>
      <c r="J211" s="222" t="s">
        <v>396</v>
      </c>
      <c r="K211" s="218"/>
    </row>
    <row r="212" spans="1:11" x14ac:dyDescent="0.2">
      <c r="A212" s="192">
        <v>1304310</v>
      </c>
      <c r="B212" s="188" t="s">
        <v>325</v>
      </c>
      <c r="C212" s="194" t="s">
        <v>48</v>
      </c>
      <c r="D212" s="191">
        <v>3</v>
      </c>
      <c r="E212" s="191">
        <v>0</v>
      </c>
      <c r="F212" s="191">
        <v>3</v>
      </c>
      <c r="G212" s="222">
        <v>1304336</v>
      </c>
      <c r="H212" s="218"/>
      <c r="I212" s="218"/>
      <c r="J212" s="222" t="s">
        <v>479</v>
      </c>
      <c r="K212" s="218"/>
    </row>
    <row r="213" spans="1:11" x14ac:dyDescent="0.2">
      <c r="A213" s="187">
        <v>1304325</v>
      </c>
      <c r="B213" s="188" t="s">
        <v>326</v>
      </c>
      <c r="C213" s="189" t="s">
        <v>327</v>
      </c>
      <c r="D213" s="191"/>
      <c r="E213" s="191"/>
      <c r="F213" s="191"/>
      <c r="G213" s="222"/>
      <c r="H213" s="218"/>
      <c r="I213" s="218"/>
      <c r="J213" s="218"/>
      <c r="K213" s="218"/>
    </row>
    <row r="214" spans="1:11" x14ac:dyDescent="0.2">
      <c r="A214" s="192">
        <v>1304326</v>
      </c>
      <c r="B214" s="188" t="s">
        <v>328</v>
      </c>
      <c r="C214" s="194" t="s">
        <v>329</v>
      </c>
      <c r="D214" s="191">
        <v>0</v>
      </c>
      <c r="E214" s="191">
        <v>2</v>
      </c>
      <c r="F214" s="191">
        <v>1</v>
      </c>
      <c r="G214" s="222"/>
      <c r="H214" s="218"/>
      <c r="I214" s="218"/>
      <c r="J214" s="222" t="s">
        <v>397</v>
      </c>
      <c r="K214" s="218"/>
    </row>
    <row r="215" spans="1:11" x14ac:dyDescent="0.2">
      <c r="A215" s="192">
        <v>1304327</v>
      </c>
      <c r="B215" s="188" t="s">
        <v>389</v>
      </c>
      <c r="C215" s="194" t="s">
        <v>400</v>
      </c>
      <c r="D215" s="191">
        <v>0</v>
      </c>
      <c r="E215" s="191">
        <v>2</v>
      </c>
      <c r="F215" s="191">
        <v>1</v>
      </c>
      <c r="G215" s="222"/>
      <c r="H215" s="218"/>
      <c r="I215" s="222" t="s">
        <v>390</v>
      </c>
      <c r="J215" s="218"/>
      <c r="K215" s="218"/>
    </row>
    <row r="216" spans="1:11" x14ac:dyDescent="0.2">
      <c r="A216" s="187">
        <v>1304330</v>
      </c>
      <c r="B216" s="188" t="s">
        <v>394</v>
      </c>
      <c r="C216" s="189" t="s">
        <v>92</v>
      </c>
      <c r="D216" s="191"/>
      <c r="E216" s="191"/>
      <c r="F216" s="191"/>
      <c r="G216" s="222"/>
      <c r="H216" s="218"/>
      <c r="I216" s="218"/>
      <c r="J216" s="218"/>
      <c r="K216" s="218"/>
    </row>
    <row r="217" spans="1:11" x14ac:dyDescent="0.2">
      <c r="A217" s="187">
        <v>1304331</v>
      </c>
      <c r="B217" s="188" t="s">
        <v>395</v>
      </c>
      <c r="C217" s="189" t="s">
        <v>324</v>
      </c>
      <c r="D217" s="191"/>
      <c r="E217" s="191"/>
      <c r="F217" s="191"/>
      <c r="G217" s="222"/>
      <c r="H217" s="218"/>
      <c r="I217" s="218"/>
      <c r="J217" s="218"/>
      <c r="K217" s="218"/>
    </row>
    <row r="218" spans="1:11" x14ac:dyDescent="0.2">
      <c r="A218" s="192">
        <v>1304332</v>
      </c>
      <c r="B218" s="188" t="s">
        <v>330</v>
      </c>
      <c r="C218" s="194" t="s">
        <v>93</v>
      </c>
      <c r="D218" s="191">
        <v>3</v>
      </c>
      <c r="E218" s="191">
        <v>0</v>
      </c>
      <c r="F218" s="191">
        <v>3</v>
      </c>
      <c r="G218" s="222"/>
      <c r="H218" s="218"/>
      <c r="I218" s="218"/>
      <c r="J218" s="222" t="s">
        <v>398</v>
      </c>
      <c r="K218" s="218"/>
    </row>
    <row r="219" spans="1:11" x14ac:dyDescent="0.2">
      <c r="A219" s="192">
        <v>1304333</v>
      </c>
      <c r="B219" s="188" t="s">
        <v>331</v>
      </c>
      <c r="C219" s="194" t="s">
        <v>332</v>
      </c>
      <c r="D219" s="191">
        <v>0</v>
      </c>
      <c r="E219" s="191">
        <v>2</v>
      </c>
      <c r="F219" s="191">
        <v>1</v>
      </c>
      <c r="G219" s="222"/>
      <c r="H219" s="218"/>
      <c r="I219" s="218"/>
      <c r="J219" s="222">
        <v>1304332</v>
      </c>
      <c r="K219" s="218"/>
    </row>
    <row r="220" spans="1:11" x14ac:dyDescent="0.2">
      <c r="A220" s="192">
        <v>1304334</v>
      </c>
      <c r="B220" s="188" t="s">
        <v>283</v>
      </c>
      <c r="C220" s="194" t="s">
        <v>66</v>
      </c>
      <c r="D220" s="191">
        <v>3</v>
      </c>
      <c r="E220" s="191">
        <v>0</v>
      </c>
      <c r="F220" s="191">
        <v>3</v>
      </c>
      <c r="G220" s="222">
        <v>1304336</v>
      </c>
      <c r="H220" s="222">
        <v>1304336</v>
      </c>
      <c r="I220" s="222">
        <v>1304336</v>
      </c>
      <c r="J220" s="218"/>
      <c r="K220" s="218"/>
    </row>
    <row r="221" spans="1:11" x14ac:dyDescent="0.2">
      <c r="A221" s="187">
        <v>1304335</v>
      </c>
      <c r="B221" s="188" t="s">
        <v>333</v>
      </c>
      <c r="C221" s="189" t="s">
        <v>244</v>
      </c>
      <c r="D221" s="191"/>
      <c r="E221" s="191"/>
      <c r="F221" s="191"/>
      <c r="G221" s="222"/>
      <c r="H221" s="218"/>
      <c r="I221" s="218"/>
      <c r="J221" s="218"/>
      <c r="K221" s="218"/>
    </row>
    <row r="222" spans="1:11" ht="25.5" x14ac:dyDescent="0.2">
      <c r="A222" s="192">
        <v>1304336</v>
      </c>
      <c r="B222" s="188" t="s">
        <v>241</v>
      </c>
      <c r="C222" s="194" t="s">
        <v>21</v>
      </c>
      <c r="D222" s="191">
        <v>3</v>
      </c>
      <c r="E222" s="191">
        <v>0</v>
      </c>
      <c r="F222" s="191">
        <v>3</v>
      </c>
      <c r="G222" s="222">
        <v>1301326</v>
      </c>
      <c r="H222" s="222">
        <v>1301326</v>
      </c>
      <c r="I222" s="222">
        <v>1301326</v>
      </c>
      <c r="J222" s="218"/>
      <c r="K222" s="218"/>
    </row>
    <row r="223" spans="1:11" ht="25.5" x14ac:dyDescent="0.2">
      <c r="A223" s="187">
        <v>1304337</v>
      </c>
      <c r="B223" s="188" t="s">
        <v>242</v>
      </c>
      <c r="C223" s="189" t="s">
        <v>243</v>
      </c>
      <c r="D223" s="191"/>
      <c r="E223" s="191"/>
      <c r="F223" s="191"/>
      <c r="G223" s="222"/>
      <c r="H223" s="218"/>
      <c r="I223" s="218"/>
      <c r="J223" s="218"/>
      <c r="K223" s="218"/>
    </row>
    <row r="224" spans="1:11" x14ac:dyDescent="0.2">
      <c r="A224" s="192">
        <v>1304338</v>
      </c>
      <c r="B224" s="188" t="s">
        <v>334</v>
      </c>
      <c r="C224" s="194" t="s">
        <v>381</v>
      </c>
      <c r="D224" s="191">
        <v>2</v>
      </c>
      <c r="E224" s="191">
        <v>2</v>
      </c>
      <c r="F224" s="191">
        <v>3</v>
      </c>
      <c r="G224" s="222"/>
      <c r="H224" s="218"/>
      <c r="I224" s="218"/>
      <c r="J224" s="222">
        <v>1304326</v>
      </c>
      <c r="K224" s="218"/>
    </row>
    <row r="225" spans="1:11" x14ac:dyDescent="0.2">
      <c r="A225" s="187">
        <v>1304345</v>
      </c>
      <c r="B225" s="188" t="s">
        <v>335</v>
      </c>
      <c r="C225" s="189" t="s">
        <v>233</v>
      </c>
      <c r="D225" s="191"/>
      <c r="E225" s="191"/>
      <c r="F225" s="191"/>
      <c r="G225" s="222"/>
      <c r="H225" s="218"/>
      <c r="I225" s="218"/>
      <c r="J225" s="218"/>
      <c r="K225" s="218"/>
    </row>
    <row r="226" spans="1:11" x14ac:dyDescent="0.2">
      <c r="A226" s="192">
        <v>1304350</v>
      </c>
      <c r="B226" s="188" t="s">
        <v>265</v>
      </c>
      <c r="C226" s="194" t="s">
        <v>25</v>
      </c>
      <c r="D226" s="191">
        <v>2</v>
      </c>
      <c r="E226" s="191">
        <v>2</v>
      </c>
      <c r="F226" s="191">
        <v>3</v>
      </c>
      <c r="G226" s="222">
        <v>1303236</v>
      </c>
      <c r="H226" s="222">
        <v>1303236</v>
      </c>
      <c r="I226" s="222">
        <v>1303236</v>
      </c>
      <c r="J226" s="222">
        <v>1303236</v>
      </c>
      <c r="K226" s="218"/>
    </row>
    <row r="227" spans="1:11" x14ac:dyDescent="0.2">
      <c r="A227" s="187">
        <v>1304355</v>
      </c>
      <c r="B227" s="188" t="s">
        <v>265</v>
      </c>
      <c r="C227" s="189" t="s">
        <v>25</v>
      </c>
      <c r="D227" s="191"/>
      <c r="E227" s="191"/>
      <c r="F227" s="191"/>
      <c r="G227" s="222"/>
      <c r="H227" s="218"/>
      <c r="I227" s="218"/>
      <c r="J227" s="218"/>
      <c r="K227" s="218"/>
    </row>
    <row r="228" spans="1:11" x14ac:dyDescent="0.2">
      <c r="A228" s="192">
        <v>1304369</v>
      </c>
      <c r="B228" s="188" t="s">
        <v>156</v>
      </c>
      <c r="C228" s="194" t="s">
        <v>17</v>
      </c>
      <c r="D228" s="191">
        <v>0</v>
      </c>
      <c r="E228" s="191">
        <v>6</v>
      </c>
      <c r="F228" s="191">
        <v>3</v>
      </c>
      <c r="G228" s="222"/>
      <c r="H228" s="218"/>
      <c r="I228" s="218"/>
      <c r="J228" s="222" t="s">
        <v>430</v>
      </c>
      <c r="K228" s="218"/>
    </row>
    <row r="229" spans="1:11" ht="25.5" x14ac:dyDescent="0.2">
      <c r="A229" s="192">
        <v>1304392</v>
      </c>
      <c r="B229" s="188" t="s">
        <v>336</v>
      </c>
      <c r="C229" s="194" t="s">
        <v>337</v>
      </c>
      <c r="D229" s="191">
        <v>3</v>
      </c>
      <c r="E229" s="191">
        <v>0</v>
      </c>
      <c r="F229" s="191">
        <v>3</v>
      </c>
      <c r="G229" s="222"/>
      <c r="H229" s="218"/>
      <c r="I229" s="218"/>
      <c r="J229" s="222" t="s">
        <v>429</v>
      </c>
      <c r="K229" s="218"/>
    </row>
    <row r="230" spans="1:11" x14ac:dyDescent="0.2">
      <c r="A230" s="187">
        <v>1304410</v>
      </c>
      <c r="B230" s="188" t="s">
        <v>325</v>
      </c>
      <c r="C230" s="189" t="s">
        <v>338</v>
      </c>
      <c r="D230" s="191"/>
      <c r="E230" s="191"/>
      <c r="F230" s="191"/>
      <c r="G230" s="222"/>
      <c r="H230" s="218"/>
      <c r="I230" s="218"/>
      <c r="J230" s="218"/>
      <c r="K230" s="218"/>
    </row>
    <row r="231" spans="1:11" x14ac:dyDescent="0.2">
      <c r="A231" s="192">
        <v>1304430</v>
      </c>
      <c r="B231" s="188" t="s">
        <v>339</v>
      </c>
      <c r="C231" s="194" t="s">
        <v>50</v>
      </c>
      <c r="D231" s="191">
        <v>3</v>
      </c>
      <c r="E231" s="191">
        <v>0</v>
      </c>
      <c r="F231" s="191">
        <v>3</v>
      </c>
      <c r="G231" s="222">
        <v>1304310</v>
      </c>
      <c r="H231" s="218"/>
      <c r="I231" s="222">
        <v>1304336</v>
      </c>
      <c r="J231" s="222">
        <v>1304310</v>
      </c>
      <c r="K231" s="218"/>
    </row>
    <row r="232" spans="1:11" x14ac:dyDescent="0.2">
      <c r="A232" s="187">
        <v>1304431</v>
      </c>
      <c r="B232" s="188" t="s">
        <v>331</v>
      </c>
      <c r="C232" s="189" t="s">
        <v>332</v>
      </c>
      <c r="D232" s="191"/>
      <c r="E232" s="191"/>
      <c r="F232" s="191"/>
      <c r="G232" s="222"/>
      <c r="H232" s="218"/>
      <c r="I232" s="218"/>
      <c r="J232" s="218"/>
      <c r="K232" s="218"/>
    </row>
    <row r="233" spans="1:11" x14ac:dyDescent="0.2">
      <c r="A233" s="187">
        <v>1304432</v>
      </c>
      <c r="B233" s="188" t="s">
        <v>340</v>
      </c>
      <c r="C233" s="189" t="s">
        <v>341</v>
      </c>
      <c r="D233" s="191">
        <v>3</v>
      </c>
      <c r="E233" s="191">
        <v>0</v>
      </c>
      <c r="F233" s="191">
        <v>3</v>
      </c>
      <c r="G233" s="222"/>
      <c r="H233" s="218"/>
      <c r="I233" s="218"/>
      <c r="J233" s="218"/>
      <c r="K233" s="218"/>
    </row>
    <row r="234" spans="1:11" x14ac:dyDescent="0.2">
      <c r="A234" s="192">
        <v>1304433</v>
      </c>
      <c r="B234" s="188" t="s">
        <v>342</v>
      </c>
      <c r="C234" s="194" t="s">
        <v>343</v>
      </c>
      <c r="D234" s="191">
        <v>0</v>
      </c>
      <c r="E234" s="191">
        <v>2</v>
      </c>
      <c r="F234" s="191">
        <v>1</v>
      </c>
      <c r="G234" s="222"/>
      <c r="H234" s="218"/>
      <c r="I234" s="218"/>
      <c r="J234" s="222" t="s">
        <v>399</v>
      </c>
      <c r="K234" s="218"/>
    </row>
    <row r="235" spans="1:11" x14ac:dyDescent="0.2">
      <c r="A235" s="187">
        <v>1304433</v>
      </c>
      <c r="B235" s="188" t="s">
        <v>342</v>
      </c>
      <c r="C235" s="189" t="s">
        <v>343</v>
      </c>
      <c r="D235" s="191"/>
      <c r="E235" s="191"/>
      <c r="F235" s="191"/>
      <c r="G235" s="222"/>
      <c r="H235" s="218"/>
      <c r="I235" s="218"/>
      <c r="J235" s="218"/>
      <c r="K235" s="218"/>
    </row>
    <row r="236" spans="1:11" x14ac:dyDescent="0.2">
      <c r="A236" s="192">
        <v>1304434</v>
      </c>
      <c r="B236" s="188" t="s">
        <v>344</v>
      </c>
      <c r="C236" s="194" t="s">
        <v>345</v>
      </c>
      <c r="D236" s="191">
        <v>3</v>
      </c>
      <c r="E236" s="191">
        <v>0</v>
      </c>
      <c r="F236" s="191">
        <v>3</v>
      </c>
      <c r="G236" s="222"/>
      <c r="H236" s="218"/>
      <c r="I236" s="222">
        <v>1304430</v>
      </c>
      <c r="J236" s="222">
        <v>1304430</v>
      </c>
      <c r="K236" s="218"/>
    </row>
    <row r="237" spans="1:11" x14ac:dyDescent="0.2">
      <c r="A237" s="192">
        <v>1304435</v>
      </c>
      <c r="B237" s="188" t="s">
        <v>346</v>
      </c>
      <c r="C237" s="194" t="s">
        <v>347</v>
      </c>
      <c r="D237" s="191">
        <v>3</v>
      </c>
      <c r="E237" s="191">
        <v>0</v>
      </c>
      <c r="F237" s="191">
        <v>3</v>
      </c>
      <c r="G237" s="222"/>
      <c r="H237" s="218"/>
      <c r="I237" s="218"/>
      <c r="J237" s="222">
        <v>1301326</v>
      </c>
      <c r="K237" s="218"/>
    </row>
    <row r="238" spans="1:11" ht="25.5" x14ac:dyDescent="0.2">
      <c r="A238" s="187">
        <v>1304436</v>
      </c>
      <c r="B238" s="188" t="s">
        <v>348</v>
      </c>
      <c r="C238" s="189" t="s">
        <v>349</v>
      </c>
      <c r="D238" s="191"/>
      <c r="E238" s="191"/>
      <c r="F238" s="191"/>
      <c r="G238" s="222"/>
      <c r="H238" s="218"/>
      <c r="I238" s="218"/>
      <c r="J238" s="218"/>
      <c r="K238" s="218"/>
    </row>
    <row r="239" spans="1:11" x14ac:dyDescent="0.2">
      <c r="A239" s="192">
        <v>1304437</v>
      </c>
      <c r="B239" s="188" t="s">
        <v>350</v>
      </c>
      <c r="C239" s="194" t="s">
        <v>94</v>
      </c>
      <c r="D239" s="191">
        <v>3</v>
      </c>
      <c r="E239" s="191">
        <v>0</v>
      </c>
      <c r="F239" s="191">
        <v>3</v>
      </c>
      <c r="G239" s="222"/>
      <c r="H239" s="218"/>
      <c r="I239" s="218"/>
      <c r="J239" s="222" t="s">
        <v>473</v>
      </c>
      <c r="K239" s="218"/>
    </row>
    <row r="240" spans="1:11" x14ac:dyDescent="0.2">
      <c r="A240" s="187">
        <v>1304438</v>
      </c>
      <c r="B240" s="188" t="s">
        <v>351</v>
      </c>
      <c r="C240" s="189" t="s">
        <v>62</v>
      </c>
      <c r="D240" s="191"/>
      <c r="E240" s="191"/>
      <c r="F240" s="191"/>
      <c r="G240" s="222"/>
      <c r="H240" s="218"/>
      <c r="I240" s="218"/>
      <c r="J240" s="218"/>
      <c r="K240" s="218"/>
    </row>
    <row r="241" spans="1:11" ht="25.5" x14ac:dyDescent="0.2">
      <c r="A241" s="187">
        <v>1304439</v>
      </c>
      <c r="B241" s="188" t="s">
        <v>352</v>
      </c>
      <c r="C241" s="189" t="s">
        <v>353</v>
      </c>
      <c r="D241" s="191"/>
      <c r="E241" s="191"/>
      <c r="F241" s="191"/>
      <c r="G241" s="222"/>
      <c r="H241" s="218"/>
      <c r="I241" s="218"/>
      <c r="J241" s="218"/>
      <c r="K241" s="218"/>
    </row>
    <row r="242" spans="1:11" x14ac:dyDescent="0.2">
      <c r="A242" s="192">
        <v>1304440</v>
      </c>
      <c r="B242" s="188" t="s">
        <v>354</v>
      </c>
      <c r="C242" s="194" t="s">
        <v>95</v>
      </c>
      <c r="D242" s="191">
        <v>3</v>
      </c>
      <c r="E242" s="191">
        <v>0</v>
      </c>
      <c r="F242" s="191">
        <v>3</v>
      </c>
      <c r="G242" s="222"/>
      <c r="H242" s="218"/>
      <c r="I242" s="218"/>
      <c r="J242" s="222">
        <v>1304430</v>
      </c>
      <c r="K242" s="218"/>
    </row>
    <row r="243" spans="1:11" ht="25.5" x14ac:dyDescent="0.2">
      <c r="A243" s="187">
        <v>1304442</v>
      </c>
      <c r="B243" s="188" t="s">
        <v>352</v>
      </c>
      <c r="C243" s="189" t="s">
        <v>353</v>
      </c>
      <c r="D243" s="191"/>
      <c r="E243" s="191"/>
      <c r="F243" s="191"/>
      <c r="G243" s="222"/>
      <c r="H243" s="218"/>
      <c r="I243" s="218"/>
      <c r="J243" s="218"/>
      <c r="K243" s="218"/>
    </row>
    <row r="244" spans="1:11" x14ac:dyDescent="0.2">
      <c r="A244" s="192">
        <v>1304443</v>
      </c>
      <c r="B244" s="188" t="s">
        <v>355</v>
      </c>
      <c r="C244" s="194" t="s">
        <v>96</v>
      </c>
      <c r="D244" s="191">
        <v>3</v>
      </c>
      <c r="E244" s="191">
        <v>0</v>
      </c>
      <c r="F244" s="191">
        <v>3</v>
      </c>
      <c r="G244" s="222"/>
      <c r="H244" s="218"/>
      <c r="I244" s="218"/>
      <c r="J244" s="222">
        <v>1304232</v>
      </c>
      <c r="K244" s="218"/>
    </row>
    <row r="245" spans="1:11" x14ac:dyDescent="0.2">
      <c r="A245" s="187">
        <v>1304444</v>
      </c>
      <c r="B245" s="188" t="s">
        <v>356</v>
      </c>
      <c r="C245" s="189" t="s">
        <v>357</v>
      </c>
      <c r="D245" s="191"/>
      <c r="E245" s="191"/>
      <c r="F245" s="191"/>
      <c r="G245" s="222"/>
      <c r="H245" s="218"/>
      <c r="I245" s="218"/>
      <c r="J245" s="218"/>
      <c r="K245" s="218"/>
    </row>
    <row r="246" spans="1:11" x14ac:dyDescent="0.2">
      <c r="A246" s="187">
        <v>1304489</v>
      </c>
      <c r="B246" s="188" t="s">
        <v>176</v>
      </c>
      <c r="C246" s="189" t="s">
        <v>19</v>
      </c>
      <c r="D246" s="191"/>
      <c r="E246" s="191"/>
      <c r="F246" s="191"/>
      <c r="G246" s="222"/>
      <c r="H246" s="218"/>
      <c r="I246" s="218"/>
      <c r="J246" s="218"/>
      <c r="K246" s="218"/>
    </row>
    <row r="247" spans="1:11" ht="25.5" x14ac:dyDescent="0.2">
      <c r="A247" s="192">
        <v>1304490</v>
      </c>
      <c r="B247" s="188" t="s">
        <v>358</v>
      </c>
      <c r="C247" s="194" t="s">
        <v>359</v>
      </c>
      <c r="D247" s="191">
        <v>3</v>
      </c>
      <c r="E247" s="191">
        <v>0</v>
      </c>
      <c r="F247" s="191">
        <v>3</v>
      </c>
      <c r="G247" s="222"/>
      <c r="H247" s="218"/>
      <c r="I247" s="218"/>
      <c r="J247" s="222" t="s">
        <v>429</v>
      </c>
      <c r="K247" s="218"/>
    </row>
    <row r="248" spans="1:11" x14ac:dyDescent="0.2">
      <c r="A248" s="192">
        <v>1304491</v>
      </c>
      <c r="B248" s="188" t="s">
        <v>178</v>
      </c>
      <c r="C248" s="194" t="s">
        <v>85</v>
      </c>
      <c r="D248" s="191">
        <v>0</v>
      </c>
      <c r="E248" s="191">
        <v>2</v>
      </c>
      <c r="F248" s="191">
        <v>1</v>
      </c>
      <c r="G248" s="222"/>
      <c r="H248" s="218"/>
      <c r="I248" s="218"/>
      <c r="J248" s="222" t="s">
        <v>431</v>
      </c>
      <c r="K248" s="218"/>
    </row>
    <row r="249" spans="1:11" x14ac:dyDescent="0.2">
      <c r="A249" s="192">
        <v>1304492</v>
      </c>
      <c r="B249" s="188" t="s">
        <v>179</v>
      </c>
      <c r="C249" s="194" t="s">
        <v>86</v>
      </c>
      <c r="D249" s="191">
        <v>0</v>
      </c>
      <c r="E249" s="191">
        <v>4</v>
      </c>
      <c r="F249" s="191">
        <v>2</v>
      </c>
      <c r="G249" s="222"/>
      <c r="H249" s="218"/>
      <c r="I249" s="218"/>
      <c r="J249" s="222">
        <v>1304491</v>
      </c>
      <c r="K249" s="218"/>
    </row>
    <row r="250" spans="1:11" x14ac:dyDescent="0.2">
      <c r="A250" s="208">
        <v>1304445</v>
      </c>
      <c r="B250" s="209" t="s">
        <v>476</v>
      </c>
      <c r="C250" s="210" t="s">
        <v>477</v>
      </c>
      <c r="D250" s="211">
        <v>0</v>
      </c>
      <c r="E250" s="211">
        <v>2</v>
      </c>
      <c r="F250" s="211">
        <v>1</v>
      </c>
      <c r="G250" s="230">
        <v>1304434</v>
      </c>
      <c r="H250" s="230">
        <v>1304434</v>
      </c>
      <c r="I250" s="230">
        <v>1304434</v>
      </c>
      <c r="J250" s="230" t="s">
        <v>478</v>
      </c>
    </row>
    <row r="251" spans="1:11" x14ac:dyDescent="0.2">
      <c r="A251" s="212">
        <v>1501126</v>
      </c>
      <c r="B251" s="213" t="s">
        <v>489</v>
      </c>
      <c r="C251" s="210" t="s">
        <v>491</v>
      </c>
      <c r="D251" s="211">
        <v>3</v>
      </c>
      <c r="E251" s="211">
        <v>0</v>
      </c>
      <c r="F251" s="211">
        <v>3</v>
      </c>
      <c r="G251" s="222" t="s">
        <v>0</v>
      </c>
      <c r="H251" s="222" t="s">
        <v>0</v>
      </c>
      <c r="I251" s="222" t="s">
        <v>0</v>
      </c>
      <c r="J251" s="222" t="s">
        <v>0</v>
      </c>
    </row>
    <row r="252" spans="1:11" x14ac:dyDescent="0.2">
      <c r="A252" s="212">
        <v>1501127</v>
      </c>
      <c r="B252" s="213" t="s">
        <v>488</v>
      </c>
      <c r="C252" s="210" t="s">
        <v>492</v>
      </c>
      <c r="D252" s="211">
        <v>3</v>
      </c>
      <c r="E252" s="211">
        <v>0</v>
      </c>
      <c r="F252" s="211">
        <v>3</v>
      </c>
      <c r="G252" s="222" t="s">
        <v>0</v>
      </c>
      <c r="H252" s="222" t="s">
        <v>0</v>
      </c>
      <c r="I252" s="222" t="s">
        <v>0</v>
      </c>
      <c r="J252" s="222" t="s">
        <v>0</v>
      </c>
    </row>
    <row r="253" spans="1:11" ht="25.5" x14ac:dyDescent="0.2">
      <c r="A253" s="212">
        <v>1501128</v>
      </c>
      <c r="B253" s="213" t="s">
        <v>493</v>
      </c>
      <c r="C253" s="210" t="s">
        <v>494</v>
      </c>
      <c r="D253" s="211">
        <v>3</v>
      </c>
      <c r="E253" s="211">
        <v>0</v>
      </c>
      <c r="F253" s="211">
        <v>3</v>
      </c>
      <c r="G253" s="222" t="s">
        <v>0</v>
      </c>
      <c r="H253" s="222" t="s">
        <v>0</v>
      </c>
      <c r="I253" s="222" t="s">
        <v>0</v>
      </c>
      <c r="J253" s="222" t="s">
        <v>0</v>
      </c>
    </row>
    <row r="254" spans="1:11" x14ac:dyDescent="0.2">
      <c r="A254" s="211">
        <v>1401151</v>
      </c>
      <c r="B254" s="214" t="s">
        <v>497</v>
      </c>
      <c r="C254" s="210" t="s">
        <v>498</v>
      </c>
      <c r="D254" s="211">
        <v>3</v>
      </c>
      <c r="E254" s="211">
        <v>0</v>
      </c>
      <c r="F254" s="211">
        <v>3</v>
      </c>
      <c r="G254" s="222" t="s">
        <v>0</v>
      </c>
      <c r="H254" s="222" t="s">
        <v>0</v>
      </c>
      <c r="I254" s="222" t="s">
        <v>0</v>
      </c>
      <c r="J254" s="222" t="s">
        <v>0</v>
      </c>
    </row>
    <row r="255" spans="1:11" x14ac:dyDescent="0.2">
      <c r="A255" s="211">
        <v>107101</v>
      </c>
      <c r="B255" s="188" t="s">
        <v>499</v>
      </c>
      <c r="C255" s="210" t="s">
        <v>500</v>
      </c>
      <c r="D255" s="211">
        <v>3</v>
      </c>
      <c r="E255" s="211">
        <v>0</v>
      </c>
      <c r="F255" s="211">
        <v>3</v>
      </c>
      <c r="G255" s="222" t="s">
        <v>0</v>
      </c>
      <c r="H255" s="222" t="s">
        <v>0</v>
      </c>
      <c r="I255" s="222" t="s">
        <v>0</v>
      </c>
      <c r="J255" s="222" t="s">
        <v>0</v>
      </c>
    </row>
    <row r="256" spans="1:11" x14ac:dyDescent="0.2">
      <c r="A256" s="208">
        <v>1301098</v>
      </c>
      <c r="B256" s="209" t="s">
        <v>504</v>
      </c>
      <c r="C256" s="210" t="s">
        <v>505</v>
      </c>
      <c r="D256" s="211">
        <v>3</v>
      </c>
      <c r="E256" s="211">
        <v>0</v>
      </c>
      <c r="F256" s="211">
        <v>3</v>
      </c>
      <c r="G256" s="232" t="s">
        <v>0</v>
      </c>
      <c r="H256" s="230" t="s">
        <v>0</v>
      </c>
      <c r="I256" s="230" t="s">
        <v>0</v>
      </c>
      <c r="J256" s="230" t="s">
        <v>0</v>
      </c>
    </row>
    <row r="257" spans="1:11" x14ac:dyDescent="0.2">
      <c r="A257" s="211">
        <v>702103</v>
      </c>
      <c r="B257" s="214" t="s">
        <v>367</v>
      </c>
      <c r="C257" s="189" t="s">
        <v>360</v>
      </c>
      <c r="D257" s="211">
        <v>3</v>
      </c>
      <c r="E257" s="211">
        <v>0</v>
      </c>
      <c r="F257" s="211">
        <v>3</v>
      </c>
      <c r="G257" s="232" t="s">
        <v>0</v>
      </c>
      <c r="H257" s="230" t="s">
        <v>0</v>
      </c>
      <c r="I257" s="230" t="s">
        <v>0</v>
      </c>
      <c r="J257" s="230" t="s">
        <v>0</v>
      </c>
    </row>
    <row r="258" spans="1:11" x14ac:dyDescent="0.2">
      <c r="A258" s="211">
        <v>701104</v>
      </c>
      <c r="B258" s="209" t="s">
        <v>368</v>
      </c>
      <c r="C258" s="189" t="s">
        <v>73</v>
      </c>
      <c r="D258" s="142">
        <v>3</v>
      </c>
      <c r="E258" s="142">
        <v>0</v>
      </c>
      <c r="F258" s="142">
        <v>3</v>
      </c>
      <c r="G258" s="222" t="s">
        <v>0</v>
      </c>
      <c r="H258" s="222" t="s">
        <v>0</v>
      </c>
      <c r="I258" s="222" t="s">
        <v>0</v>
      </c>
      <c r="J258" s="222" t="s">
        <v>0</v>
      </c>
      <c r="K258" s="220"/>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Q68"/>
  <sheetViews>
    <sheetView showGridLines="0" topLeftCell="A3" zoomScale="130" zoomScaleNormal="130" zoomScalePageLayoutView="154" workbookViewId="0">
      <selection activeCell="F60" sqref="F60"/>
    </sheetView>
  </sheetViews>
  <sheetFormatPr defaultColWidth="8.7109375" defaultRowHeight="12.75" x14ac:dyDescent="0.2"/>
  <cols>
    <col min="1" max="1" width="8.7109375" style="3" customWidth="1"/>
    <col min="2" max="2" width="24.85546875" style="3" customWidth="1"/>
    <col min="3" max="3" width="6.42578125" style="3" customWidth="1"/>
    <col min="4" max="4" width="4.140625" style="3" customWidth="1"/>
    <col min="5" max="5" width="5.7109375" style="12" customWidth="1"/>
    <col min="6" max="6" width="9" style="3" customWidth="1"/>
    <col min="7" max="7" width="8.7109375" style="3" customWidth="1"/>
    <col min="8" max="8" width="28.140625" style="3" customWidth="1"/>
    <col min="9" max="9" width="6.5703125" style="3" customWidth="1"/>
    <col min="10" max="10" width="4.140625" style="3" customWidth="1"/>
    <col min="11" max="11" width="5.28515625" style="12" customWidth="1"/>
    <col min="12" max="12" width="14.140625" style="3" customWidth="1"/>
    <col min="13" max="14" width="4.7109375" style="3" customWidth="1"/>
    <col min="15" max="15" width="8" style="3" bestFit="1" customWidth="1"/>
    <col min="16" max="16" width="13.140625" style="3" bestFit="1" customWidth="1"/>
    <col min="17" max="17" width="8" style="3" bestFit="1" customWidth="1"/>
    <col min="18" max="255" width="9.140625" style="3" customWidth="1"/>
    <col min="256" max="16384" width="8.7109375" style="3"/>
  </cols>
  <sheetData>
    <row r="1" spans="1:17" s="1" customFormat="1" ht="13.5" customHeight="1" x14ac:dyDescent="0.2">
      <c r="A1" s="270" t="s">
        <v>35</v>
      </c>
      <c r="B1" s="271"/>
      <c r="C1" s="271"/>
      <c r="D1" s="271"/>
      <c r="E1" s="271"/>
      <c r="F1" s="271"/>
      <c r="G1" s="271"/>
      <c r="H1" s="271"/>
      <c r="I1" s="271"/>
      <c r="J1" s="271"/>
      <c r="K1" s="271"/>
      <c r="L1" s="272"/>
    </row>
    <row r="2" spans="1:17" s="1" customFormat="1" ht="13.5" customHeight="1" x14ac:dyDescent="0.2">
      <c r="A2" s="273" t="s">
        <v>36</v>
      </c>
      <c r="B2" s="274"/>
      <c r="C2" s="274"/>
      <c r="D2" s="274"/>
      <c r="E2" s="274"/>
      <c r="F2" s="274"/>
      <c r="G2" s="274"/>
      <c r="H2" s="274"/>
      <c r="I2" s="274"/>
      <c r="J2" s="274"/>
      <c r="K2" s="274"/>
      <c r="L2" s="275"/>
    </row>
    <row r="3" spans="1:17" s="1" customFormat="1" ht="13.5" customHeight="1" x14ac:dyDescent="0.2">
      <c r="A3" s="273" t="s">
        <v>69</v>
      </c>
      <c r="B3" s="274"/>
      <c r="C3" s="274"/>
      <c r="D3" s="274"/>
      <c r="E3" s="274"/>
      <c r="F3" s="274"/>
      <c r="G3" s="274"/>
      <c r="H3" s="274"/>
      <c r="I3" s="274"/>
      <c r="J3" s="274"/>
      <c r="K3" s="274"/>
      <c r="L3" s="275"/>
    </row>
    <row r="4" spans="1:17" s="1" customFormat="1" ht="13.5" customHeight="1" x14ac:dyDescent="0.2">
      <c r="A4" s="273" t="s">
        <v>503</v>
      </c>
      <c r="B4" s="274"/>
      <c r="C4" s="274"/>
      <c r="D4" s="274"/>
      <c r="E4" s="274"/>
      <c r="F4" s="274"/>
      <c r="G4" s="274"/>
      <c r="H4" s="274"/>
      <c r="I4" s="274"/>
      <c r="J4" s="274"/>
      <c r="K4" s="274"/>
      <c r="L4" s="275"/>
    </row>
    <row r="5" spans="1:17" s="1" customFormat="1" ht="28.5" customHeight="1" thickBot="1" x14ac:dyDescent="0.25">
      <c r="A5" s="276" t="s">
        <v>37</v>
      </c>
      <c r="B5" s="277"/>
      <c r="C5" s="277"/>
      <c r="D5" s="277"/>
      <c r="E5" s="277"/>
      <c r="F5" s="277"/>
      <c r="G5" s="278"/>
      <c r="H5" s="278"/>
      <c r="I5" s="278"/>
      <c r="J5" s="278"/>
      <c r="K5" s="278"/>
      <c r="L5" s="279"/>
    </row>
    <row r="6" spans="1:17" s="2" customFormat="1" ht="18" customHeight="1" thickBot="1" x14ac:dyDescent="0.25">
      <c r="A6" s="249" t="s">
        <v>38</v>
      </c>
      <c r="B6" s="249"/>
      <c r="C6" s="249"/>
      <c r="D6" s="249"/>
      <c r="E6" s="249"/>
      <c r="F6" s="249"/>
      <c r="G6" s="250" t="s">
        <v>39</v>
      </c>
      <c r="H6" s="250"/>
      <c r="I6" s="250"/>
      <c r="J6" s="250"/>
      <c r="K6" s="250"/>
      <c r="L6" s="251"/>
    </row>
    <row r="7" spans="1:17" s="2" customFormat="1" ht="18" customHeight="1" thickBot="1" x14ac:dyDescent="0.25">
      <c r="A7" s="252" t="s">
        <v>40</v>
      </c>
      <c r="B7" s="253"/>
      <c r="C7" s="253"/>
      <c r="D7" s="253"/>
      <c r="E7" s="253"/>
      <c r="F7" s="254"/>
      <c r="G7" s="264" t="s">
        <v>70</v>
      </c>
      <c r="H7" s="264"/>
      <c r="I7" s="264"/>
      <c r="J7" s="264"/>
      <c r="K7" s="264"/>
      <c r="L7" s="265"/>
    </row>
    <row r="8" spans="1:17" s="1" customFormat="1" ht="18" customHeight="1" x14ac:dyDescent="0.2">
      <c r="A8" s="285" t="s">
        <v>1</v>
      </c>
      <c r="B8" s="44" t="s">
        <v>2</v>
      </c>
      <c r="C8" s="268" t="s">
        <v>3</v>
      </c>
      <c r="D8" s="268"/>
      <c r="E8" s="269"/>
      <c r="F8" s="266" t="s">
        <v>26</v>
      </c>
      <c r="G8" s="285" t="s">
        <v>1</v>
      </c>
      <c r="H8" s="285" t="s">
        <v>2</v>
      </c>
      <c r="I8" s="268" t="s">
        <v>3</v>
      </c>
      <c r="J8" s="268"/>
      <c r="K8" s="269"/>
      <c r="L8" s="266" t="s">
        <v>26</v>
      </c>
    </row>
    <row r="9" spans="1:17" s="1" customFormat="1" ht="12.75" customHeight="1" thickBot="1" x14ac:dyDescent="0.25">
      <c r="A9" s="286"/>
      <c r="B9" s="45"/>
      <c r="C9" s="46" t="s">
        <v>4</v>
      </c>
      <c r="D9" s="47" t="s">
        <v>5</v>
      </c>
      <c r="E9" s="47" t="s">
        <v>6</v>
      </c>
      <c r="F9" s="267"/>
      <c r="G9" s="286"/>
      <c r="H9" s="287"/>
      <c r="I9" s="46" t="s">
        <v>4</v>
      </c>
      <c r="J9" s="47" t="s">
        <v>5</v>
      </c>
      <c r="K9" s="47" t="s">
        <v>6</v>
      </c>
      <c r="L9" s="267"/>
    </row>
    <row r="10" spans="1:17" ht="15" customHeight="1" x14ac:dyDescent="0.2">
      <c r="A10" s="41">
        <v>100100</v>
      </c>
      <c r="B10" s="29" t="str">
        <f>VLOOKUP($A10,Crses!$A$2:$J$283,3,FALSE)</f>
        <v>Military Science*</v>
      </c>
      <c r="C10" s="30">
        <f>VLOOKUP($A10,Crses!$A$2:$J$283,4,FALSE)</f>
        <v>3</v>
      </c>
      <c r="D10" s="30">
        <f>VLOOKUP($A10,Crses!$A$2:$J$283,5,FALSE)</f>
        <v>0</v>
      </c>
      <c r="E10" s="30">
        <f>VLOOKUP($A10,Crses!$A$2:$J$283,6,FALSE)</f>
        <v>3</v>
      </c>
      <c r="F10" s="31" t="str">
        <f>VLOOKUP($A10,Crses!$A$2:$J$283,8,FALSE)</f>
        <v>-</v>
      </c>
      <c r="G10" s="41">
        <v>1301120</v>
      </c>
      <c r="H10" s="29" t="str">
        <f>VLOOKUP($G10,Crses!$A$2:$J$283,3,FALSE)</f>
        <v>Digital Systems</v>
      </c>
      <c r="I10" s="30">
        <f>VLOOKUP($G10,Crses!$A$2:$J$283,4,FALSE)</f>
        <v>3</v>
      </c>
      <c r="J10" s="30">
        <f>VLOOKUP($G10,Crses!$A$2:$J$283,5,FALSE)</f>
        <v>0</v>
      </c>
      <c r="K10" s="30">
        <f>VLOOKUP($G10,Crses!$A$2:$J$283,6,FALSE)</f>
        <v>3</v>
      </c>
      <c r="L10" s="31" t="str">
        <f>VLOOKUP($G10,Crses!$A$2:$J$283,8,FALSE)</f>
        <v>-</v>
      </c>
      <c r="O10" s="4"/>
      <c r="P10" s="4"/>
      <c r="Q10" s="4"/>
    </row>
    <row r="11" spans="1:17" ht="16.5" customHeight="1" x14ac:dyDescent="0.2">
      <c r="A11" s="32">
        <v>1401110</v>
      </c>
      <c r="B11" s="33" t="str">
        <f>VLOOKUP($A11,Crses!$A$2:$J$283,3,FALSE)</f>
        <v>Arabic Language  (1) **</v>
      </c>
      <c r="C11" s="34">
        <f>VLOOKUP($A11,Crses!$A$2:$J$283,4,FALSE)</f>
        <v>3</v>
      </c>
      <c r="D11" s="34">
        <f>VLOOKUP($A11,Crses!$A$2:$J$283,5,FALSE)</f>
        <v>0</v>
      </c>
      <c r="E11" s="34">
        <f>VLOOKUP($A11,Crses!$A$2:$J$283,6,FALSE)</f>
        <v>3</v>
      </c>
      <c r="F11" s="35" t="str">
        <f>VLOOKUP($A11,Crses!$A$2:$J$283,8,FALSE)</f>
        <v>-</v>
      </c>
      <c r="G11" s="32">
        <v>1301203</v>
      </c>
      <c r="H11" s="33" t="str">
        <f>VLOOKUP($G11,Crses!$A$2:$J$283,3,FALSE)</f>
        <v>Data Structures and Algorithms</v>
      </c>
      <c r="I11" s="34">
        <f>VLOOKUP($G11,Crses!$A$2:$J$283,4,FALSE)</f>
        <v>2</v>
      </c>
      <c r="J11" s="34">
        <f>VLOOKUP($G11,Crses!$A$2:$J$283,5,FALSE)</f>
        <v>2</v>
      </c>
      <c r="K11" s="34">
        <f>VLOOKUP($G11,Crses!$A$2:$J$283,6,FALSE)</f>
        <v>3</v>
      </c>
      <c r="L11" s="35" t="str">
        <f>VLOOKUP($G11,Crses!$A$2:$J$283,8,FALSE)</f>
        <v>1301108+1301110</v>
      </c>
      <c r="O11" s="4"/>
      <c r="P11" s="4"/>
      <c r="Q11" s="4"/>
    </row>
    <row r="12" spans="1:17" ht="18" customHeight="1" x14ac:dyDescent="0.2">
      <c r="A12" s="32">
        <v>1401120</v>
      </c>
      <c r="B12" s="33" t="str">
        <f>VLOOKUP($A12,Crses!$A$2:$J$283,3,FALSE)</f>
        <v>English Language (1) **</v>
      </c>
      <c r="C12" s="34">
        <f>VLOOKUP($A12,Crses!$A$2:$J$283,4,FALSE)</f>
        <v>3</v>
      </c>
      <c r="D12" s="34">
        <f>VLOOKUP($A12,Crses!$A$2:$J$283,5,FALSE)</f>
        <v>0</v>
      </c>
      <c r="E12" s="34">
        <f>VLOOKUP($A12,Crses!$A$2:$J$283,6,FALSE)</f>
        <v>3</v>
      </c>
      <c r="F12" s="35" t="str">
        <f>VLOOKUP($A12,Crses!$A$2:$J$283,8,FALSE)</f>
        <v>-</v>
      </c>
      <c r="G12" s="32">
        <v>1301222</v>
      </c>
      <c r="H12" s="33" t="str">
        <f>VLOOKUP($G12,Crses!$A$2:$J$283,3,FALSE)</f>
        <v>Computer Organization and Architecture</v>
      </c>
      <c r="I12" s="34">
        <f>VLOOKUP($G12,Crses!$A$2:$J$283,4,FALSE)</f>
        <v>3</v>
      </c>
      <c r="J12" s="34">
        <f>VLOOKUP($G12,Crses!$A$2:$J$283,5,FALSE)</f>
        <v>0</v>
      </c>
      <c r="K12" s="34">
        <f>VLOOKUP($G12,Crses!$A$2:$J$283,6,FALSE)</f>
        <v>3</v>
      </c>
      <c r="L12" s="35">
        <f>VLOOKUP($G12,Crses!$A$2:$J$283,8,FALSE)</f>
        <v>1301120</v>
      </c>
      <c r="O12" s="4"/>
      <c r="P12" s="5"/>
      <c r="Q12" s="4"/>
    </row>
    <row r="13" spans="1:17" ht="15" customHeight="1" thickBot="1" x14ac:dyDescent="0.25">
      <c r="A13" s="36">
        <v>1401151</v>
      </c>
      <c r="B13" s="37" t="str">
        <f>VLOOKUP($A13,Crses!$A$2:$J$283,3,FALSE)</f>
        <v>University Ethics</v>
      </c>
      <c r="C13" s="38">
        <f>VLOOKUP($A13,Crses!$A$2:$J$283,4,FALSE)</f>
        <v>3</v>
      </c>
      <c r="D13" s="38">
        <f>VLOOKUP($A13,Crses!$A$2:$J$283,5,FALSE)</f>
        <v>0</v>
      </c>
      <c r="E13" s="38">
        <f>VLOOKUP($A13,Crses!$A$2:$J$283,6,FALSE)</f>
        <v>3</v>
      </c>
      <c r="F13" s="39" t="str">
        <f>VLOOKUP($A13,Crses!$A$2:$J$283,8,FALSE)</f>
        <v>-</v>
      </c>
      <c r="G13" s="32">
        <v>1301270</v>
      </c>
      <c r="H13" s="33" t="str">
        <f>VLOOKUP($G13,Crses!$A$2:$J$283,3,FALSE)</f>
        <v>Numerical Analysis</v>
      </c>
      <c r="I13" s="34">
        <f>VLOOKUP($G13,Crses!$A$2:$J$283,4,FALSE)</f>
        <v>3</v>
      </c>
      <c r="J13" s="34">
        <f>VLOOKUP($G13,Crses!$A$2:$J$283,5,FALSE)</f>
        <v>0</v>
      </c>
      <c r="K13" s="34">
        <f>VLOOKUP($G13,Crses!$A$2:$J$283,6,FALSE)</f>
        <v>3</v>
      </c>
      <c r="L13" s="35">
        <f>VLOOKUP($G13,Crses!$A$2:$J$283,8,FALSE)</f>
        <v>1301106</v>
      </c>
      <c r="O13" s="4"/>
      <c r="P13" s="4"/>
    </row>
    <row r="14" spans="1:17" ht="15" customHeight="1" thickBot="1" x14ac:dyDescent="0.25">
      <c r="A14" s="6"/>
      <c r="B14" s="48" t="s">
        <v>6</v>
      </c>
      <c r="C14" s="7">
        <f>SUM(C10:C13)</f>
        <v>12</v>
      </c>
      <c r="D14" s="7">
        <f>SUM(D10:D13)</f>
        <v>0</v>
      </c>
      <c r="E14" s="7">
        <f>SUM(E10:E13)</f>
        <v>12</v>
      </c>
      <c r="F14" s="19"/>
      <c r="G14" s="32">
        <v>1301304</v>
      </c>
      <c r="H14" s="33" t="str">
        <f>VLOOKUP($G14,Crses!$A$2:$J$283,3,FALSE)</f>
        <v>Visual Programming</v>
      </c>
      <c r="I14" s="34">
        <f>VLOOKUP($G14,Crses!$A$2:$J$283,4,FALSE)</f>
        <v>2</v>
      </c>
      <c r="J14" s="34">
        <f>VLOOKUP($G14,Crses!$A$2:$J$283,5,FALSE)</f>
        <v>2</v>
      </c>
      <c r="K14" s="34">
        <f>VLOOKUP($G14,Crses!$A$2:$J$283,6,FALSE)</f>
        <v>3</v>
      </c>
      <c r="L14" s="35">
        <f>VLOOKUP($G14,Crses!$A$2:$J$283,8,FALSE)</f>
        <v>1303342</v>
      </c>
      <c r="O14" s="9"/>
      <c r="P14" s="4"/>
      <c r="Q14" s="10"/>
    </row>
    <row r="15" spans="1:17" ht="16.5" customHeight="1" thickBot="1" x14ac:dyDescent="0.25">
      <c r="A15" s="288" t="s">
        <v>515</v>
      </c>
      <c r="B15" s="289"/>
      <c r="C15" s="289"/>
      <c r="D15" s="289"/>
      <c r="E15" s="289"/>
      <c r="F15" s="289"/>
      <c r="G15" s="32">
        <v>1301310</v>
      </c>
      <c r="H15" s="33" t="str">
        <f>VLOOKUP($G15,Crses!$A$2:$J$283,3,FALSE)</f>
        <v>Design and Analysis of Algorithms</v>
      </c>
      <c r="I15" s="34">
        <f>VLOOKUP($G15,Crses!$A$2:$J$283,4,FALSE)</f>
        <v>3</v>
      </c>
      <c r="J15" s="34">
        <f>VLOOKUP($G15,Crses!$A$2:$J$283,5,FALSE)</f>
        <v>0</v>
      </c>
      <c r="K15" s="34">
        <f>VLOOKUP($G15,Crses!$A$2:$J$283,6,FALSE)</f>
        <v>3</v>
      </c>
      <c r="L15" s="35">
        <f>VLOOKUP($G15,Crses!$A$2:$J$283,8,FALSE)</f>
        <v>1301203</v>
      </c>
      <c r="O15" s="4"/>
      <c r="P15" s="4"/>
      <c r="Q15" s="4"/>
    </row>
    <row r="16" spans="1:17" ht="15" customHeight="1" x14ac:dyDescent="0.2">
      <c r="A16" s="41">
        <v>1401210</v>
      </c>
      <c r="B16" s="29" t="str">
        <f>VLOOKUP($A16,Crses!$A$2:$J$283,3,FALSE)</f>
        <v>Arabic Language  (2)</v>
      </c>
      <c r="C16" s="30">
        <f>VLOOKUP($A16,Crses!$A$2:$J$283,4,FALSE)</f>
        <v>3</v>
      </c>
      <c r="D16" s="30">
        <f>VLOOKUP($A16,Crses!$A$2:$J$283,5,FALSE)</f>
        <v>0</v>
      </c>
      <c r="E16" s="30">
        <f>VLOOKUP($A16,Crses!$A$2:$J$283,6,FALSE)</f>
        <v>3</v>
      </c>
      <c r="F16" s="31">
        <f>VLOOKUP($A16,Crses!$A$2:$J$283,8,FALSE)</f>
        <v>1401110</v>
      </c>
      <c r="G16" s="32">
        <v>1301326</v>
      </c>
      <c r="H16" s="33" t="str">
        <f>VLOOKUP($G16,Crses!$A$2:$J$283,3,FALSE)</f>
        <v>Operating Systems</v>
      </c>
      <c r="I16" s="34">
        <f>VLOOKUP($G16,Crses!$A$2:$J$283,4,FALSE)</f>
        <v>3</v>
      </c>
      <c r="J16" s="34">
        <f>VLOOKUP($G16,Crses!$A$2:$J$283,5,FALSE)</f>
        <v>0</v>
      </c>
      <c r="K16" s="34">
        <f>VLOOKUP($G16,Crses!$A$2:$J$283,6,FALSE)</f>
        <v>3</v>
      </c>
      <c r="L16" s="35">
        <f>VLOOKUP($G16,Crses!$A$2:$J$283,8,FALSE)</f>
        <v>1301203</v>
      </c>
      <c r="O16" s="4"/>
      <c r="P16" s="4"/>
      <c r="Q16" s="4"/>
    </row>
    <row r="17" spans="1:17" ht="17.25" customHeight="1" x14ac:dyDescent="0.2">
      <c r="A17" s="32">
        <v>1401220</v>
      </c>
      <c r="B17" s="33" t="str">
        <f>VLOOKUP($A17,Crses!$A$2:$J$283,3,FALSE)</f>
        <v>English Language (2)</v>
      </c>
      <c r="C17" s="34">
        <f>VLOOKUP($A17,Crses!$A$2:$J$283,4,FALSE)</f>
        <v>3</v>
      </c>
      <c r="D17" s="34">
        <f>VLOOKUP($A17,Crses!$A$2:$J$283,5,FALSE)</f>
        <v>0</v>
      </c>
      <c r="E17" s="34">
        <f>VLOOKUP($A17,Crses!$A$2:$J$283,6,FALSE)</f>
        <v>3</v>
      </c>
      <c r="F17" s="35">
        <f>VLOOKUP($A17,Crses!$A$2:$J$283,8,FALSE)</f>
        <v>1401120</v>
      </c>
      <c r="G17" s="32">
        <v>1302281</v>
      </c>
      <c r="H17" s="33" t="str">
        <f>VLOOKUP($G17,Crses!$A$2:$J$283,3,FALSE)</f>
        <v>Introduction to Software Engineering</v>
      </c>
      <c r="I17" s="34">
        <f>VLOOKUP($G17,Crses!$A$2:$J$283,4,FALSE)</f>
        <v>3</v>
      </c>
      <c r="J17" s="34">
        <f>VLOOKUP($G17,Crses!$A$2:$J$283,5,FALSE)</f>
        <v>0</v>
      </c>
      <c r="K17" s="34">
        <f>VLOOKUP($G17,Crses!$A$2:$J$283,6,FALSE)</f>
        <v>3</v>
      </c>
      <c r="L17" s="35">
        <f>VLOOKUP($G17,Crses!$A$2:$J$283,8,FALSE)</f>
        <v>1301108</v>
      </c>
      <c r="O17" s="11"/>
      <c r="P17" s="4"/>
      <c r="Q17" s="4"/>
    </row>
    <row r="18" spans="1:17" ht="16.5" customHeight="1" x14ac:dyDescent="0.2">
      <c r="A18" s="32">
        <v>1401150</v>
      </c>
      <c r="B18" s="33" t="str">
        <f>VLOOKUP($A18,Crses!$A$2:$J$283,3,FALSE)</f>
        <v xml:space="preserve">National Education </v>
      </c>
      <c r="C18" s="34">
        <f>VLOOKUP($A18,Crses!$A$2:$J$283,4,FALSE)</f>
        <v>3</v>
      </c>
      <c r="D18" s="34">
        <f>VLOOKUP($A18,Crses!$A$2:$J$283,5,FALSE)</f>
        <v>0</v>
      </c>
      <c r="E18" s="34">
        <f>VLOOKUP($A18,Crses!$A$2:$J$283,6,FALSE)</f>
        <v>3</v>
      </c>
      <c r="F18" s="35" t="str">
        <f>VLOOKUP($A18,Crses!$A$2:$J$283,8,FALSE)</f>
        <v>-</v>
      </c>
      <c r="G18" s="32">
        <v>1302369</v>
      </c>
      <c r="H18" s="33" t="str">
        <f>VLOOKUP($G18,Crses!$A$2:$J$283,3,FALSE)</f>
        <v>Field Training</v>
      </c>
      <c r="I18" s="34">
        <f>VLOOKUP($G18,Crses!$A$2:$J$283,4,FALSE)</f>
        <v>0</v>
      </c>
      <c r="J18" s="34">
        <f>VLOOKUP($G18,Crses!$A$2:$J$283,5,FALSE)</f>
        <v>6</v>
      </c>
      <c r="K18" s="34">
        <f>VLOOKUP($G18,Crses!$A$2:$J$283,6,FALSE)</f>
        <v>3</v>
      </c>
      <c r="L18" s="35" t="str">
        <f>VLOOKUP($G18,Crses!$A$2:$J$283,8,FALSE)</f>
        <v>Pass. 90Cr. Hrs.</v>
      </c>
      <c r="O18" s="12"/>
    </row>
    <row r="19" spans="1:17" ht="16.5" customHeight="1" x14ac:dyDescent="0.2">
      <c r="A19" s="32">
        <v>1501126</v>
      </c>
      <c r="B19" s="33" t="str">
        <f>VLOOKUP($A19,Crses!$A$2:$J$283,3,FALSE)</f>
        <v>First Aids</v>
      </c>
      <c r="C19" s="34">
        <f>VLOOKUP($A19,Crses!$A$2:$J$283,4,FALSE)</f>
        <v>3</v>
      </c>
      <c r="D19" s="34">
        <f>VLOOKUP($A19,Crses!$A$2:$J$283,5,FALSE)</f>
        <v>0</v>
      </c>
      <c r="E19" s="34">
        <f>VLOOKUP($A19,Crses!$A$2:$J$283,6,FALSE)</f>
        <v>3</v>
      </c>
      <c r="F19" s="35" t="str">
        <f>VLOOKUP($A19,Crses!$A$2:$J$283,8,FALSE)</f>
        <v>-</v>
      </c>
      <c r="G19" s="42">
        <v>1302382</v>
      </c>
      <c r="H19" s="33" t="str">
        <f>VLOOKUP($G19,Crses!$A$2:$J$283,3,FALSE)</f>
        <v>Software Requirements Engineering</v>
      </c>
      <c r="I19" s="34">
        <f>VLOOKUP($G19,Crses!$A$2:$J$283,4,FALSE)</f>
        <v>2</v>
      </c>
      <c r="J19" s="34">
        <f>VLOOKUP($G19,Crses!$A$2:$J$283,5,FALSE)</f>
        <v>2</v>
      </c>
      <c r="K19" s="34">
        <f>VLOOKUP($G19,Crses!$A$2:$J$283,6,FALSE)</f>
        <v>3</v>
      </c>
      <c r="L19" s="35">
        <f>VLOOKUP($G19,Crses!$A$2:$J$283,8,FALSE)</f>
        <v>1302281</v>
      </c>
      <c r="O19" s="12"/>
    </row>
    <row r="20" spans="1:17" ht="16.5" customHeight="1" x14ac:dyDescent="0.2">
      <c r="A20" s="32">
        <v>1501127</v>
      </c>
      <c r="B20" s="33" t="str">
        <f>VLOOKUP($A20,Crses!$A$2:$J$283,3,FALSE)</f>
        <v>Green Energy in Our Life</v>
      </c>
      <c r="C20" s="34">
        <f>VLOOKUP($A20,Crses!$A$2:$J$283,4,FALSE)</f>
        <v>3</v>
      </c>
      <c r="D20" s="34">
        <f>VLOOKUP($A20,Crses!$A$2:$J$283,5,FALSE)</f>
        <v>0</v>
      </c>
      <c r="E20" s="34">
        <f>VLOOKUP($A20,Crses!$A$2:$J$283,6,FALSE)</f>
        <v>3</v>
      </c>
      <c r="F20" s="35" t="str">
        <f>VLOOKUP($A20,Crses!$A$2:$J$283,8,FALSE)</f>
        <v>-</v>
      </c>
      <c r="G20" s="40">
        <v>1302383</v>
      </c>
      <c r="H20" s="33" t="str">
        <f>VLOOKUP($G20,Crses!$A$2:$J$283,3,FALSE)</f>
        <v>Project Management</v>
      </c>
      <c r="I20" s="34">
        <f>VLOOKUP($G20,Crses!$A$2:$J$283,4,FALSE)</f>
        <v>2</v>
      </c>
      <c r="J20" s="34">
        <f>VLOOKUP($G20,Crses!$A$2:$J$283,5,FALSE)</f>
        <v>2</v>
      </c>
      <c r="K20" s="34">
        <f>VLOOKUP($G20,Crses!$A$2:$J$283,6,FALSE)</f>
        <v>3</v>
      </c>
      <c r="L20" s="35">
        <f>VLOOKUP($G20,Crses!$A$2:$J$283,8,FALSE)</f>
        <v>1302281</v>
      </c>
      <c r="O20" s="12"/>
    </row>
    <row r="21" spans="1:17" ht="16.5" customHeight="1" x14ac:dyDescent="0.2">
      <c r="A21" s="32">
        <v>107101</v>
      </c>
      <c r="B21" s="33" t="str">
        <f>VLOOKUP($A21,Crses!$A$2:$J$283,3,FALSE)</f>
        <v>Introduction to Modern Education</v>
      </c>
      <c r="C21" s="34">
        <f>VLOOKUP($A21,Crses!$A$2:$J$283,4,FALSE)</f>
        <v>3</v>
      </c>
      <c r="D21" s="34">
        <f>VLOOKUP($A21,Crses!$A$2:$J$283,5,FALSE)</f>
        <v>0</v>
      </c>
      <c r="E21" s="34">
        <f>VLOOKUP($A21,Crses!$A$2:$J$283,6,FALSE)</f>
        <v>3</v>
      </c>
      <c r="F21" s="35" t="str">
        <f>VLOOKUP($A21,Crses!$A$2:$J$283,8,FALSE)</f>
        <v>-</v>
      </c>
      <c r="G21" s="40">
        <v>1302384</v>
      </c>
      <c r="H21" s="33" t="str">
        <f>VLOOKUP($G21,Crses!$A$2:$J$283,3,FALSE)</f>
        <v>Software Analysis and Design</v>
      </c>
      <c r="I21" s="34">
        <f>VLOOKUP($G21,Crses!$A$2:$J$283,4,FALSE)</f>
        <v>2</v>
      </c>
      <c r="J21" s="34">
        <f>VLOOKUP($G21,Crses!$A$2:$J$283,5,FALSE)</f>
        <v>2</v>
      </c>
      <c r="K21" s="34">
        <f>VLOOKUP($G21,Crses!$A$2:$J$283,6,FALSE)</f>
        <v>3</v>
      </c>
      <c r="L21" s="35">
        <f>VLOOKUP($G21,Crses!$A$2:$J$283,8,FALSE)</f>
        <v>1302382</v>
      </c>
      <c r="O21" s="12"/>
    </row>
    <row r="22" spans="1:17" ht="16.5" customHeight="1" x14ac:dyDescent="0.2">
      <c r="A22" s="32">
        <v>1401132</v>
      </c>
      <c r="B22" s="33" t="str">
        <f>VLOOKUP($A22,Crses!$A$2:$J$283,3,FALSE)</f>
        <v>Human and the Environment</v>
      </c>
      <c r="C22" s="34">
        <f>VLOOKUP($A22,Crses!$A$2:$J$283,4,FALSE)</f>
        <v>3</v>
      </c>
      <c r="D22" s="34">
        <f>VLOOKUP($A22,Crses!$A$2:$J$283,5,FALSE)</f>
        <v>0</v>
      </c>
      <c r="E22" s="34">
        <f>VLOOKUP($A22,Crses!$A$2:$J$283,6,FALSE)</f>
        <v>3</v>
      </c>
      <c r="F22" s="35" t="str">
        <f>VLOOKUP($A22,Crses!$A$2:$J$283,8,FALSE)</f>
        <v>-</v>
      </c>
      <c r="G22" s="40">
        <v>1302452</v>
      </c>
      <c r="H22" s="33" t="str">
        <f>VLOOKUP($G22,Crses!$A$2:$J$283,3,FALSE)</f>
        <v>Human-Computer Interaction</v>
      </c>
      <c r="I22" s="34">
        <f>VLOOKUP($G22,Crses!$A$2:$J$283,4,FALSE)</f>
        <v>3</v>
      </c>
      <c r="J22" s="34">
        <f>VLOOKUP($G22,Crses!$A$2:$J$283,5,FALSE)</f>
        <v>0</v>
      </c>
      <c r="K22" s="34">
        <f>VLOOKUP($G22,Crses!$A$2:$J$283,6,FALSE)</f>
        <v>3</v>
      </c>
      <c r="L22" s="35">
        <f>VLOOKUP($G22,Crses!$A$2:$J$283,8,FALSE)</f>
        <v>1302281</v>
      </c>
      <c r="O22" s="12"/>
    </row>
    <row r="23" spans="1:17" ht="16.5" customHeight="1" x14ac:dyDescent="0.2">
      <c r="A23" s="32">
        <v>701101</v>
      </c>
      <c r="B23" s="33" t="str">
        <f>VLOOKUP($A23,Crses!$A$2:$J$283,3,FALSE)</f>
        <v>The Islamic Culture</v>
      </c>
      <c r="C23" s="34">
        <f>VLOOKUP($A23,Crses!$A$2:$J$283,4,FALSE)</f>
        <v>3</v>
      </c>
      <c r="D23" s="34">
        <f>VLOOKUP($A23,Crses!$A$2:$J$283,5,FALSE)</f>
        <v>0</v>
      </c>
      <c r="E23" s="34">
        <f>VLOOKUP($A23,Crses!$A$2:$J$283,6,FALSE)</f>
        <v>3</v>
      </c>
      <c r="F23" s="35" t="str">
        <f>VLOOKUP($A23,Crses!$A$2:$J$283,8,FALSE)</f>
        <v>-</v>
      </c>
      <c r="G23" s="40">
        <v>1302481</v>
      </c>
      <c r="H23" s="33" t="str">
        <f>VLOOKUP($G23,Crses!$A$2:$J$283,3,FALSE)</f>
        <v>Component-Based Software Engineering</v>
      </c>
      <c r="I23" s="34">
        <f>VLOOKUP($G23,Crses!$A$2:$J$283,4,FALSE)</f>
        <v>3</v>
      </c>
      <c r="J23" s="34">
        <f>VLOOKUP($G23,Crses!$A$2:$J$283,5,FALSE)</f>
        <v>0</v>
      </c>
      <c r="K23" s="34">
        <f>VLOOKUP($G23,Crses!$A$2:$J$283,6,FALSE)</f>
        <v>3</v>
      </c>
      <c r="L23" s="35">
        <f>VLOOKUP($G23,Crses!$A$2:$J$283,8,FALSE)</f>
        <v>1302384</v>
      </c>
      <c r="O23" s="13"/>
      <c r="P23" s="14"/>
    </row>
    <row r="24" spans="1:17" ht="16.5" customHeight="1" x14ac:dyDescent="0.2">
      <c r="A24" s="32">
        <v>702103</v>
      </c>
      <c r="B24" s="33" t="str">
        <f>VLOOKUP($A24,Crses!$A$2:$J$283,3,FALSE)</f>
        <v>Islam and Contemporary Issues</v>
      </c>
      <c r="C24" s="34">
        <f>VLOOKUP($A24,Crses!$A$2:$J$283,4,FALSE)</f>
        <v>3</v>
      </c>
      <c r="D24" s="34">
        <f>VLOOKUP($A24,Crses!$A$2:$J$283,5,FALSE)</f>
        <v>0</v>
      </c>
      <c r="E24" s="34">
        <f>VLOOKUP($A24,Crses!$A$2:$J$283,6,FALSE)</f>
        <v>3</v>
      </c>
      <c r="F24" s="35" t="str">
        <f>VLOOKUP($A24,Crses!$A$2:$J$283,8,FALSE)</f>
        <v>-</v>
      </c>
      <c r="G24" s="40">
        <v>1302484</v>
      </c>
      <c r="H24" s="33" t="str">
        <f>VLOOKUP($G24,Crses!$A$2:$J$283,3,FALSE)</f>
        <v>Software Testing and Quality Assurance</v>
      </c>
      <c r="I24" s="34">
        <f>VLOOKUP($G24,Crses!$A$2:$J$283,4,FALSE)</f>
        <v>3</v>
      </c>
      <c r="J24" s="34">
        <f>VLOOKUP($G24,Crses!$A$2:$J$283,5,FALSE)</f>
        <v>0</v>
      </c>
      <c r="K24" s="34">
        <f>VLOOKUP($G24,Crses!$A$2:$J$283,6,FALSE)</f>
        <v>3</v>
      </c>
      <c r="L24" s="35">
        <f>VLOOKUP($G24,Crses!$A$2:$J$283,8,FALSE)</f>
        <v>1302384</v>
      </c>
      <c r="O24" s="12"/>
    </row>
    <row r="25" spans="1:17" ht="22.5" customHeight="1" x14ac:dyDescent="0.2">
      <c r="A25" s="32">
        <v>701104</v>
      </c>
      <c r="B25" s="33" t="str">
        <f>VLOOKUP($A25,Crses!$A$2:$J$283,3,FALSE)</f>
        <v>Ethics in Islam</v>
      </c>
      <c r="C25" s="34">
        <f>VLOOKUP($A25,Crses!$A$2:$J$283,4,FALSE)</f>
        <v>3</v>
      </c>
      <c r="D25" s="34">
        <f>VLOOKUP($A25,Crses!$A$2:$J$283,5,FALSE)</f>
        <v>0</v>
      </c>
      <c r="E25" s="34">
        <f>VLOOKUP($A25,Crses!$A$2:$J$283,6,FALSE)</f>
        <v>3</v>
      </c>
      <c r="F25" s="35" t="str">
        <f>VLOOKUP($A25,Crses!$A$2:$J$283,8,FALSE)</f>
        <v>-</v>
      </c>
      <c r="G25" s="40">
        <v>1302485</v>
      </c>
      <c r="H25" s="33" t="str">
        <f>VLOOKUP($G25,Crses!$A$2:$J$283,3,FALSE)</f>
        <v>Software Maintenance and Reengineering</v>
      </c>
      <c r="I25" s="34">
        <f>VLOOKUP($G25,Crses!$A$2:$J$283,4,FALSE)</f>
        <v>3</v>
      </c>
      <c r="J25" s="34">
        <f>VLOOKUP($G25,Crses!$A$2:$J$283,5,FALSE)</f>
        <v>0</v>
      </c>
      <c r="K25" s="34">
        <f>VLOOKUP($G25,Crses!$A$2:$J$283,6,FALSE)</f>
        <v>3</v>
      </c>
      <c r="L25" s="35">
        <f>VLOOKUP($G25,Crses!$A$2:$J$283,8,FALSE)</f>
        <v>1302383</v>
      </c>
      <c r="O25" s="15"/>
    </row>
    <row r="26" spans="1:17" ht="16.5" customHeight="1" x14ac:dyDescent="0.2">
      <c r="A26" s="32">
        <v>1501154</v>
      </c>
      <c r="B26" s="33" t="str">
        <f>VLOOKUP($A26,Crses!$A$2:$J$283,3,FALSE)</f>
        <v>Health Culture</v>
      </c>
      <c r="C26" s="34">
        <f>VLOOKUP($A26,Crses!$A$2:$J$283,4,FALSE)</f>
        <v>3</v>
      </c>
      <c r="D26" s="34">
        <f>VLOOKUP($A26,Crses!$A$2:$J$283,5,FALSE)</f>
        <v>0</v>
      </c>
      <c r="E26" s="34">
        <f>VLOOKUP($A26,Crses!$A$2:$J$283,6,FALSE)</f>
        <v>3</v>
      </c>
      <c r="F26" s="35" t="str">
        <f>VLOOKUP($A26,Crses!$A$2:$J$283,8,FALSE)</f>
        <v>-</v>
      </c>
      <c r="G26" s="40">
        <v>1302491</v>
      </c>
      <c r="H26" s="33" t="str">
        <f>VLOOKUP($G26,Crses!$A$2:$J$283,3,FALSE)</f>
        <v>Graduation Project (1)</v>
      </c>
      <c r="I26" s="34">
        <f>VLOOKUP($G26,Crses!$A$2:$J$283,4,FALSE)</f>
        <v>0</v>
      </c>
      <c r="J26" s="34">
        <f>VLOOKUP($G26,Crses!$A$2:$J$283,5,FALSE)</f>
        <v>2</v>
      </c>
      <c r="K26" s="34">
        <f>VLOOKUP($G26,Crses!$A$2:$J$283,6,FALSE)</f>
        <v>1</v>
      </c>
      <c r="L26" s="35" t="str">
        <f>VLOOKUP($G26,Crses!$A$2:$J$283,8,FALSE)</f>
        <v>Pass. 90 Cr.Hrs.+ 1302384</v>
      </c>
      <c r="O26" s="12"/>
    </row>
    <row r="27" spans="1:17" ht="16.5" customHeight="1" x14ac:dyDescent="0.2">
      <c r="A27" s="32">
        <v>1501153</v>
      </c>
      <c r="B27" s="33" t="str">
        <f>VLOOKUP($A27,Crses!$A$2:$J$283,3,FALSE)</f>
        <v>Nutrition in Health and Illness</v>
      </c>
      <c r="C27" s="34">
        <f>VLOOKUP($A27,Crses!$A$2:$J$283,4,FALSE)</f>
        <v>3</v>
      </c>
      <c r="D27" s="34">
        <f>VLOOKUP($A27,Crses!$A$2:$J$283,5,FALSE)</f>
        <v>0</v>
      </c>
      <c r="E27" s="34">
        <f>VLOOKUP($A27,Crses!$A$2:$J$283,6,FALSE)</f>
        <v>3</v>
      </c>
      <c r="F27" s="35" t="str">
        <f>VLOOKUP($A27,Crses!$A$2:$J$283,8,FALSE)</f>
        <v>-</v>
      </c>
      <c r="G27" s="40">
        <v>1302492</v>
      </c>
      <c r="H27" s="33" t="str">
        <f>VLOOKUP($G27,Crses!$A$2:$J$283,3,FALSE)</f>
        <v>Graduation Project (2)</v>
      </c>
      <c r="I27" s="34">
        <f>VLOOKUP($G27,Crses!$A$2:$J$283,4,FALSE)</f>
        <v>0</v>
      </c>
      <c r="J27" s="34">
        <f>VLOOKUP($G27,Crses!$A$2:$J$283,5,FALSE)</f>
        <v>4</v>
      </c>
      <c r="K27" s="34">
        <f>VLOOKUP($G27,Crses!$A$2:$J$283,6,FALSE)</f>
        <v>2</v>
      </c>
      <c r="L27" s="35">
        <f>VLOOKUP($G27,Crses!$A$2:$J$283,8,FALSE)</f>
        <v>1302491</v>
      </c>
      <c r="O27" s="12"/>
    </row>
    <row r="28" spans="1:17" ht="22.5" customHeight="1" x14ac:dyDescent="0.2">
      <c r="A28" s="32">
        <v>1401130</v>
      </c>
      <c r="B28" s="33" t="str">
        <f>VLOOKUP($A28,Crses!$A$2:$J$283,3,FALSE)</f>
        <v>Sports and Health</v>
      </c>
      <c r="C28" s="34">
        <f>VLOOKUP($A28,Crses!$A$2:$J$283,4,FALSE)</f>
        <v>3</v>
      </c>
      <c r="D28" s="34">
        <f>VLOOKUP($A28,Crses!$A$2:$J$283,5,FALSE)</f>
        <v>0</v>
      </c>
      <c r="E28" s="34">
        <f>VLOOKUP($A28,Crses!$A$2:$J$283,6,FALSE)</f>
        <v>3</v>
      </c>
      <c r="F28" s="35" t="str">
        <f>VLOOKUP($A28,Crses!$A$2:$J$283,8,FALSE)</f>
        <v>-</v>
      </c>
      <c r="G28" s="40">
        <v>1302493</v>
      </c>
      <c r="H28" s="33" t="str">
        <f>VLOOKUP($G28,Crses!$A$2:$J$283,3,FALSE)</f>
        <v>Software Development and Documentation</v>
      </c>
      <c r="I28" s="34">
        <f>VLOOKUP($G28,Crses!$A$2:$J$283,4,FALSE)</f>
        <v>3</v>
      </c>
      <c r="J28" s="34">
        <f>VLOOKUP($G28,Crses!$A$2:$J$283,5,FALSE)</f>
        <v>0</v>
      </c>
      <c r="K28" s="34">
        <f>VLOOKUP($G28,Crses!$A$2:$J$283,6,FALSE)</f>
        <v>3</v>
      </c>
      <c r="L28" s="35">
        <f>VLOOKUP($G28,Crses!$A$2:$J$283,8,FALSE)</f>
        <v>1302384</v>
      </c>
      <c r="O28" s="12"/>
    </row>
    <row r="29" spans="1:17" ht="15" customHeight="1" x14ac:dyDescent="0.2">
      <c r="A29" s="32">
        <v>1401131</v>
      </c>
      <c r="B29" s="33" t="str">
        <f>VLOOKUP($A29,Crses!$A$2:$J$283,3,FALSE)</f>
        <v>Introduction to Sociology</v>
      </c>
      <c r="C29" s="34">
        <f>VLOOKUP($A29,Crses!$A$2:$J$283,4,FALSE)</f>
        <v>3</v>
      </c>
      <c r="D29" s="34">
        <f>VLOOKUP($A29,Crses!$A$2:$J$283,5,FALSE)</f>
        <v>0</v>
      </c>
      <c r="E29" s="34">
        <f>VLOOKUP($A29,Crses!$A$2:$J$283,6,FALSE)</f>
        <v>3</v>
      </c>
      <c r="F29" s="35" t="str">
        <f>VLOOKUP($A29,Crses!$A$2:$J$283,8,FALSE)</f>
        <v>-</v>
      </c>
      <c r="G29" s="40">
        <v>1303236</v>
      </c>
      <c r="H29" s="33" t="str">
        <f>VLOOKUP($G29,Crses!$A$2:$J$283,3,FALSE)</f>
        <v>Web-Based Programming</v>
      </c>
      <c r="I29" s="34">
        <f>VLOOKUP($G29,Crses!$A$2:$J$283,4,FALSE)</f>
        <v>2</v>
      </c>
      <c r="J29" s="34">
        <f>VLOOKUP($G29,Crses!$A$2:$J$283,5,FALSE)</f>
        <v>2</v>
      </c>
      <c r="K29" s="34">
        <f>VLOOKUP($G29,Crses!$A$2:$J$283,6,FALSE)</f>
        <v>3</v>
      </c>
      <c r="L29" s="35">
        <f>VLOOKUP($G29,Crses!$A$2:$J$283,8,FALSE)</f>
        <v>1301108</v>
      </c>
      <c r="O29" s="12"/>
    </row>
    <row r="30" spans="1:17" ht="22.5" customHeight="1" x14ac:dyDescent="0.2">
      <c r="A30" s="32">
        <v>1501128</v>
      </c>
      <c r="B30" s="33" t="str">
        <f>VLOOKUP($A30,Crses!$A$2:$J$283,3,FALSE)</f>
        <v>Communication and Social Media Technology</v>
      </c>
      <c r="C30" s="34">
        <f>VLOOKUP($A30,Crses!$A$2:$J$283,4,FALSE)</f>
        <v>3</v>
      </c>
      <c r="D30" s="34">
        <f>VLOOKUP($A30,Crses!$A$2:$J$283,5,FALSE)</f>
        <v>0</v>
      </c>
      <c r="E30" s="34">
        <f>VLOOKUP($A30,Crses!$A$2:$J$283,6,FALSE)</f>
        <v>3</v>
      </c>
      <c r="F30" s="35" t="str">
        <f>VLOOKUP($A30,Crses!$A$2:$J$283,8,FALSE)</f>
        <v>-</v>
      </c>
      <c r="G30" s="40">
        <v>1303338</v>
      </c>
      <c r="H30" s="33" t="str">
        <f>VLOOKUP($G30,Crses!$A$2:$J$283,3,FALSE)</f>
        <v>Advanced Internet Computing</v>
      </c>
      <c r="I30" s="34">
        <f>VLOOKUP($G30,Crses!$A$2:$J$283,4,FALSE)</f>
        <v>2</v>
      </c>
      <c r="J30" s="34">
        <f>VLOOKUP($G30,Crses!$A$2:$J$283,5,FALSE)</f>
        <v>2</v>
      </c>
      <c r="K30" s="34">
        <f>VLOOKUP($G30,Crses!$A$2:$J$283,6,FALSE)</f>
        <v>3</v>
      </c>
      <c r="L30" s="35" t="str">
        <f>VLOOKUP($G30,Crses!$A$2:$J$283,8,FALSE)</f>
        <v>1303236+1301304</v>
      </c>
      <c r="O30" s="12"/>
    </row>
    <row r="31" spans="1:17" ht="15" customHeight="1" x14ac:dyDescent="0.2">
      <c r="A31" s="32">
        <v>1501124</v>
      </c>
      <c r="B31" s="33" t="str">
        <f>VLOOKUP($A31,Crses!$A$2:$J$283,3,FALSE)</f>
        <v>Introduction to Astronomy</v>
      </c>
      <c r="C31" s="34">
        <f>VLOOKUP($A31,Crses!$A$2:$J$283,4,FALSE)</f>
        <v>3</v>
      </c>
      <c r="D31" s="34">
        <f>VLOOKUP($A31,Crses!$A$2:$J$283,5,FALSE)</f>
        <v>0</v>
      </c>
      <c r="E31" s="34">
        <f>VLOOKUP($A31,Crses!$A$2:$J$283,6,FALSE)</f>
        <v>3</v>
      </c>
      <c r="F31" s="35" t="str">
        <f>VLOOKUP($A31,Crses!$A$2:$J$283,8,FALSE)</f>
        <v>-</v>
      </c>
      <c r="G31" s="40">
        <v>1303342</v>
      </c>
      <c r="H31" s="33" t="str">
        <f>VLOOKUP($G31,Crses!$A$2:$J$283,3,FALSE)</f>
        <v>Database Systems</v>
      </c>
      <c r="I31" s="34">
        <f>VLOOKUP($G31,Crses!$A$2:$J$283,4,FALSE)</f>
        <v>3</v>
      </c>
      <c r="J31" s="34">
        <f>VLOOKUP($G31,Crses!$A$2:$J$283,5,FALSE)</f>
        <v>0</v>
      </c>
      <c r="K31" s="34">
        <f>VLOOKUP($G31,Crses!$A$2:$J$283,6,FALSE)</f>
        <v>3</v>
      </c>
      <c r="L31" s="35">
        <f>VLOOKUP($G31,Crses!$A$2:$J$283,8,FALSE)</f>
        <v>1301203</v>
      </c>
      <c r="O31" s="12"/>
    </row>
    <row r="32" spans="1:17" ht="15" customHeight="1" x14ac:dyDescent="0.2">
      <c r="A32" s="32">
        <v>1401111</v>
      </c>
      <c r="B32" s="33" t="str">
        <f>VLOOKUP($A32,Crses!$A$2:$J$283,3,FALSE)</f>
        <v>Introduction to Library Science</v>
      </c>
      <c r="C32" s="34">
        <f>VLOOKUP($A32,Crses!$A$2:$J$283,4,FALSE)</f>
        <v>3</v>
      </c>
      <c r="D32" s="34">
        <f>VLOOKUP($A32,Crses!$A$2:$J$283,5,FALSE)</f>
        <v>0</v>
      </c>
      <c r="E32" s="34">
        <f>VLOOKUP($A32,Crses!$A$2:$J$283,6,FALSE)</f>
        <v>3</v>
      </c>
      <c r="F32" s="35" t="str">
        <f>VLOOKUP($A32,Crses!$A$2:$J$283,8,FALSE)</f>
        <v>-</v>
      </c>
      <c r="G32" s="40">
        <v>1303360</v>
      </c>
      <c r="H32" s="33" t="str">
        <f>VLOOKUP($G32,Crses!$A$2:$J$283,3,FALSE)</f>
        <v>Database Systems Administration</v>
      </c>
      <c r="I32" s="34">
        <f>VLOOKUP($G32,Crses!$A$2:$J$283,4,FALSE)</f>
        <v>3</v>
      </c>
      <c r="J32" s="34">
        <f>VLOOKUP($G32,Crses!$A$2:$J$283,5,FALSE)</f>
        <v>0</v>
      </c>
      <c r="K32" s="34">
        <f>VLOOKUP($G32,Crses!$A$2:$J$283,6,FALSE)</f>
        <v>3</v>
      </c>
      <c r="L32" s="35">
        <f>VLOOKUP($G32,Crses!$A$2:$J$283,8,FALSE)</f>
        <v>1303342</v>
      </c>
    </row>
    <row r="33" spans="1:16" ht="21.75" customHeight="1" x14ac:dyDescent="0.2">
      <c r="A33" s="32">
        <v>1501113</v>
      </c>
      <c r="B33" s="33" t="str">
        <f>VLOOKUP($A33,Crses!$A$2:$J$283,3,FALSE)</f>
        <v>Arab and Muslims Sciences</v>
      </c>
      <c r="C33" s="34">
        <f>VLOOKUP($A33,Crses!$A$2:$J$283,4,FALSE)</f>
        <v>3</v>
      </c>
      <c r="D33" s="34">
        <f>VLOOKUP($A33,Crses!$A$2:$J$283,5,FALSE)</f>
        <v>0</v>
      </c>
      <c r="E33" s="34">
        <f>VLOOKUP($A33,Crses!$A$2:$J$283,6,FALSE)</f>
        <v>3</v>
      </c>
      <c r="F33" s="35" t="str">
        <f>VLOOKUP($A33,Crses!$A$2:$J$283,8,FALSE)</f>
        <v>-</v>
      </c>
      <c r="G33" s="40">
        <v>1304336</v>
      </c>
      <c r="H33" s="33" t="str">
        <f>VLOOKUP($G33,Crses!$A$2:$J$283,3,FALSE)</f>
        <v>Data Communications and Computer Networks</v>
      </c>
      <c r="I33" s="34">
        <f>VLOOKUP($G33,Crses!$A$2:$J$283,4,FALSE)</f>
        <v>3</v>
      </c>
      <c r="J33" s="34">
        <f>VLOOKUP($G33,Crses!$A$2:$J$283,5,FALSE)</f>
        <v>0</v>
      </c>
      <c r="K33" s="34">
        <f>VLOOKUP($G33,Crses!$A$2:$J$283,6,FALSE)</f>
        <v>3</v>
      </c>
      <c r="L33" s="35">
        <f>VLOOKUP($G33,Crses!$A$2:$J$283,8,FALSE)</f>
        <v>1301326</v>
      </c>
    </row>
    <row r="34" spans="1:16" ht="15" customHeight="1" thickBot="1" x14ac:dyDescent="0.25">
      <c r="A34" s="32">
        <v>1401133</v>
      </c>
      <c r="B34" s="33" t="str">
        <f>VLOOKUP($A34,Crses!$A$2:$J$283,3,FALSE)</f>
        <v>Inroduction to Psychology</v>
      </c>
      <c r="C34" s="34">
        <f>VLOOKUP($A34,Crses!$A$2:$J$283,4,FALSE)</f>
        <v>3</v>
      </c>
      <c r="D34" s="34">
        <f>VLOOKUP($A34,Crses!$A$2:$J$283,5,FALSE)</f>
        <v>0</v>
      </c>
      <c r="E34" s="34">
        <f>VLOOKUP($A34,Crses!$A$2:$J$283,6,FALSE)</f>
        <v>3</v>
      </c>
      <c r="F34" s="35" t="str">
        <f>VLOOKUP($A34,Crses!$A$2:$J$283,8,FALSE)</f>
        <v>-</v>
      </c>
      <c r="G34" s="43">
        <v>1304350</v>
      </c>
      <c r="H34" s="37" t="str">
        <f>VLOOKUP($G34,Crses!$A$2:$J$283,3,FALSE)</f>
        <v>Multimedia Systems</v>
      </c>
      <c r="I34" s="38">
        <f>VLOOKUP($G34,Crses!$A$2:$J$283,4,FALSE)</f>
        <v>2</v>
      </c>
      <c r="J34" s="38">
        <f>VLOOKUP($G34,Crses!$A$2:$J$283,5,FALSE)</f>
        <v>2</v>
      </c>
      <c r="K34" s="38">
        <f>VLOOKUP($G34,Crses!$A$2:$J$283,6,FALSE)</f>
        <v>3</v>
      </c>
      <c r="L34" s="39">
        <f>VLOOKUP($G34,Crses!$A$2:$J$283,8,FALSE)</f>
        <v>1303236</v>
      </c>
    </row>
    <row r="35" spans="1:16" ht="21.75" thickBot="1" x14ac:dyDescent="0.25">
      <c r="A35" s="32">
        <v>501105</v>
      </c>
      <c r="B35" s="33" t="str">
        <f>VLOOKUP($A35,Crses!$A$2:$J$283,3,FALSE)</f>
        <v>Political and Administrative System in Jordan</v>
      </c>
      <c r="C35" s="34">
        <f>VLOOKUP($A35,Crses!$A$2:$J$283,4,FALSE)</f>
        <v>3</v>
      </c>
      <c r="D35" s="34">
        <f>VLOOKUP($A35,Crses!$A$2:$J$283,5,FALSE)</f>
        <v>0</v>
      </c>
      <c r="E35" s="34">
        <f>VLOOKUP($A35,Crses!$A$2:$J$283,6,FALSE)</f>
        <v>3</v>
      </c>
      <c r="F35" s="35" t="str">
        <f>VLOOKUP($A35,Crses!$A$2:$J$283,8,FALSE)</f>
        <v>-</v>
      </c>
      <c r="G35" s="28"/>
      <c r="H35" s="20" t="s">
        <v>6</v>
      </c>
      <c r="I35" s="16">
        <f>SUM(I10:I34)</f>
        <v>58</v>
      </c>
      <c r="J35" s="16">
        <f>SUM(J10:J34)</f>
        <v>28</v>
      </c>
      <c r="K35" s="16">
        <f>SUM(K10:K34)</f>
        <v>72</v>
      </c>
      <c r="L35" s="18"/>
    </row>
    <row r="36" spans="1:16" ht="21.75" thickBot="1" x14ac:dyDescent="0.25">
      <c r="A36" s="32">
        <v>501114</v>
      </c>
      <c r="B36" s="33" t="str">
        <f>VLOOKUP($A36,Crses!$A$2:$J$283,3,FALSE)</f>
        <v>Palastinian Issue and Contemporary Arab History</v>
      </c>
      <c r="C36" s="34">
        <f>VLOOKUP($A36,Crses!$A$2:$J$283,4,FALSE)</f>
        <v>3</v>
      </c>
      <c r="D36" s="34">
        <f>VLOOKUP($A36,Crses!$A$2:$J$283,5,FALSE)</f>
        <v>0</v>
      </c>
      <c r="E36" s="34">
        <f>VLOOKUP($A36,Crses!$A$2:$J$283,6,FALSE)</f>
        <v>3</v>
      </c>
      <c r="F36" s="35" t="str">
        <f>VLOOKUP($A36,Crses!$A$2:$J$283,8,FALSE)</f>
        <v>-</v>
      </c>
      <c r="G36" s="290" t="s">
        <v>519</v>
      </c>
      <c r="H36" s="290"/>
      <c r="I36" s="290"/>
      <c r="J36" s="290"/>
      <c r="K36" s="290"/>
      <c r="L36" s="291"/>
    </row>
    <row r="37" spans="1:16" ht="15" customHeight="1" thickBot="1" x14ac:dyDescent="0.25">
      <c r="A37" s="32">
        <v>602143</v>
      </c>
      <c r="B37" s="33" t="str">
        <f>VLOOKUP($A37,Crses!$A$2:$J$283,3,FALSE)</f>
        <v>Human Rights</v>
      </c>
      <c r="C37" s="34">
        <f>VLOOKUP($A37,Crses!$A$2:$J$283,4,FALSE)</f>
        <v>3</v>
      </c>
      <c r="D37" s="34">
        <f>VLOOKUP($A37,Crses!$A$2:$J$283,5,FALSE)</f>
        <v>0</v>
      </c>
      <c r="E37" s="34">
        <f>VLOOKUP($A37,Crses!$A$2:$J$283,6,FALSE)</f>
        <v>3</v>
      </c>
      <c r="F37" s="35" t="str">
        <f>VLOOKUP($A37,Crses!$A$2:$J$283,8,FALSE)</f>
        <v>-</v>
      </c>
      <c r="G37" s="264" t="s">
        <v>77</v>
      </c>
      <c r="H37" s="264"/>
      <c r="I37" s="264"/>
      <c r="J37" s="264"/>
      <c r="K37" s="264"/>
      <c r="L37" s="265"/>
    </row>
    <row r="38" spans="1:16" ht="21" customHeight="1" thickBot="1" x14ac:dyDescent="0.25">
      <c r="A38" s="36">
        <v>1401140</v>
      </c>
      <c r="B38" s="37" t="str">
        <f>VLOOKUP($A38,Crses!$A$2:$J$283,3,FALSE)</f>
        <v>Economic Education</v>
      </c>
      <c r="C38" s="38">
        <f>VLOOKUP($A38,Crses!$A$2:$J$283,4,FALSE)</f>
        <v>3</v>
      </c>
      <c r="D38" s="38">
        <f>VLOOKUP($A38,Crses!$A$2:$J$283,5,FALSE)</f>
        <v>0</v>
      </c>
      <c r="E38" s="38">
        <f>VLOOKUP($A38,Crses!$A$2:$J$283,6,FALSE)</f>
        <v>3</v>
      </c>
      <c r="F38" s="39" t="str">
        <f>VLOOKUP($A38,Crses!$A$2:$J$283,8,FALSE)</f>
        <v>-</v>
      </c>
      <c r="G38" s="41">
        <v>402103</v>
      </c>
      <c r="H38" s="29" t="str">
        <f>VLOOKUP($G38,Crses!$A$2:$J$283,3,FALSE)</f>
        <v>Organization and Management for IT Students</v>
      </c>
      <c r="I38" s="30">
        <f>VLOOKUP($G38,Crses!$A$2:$J$283,4,FALSE)</f>
        <v>3</v>
      </c>
      <c r="J38" s="30">
        <f>VLOOKUP($G38,Crses!$A$2:$J$283,5,FALSE)</f>
        <v>0</v>
      </c>
      <c r="K38" s="30">
        <f>VLOOKUP($G38,Crses!$A$2:$J$283,6,FALSE)</f>
        <v>3</v>
      </c>
      <c r="L38" s="31" t="str">
        <f>VLOOKUP($G38,Crses!$A$2:$J$283,8,FALSE)</f>
        <v>-</v>
      </c>
    </row>
    <row r="39" spans="1:16" ht="24" customHeight="1" thickBot="1" x14ac:dyDescent="0.25">
      <c r="A39" s="255" t="s">
        <v>516</v>
      </c>
      <c r="B39" s="256"/>
      <c r="C39" s="256"/>
      <c r="D39" s="256"/>
      <c r="E39" s="256"/>
      <c r="F39" s="257"/>
      <c r="G39" s="32">
        <v>601426</v>
      </c>
      <c r="H39" s="33" t="str">
        <f>VLOOKUP($G39,Crses!$A$2:$J$283,3,FALSE)</f>
        <v>Information Technology Legislations</v>
      </c>
      <c r="I39" s="34">
        <f>VLOOKUP($G39,Crses!$A$2:$J$283,4,FALSE)</f>
        <v>3</v>
      </c>
      <c r="J39" s="34">
        <f>VLOOKUP($G39,Crses!$A$2:$J$283,5,FALSE)</f>
        <v>0</v>
      </c>
      <c r="K39" s="34">
        <f>VLOOKUP($G39,Crses!$A$2:$J$283,6,FALSE)</f>
        <v>3</v>
      </c>
      <c r="L39" s="35" t="str">
        <f>VLOOKUP($G39,Crses!$A$2:$J$283,8,FALSE)</f>
        <v>-</v>
      </c>
    </row>
    <row r="40" spans="1:16" ht="15" customHeight="1" x14ac:dyDescent="0.2">
      <c r="A40" s="258" t="s">
        <v>78</v>
      </c>
      <c r="B40" s="259"/>
      <c r="C40" s="259"/>
      <c r="D40" s="259"/>
      <c r="E40" s="259"/>
      <c r="F40" s="260"/>
      <c r="G40" s="32">
        <v>1301208</v>
      </c>
      <c r="H40" s="33" t="str">
        <f>VLOOKUP($G40,Crses!$A$2:$J$283,3,FALSE)</f>
        <v>Object-Oriented Programming (2)</v>
      </c>
      <c r="I40" s="34">
        <f>VLOOKUP($G40,Crses!$A$2:$J$283,4,FALSE)</f>
        <v>2</v>
      </c>
      <c r="J40" s="34">
        <f>VLOOKUP($G40,Crses!$A$2:$J$283,5,FALSE)</f>
        <v>2</v>
      </c>
      <c r="K40" s="34">
        <f>VLOOKUP($G40,Crses!$A$2:$J$283,6,FALSE)</f>
        <v>3</v>
      </c>
      <c r="L40" s="35">
        <f>VLOOKUP($G40,Crses!$A$2:$J$283,8,FALSE)</f>
        <v>1301108</v>
      </c>
    </row>
    <row r="41" spans="1:16" ht="18.75" customHeight="1" thickBot="1" x14ac:dyDescent="0.25">
      <c r="A41" s="261"/>
      <c r="B41" s="262"/>
      <c r="C41" s="262"/>
      <c r="D41" s="262"/>
      <c r="E41" s="262"/>
      <c r="F41" s="263"/>
      <c r="G41" s="32">
        <v>1301371</v>
      </c>
      <c r="H41" s="33" t="str">
        <f>VLOOKUP($G41,Crses!$A$2:$J$283,3,FALSE)</f>
        <v>Modeling and Simulation</v>
      </c>
      <c r="I41" s="34">
        <f>VLOOKUP($G41,Crses!$A$2:$J$283,4,FALSE)</f>
        <v>3</v>
      </c>
      <c r="J41" s="34">
        <f>VLOOKUP($G41,Crses!$A$2:$J$283,5,FALSE)</f>
        <v>0</v>
      </c>
      <c r="K41" s="34">
        <f>VLOOKUP($G41,Crses!$A$2:$J$283,6,FALSE)</f>
        <v>3</v>
      </c>
      <c r="L41" s="35" t="str">
        <f>VLOOKUP($G41,Crses!$A$2:$J$283,8,FALSE)</f>
        <v>1501212+1301203</v>
      </c>
    </row>
    <row r="42" spans="1:16" ht="17.25" customHeight="1" thickBot="1" x14ac:dyDescent="0.25">
      <c r="A42" s="282" t="s">
        <v>517</v>
      </c>
      <c r="B42" s="283"/>
      <c r="C42" s="283"/>
      <c r="D42" s="283"/>
      <c r="E42" s="283"/>
      <c r="F42" s="284"/>
      <c r="G42" s="32">
        <v>1301455</v>
      </c>
      <c r="H42" s="33" t="str">
        <f>VLOOKUP($G42,Crses!$A$2:$J$283,3,FALSE)</f>
        <v>Computer Graphics</v>
      </c>
      <c r="I42" s="34">
        <f>VLOOKUP($G42,Crses!$A$2:$J$283,4,FALSE)</f>
        <v>2</v>
      </c>
      <c r="J42" s="34">
        <f>VLOOKUP($G42,Crses!$A$2:$J$283,5,FALSE)</f>
        <v>2</v>
      </c>
      <c r="K42" s="34">
        <f>VLOOKUP($G42,Crses!$A$2:$J$283,6,FALSE)</f>
        <v>3</v>
      </c>
      <c r="L42" s="35">
        <f>VLOOKUP($G42,Crses!$A$2:$J$283,8,FALSE)</f>
        <v>1301310</v>
      </c>
    </row>
    <row r="43" spans="1:16" ht="21" x14ac:dyDescent="0.2">
      <c r="A43" s="41">
        <v>1301098</v>
      </c>
      <c r="B43" s="29" t="str">
        <f>VLOOKUP($A43,Crses!$A$2:$J$283,3,FALSE)</f>
        <v>Introduction to  Information Technology</v>
      </c>
      <c r="C43" s="30">
        <f>VLOOKUP($A43,Crses!$A$2:$J$283,4,FALSE)</f>
        <v>3</v>
      </c>
      <c r="D43" s="30">
        <f>VLOOKUP($A43,Crses!$A$2:$J$283,5,FALSE)</f>
        <v>0</v>
      </c>
      <c r="E43" s="30">
        <f>VLOOKUP($A43,Crses!$A$2:$J$283,6,FALSE)</f>
        <v>3</v>
      </c>
      <c r="F43" s="31" t="str">
        <f>VLOOKUP($A43,Crses!$A$2:$J$283,8,FALSE)</f>
        <v>-</v>
      </c>
      <c r="G43" s="32">
        <v>1302388</v>
      </c>
      <c r="H43" s="33" t="str">
        <f>VLOOKUP($G43,Crses!$A$2:$J$283,3,FALSE)</f>
        <v>Software Agents</v>
      </c>
      <c r="I43" s="34">
        <f>VLOOKUP($G43,Crses!$A$2:$J$283,4,FALSE)</f>
        <v>3</v>
      </c>
      <c r="J43" s="34">
        <f>VLOOKUP($G43,Crses!$A$2:$J$283,5,FALSE)</f>
        <v>0</v>
      </c>
      <c r="K43" s="34">
        <f>VLOOKUP($G43,Crses!$A$2:$J$283,6,FALSE)</f>
        <v>3</v>
      </c>
      <c r="L43" s="35">
        <f>VLOOKUP($G43,Crses!$A$2:$J$283,8,FALSE)</f>
        <v>1302281</v>
      </c>
      <c r="O43" s="281"/>
      <c r="P43" s="281"/>
    </row>
    <row r="44" spans="1:16" ht="24" customHeight="1" x14ac:dyDescent="0.2">
      <c r="A44" s="32">
        <v>1501110</v>
      </c>
      <c r="B44" s="33" t="str">
        <f>VLOOKUP($A44,Crses!$A$2:$J$283,3,FALSE)</f>
        <v>Calculus (1)</v>
      </c>
      <c r="C44" s="34">
        <f>VLOOKUP($A44,Crses!$A$2:$J$283,4,FALSE)</f>
        <v>3</v>
      </c>
      <c r="D44" s="34">
        <f>VLOOKUP($A44,Crses!$A$2:$J$283,5,FALSE)</f>
        <v>0</v>
      </c>
      <c r="E44" s="34">
        <f>VLOOKUP($A44,Crses!$A$2:$J$283,6,FALSE)</f>
        <v>3</v>
      </c>
      <c r="F44" s="35" t="str">
        <f>VLOOKUP($A44,Crses!$A$2:$J$283,8,FALSE)</f>
        <v>-</v>
      </c>
      <c r="G44" s="32">
        <v>1302392</v>
      </c>
      <c r="H44" s="33" t="str">
        <f>VLOOKUP($G44,Crses!$A$2:$J$283,3,FALSE)</f>
        <v>Advanced Technologies and Tools in Software Engineering</v>
      </c>
      <c r="I44" s="34">
        <f>VLOOKUP($G44,Crses!$A$2:$J$283,4,FALSE)</f>
        <v>3</v>
      </c>
      <c r="J44" s="34">
        <f>VLOOKUP($G44,Crses!$A$2:$J$283,5,FALSE)</f>
        <v>0</v>
      </c>
      <c r="K44" s="34">
        <f>VLOOKUP($G44,Crses!$A$2:$J$283,6,FALSE)</f>
        <v>3</v>
      </c>
      <c r="L44" s="35" t="str">
        <f>VLOOKUP($G44,Crses!$A$2:$J$283,8,FALSE)</f>
        <v>Dept. Approval</v>
      </c>
    </row>
    <row r="45" spans="1:16" ht="16.5" customHeight="1" x14ac:dyDescent="0.2">
      <c r="A45" s="32">
        <v>1501212</v>
      </c>
      <c r="B45" s="33" t="str">
        <f>VLOOKUP($A45,Crses!$A$2:$J$283,3,FALSE)</f>
        <v>Probability and Statistics</v>
      </c>
      <c r="C45" s="34">
        <f>VLOOKUP($A45,Crses!$A$2:$J$283,4,FALSE)</f>
        <v>3</v>
      </c>
      <c r="D45" s="34">
        <f>VLOOKUP($A45,Crses!$A$2:$J$283,5,FALSE)</f>
        <v>0</v>
      </c>
      <c r="E45" s="34">
        <f>VLOOKUP($A45,Crses!$A$2:$J$283,6,FALSE)</f>
        <v>3</v>
      </c>
      <c r="F45" s="35">
        <f>VLOOKUP($A45,Crses!$A$2:$J$283,8,FALSE)</f>
        <v>1501110</v>
      </c>
      <c r="G45" s="32">
        <v>1302441</v>
      </c>
      <c r="H45" s="33" t="str">
        <f>VLOOKUP($G45,Crses!$A$2:$J$283,3,FALSE)</f>
        <v>Knowledge-Based Intelligent Systems</v>
      </c>
      <c r="I45" s="34">
        <f>VLOOKUP($G45,Crses!$A$2:$J$283,4,FALSE)</f>
        <v>3</v>
      </c>
      <c r="J45" s="34">
        <f>VLOOKUP($G45,Crses!$A$2:$J$283,5,FALSE)</f>
        <v>0</v>
      </c>
      <c r="K45" s="34">
        <f>VLOOKUP($G45,Crses!$A$2:$J$283,6,FALSE)</f>
        <v>3</v>
      </c>
      <c r="L45" s="35">
        <f>VLOOKUP($G45,Crses!$A$2:$J$283,8,FALSE)</f>
        <v>1303338</v>
      </c>
    </row>
    <row r="46" spans="1:16" ht="17.25" customHeight="1" x14ac:dyDescent="0.2">
      <c r="A46" s="32">
        <v>1301106</v>
      </c>
      <c r="B46" s="33" t="str">
        <f>VLOOKUP($A46,Crses!$A$2:$J$283,3,FALSE)</f>
        <v>Structured Programming</v>
      </c>
      <c r="C46" s="34">
        <f>VLOOKUP($A46,Crses!$A$2:$J$283,4,FALSE)</f>
        <v>2</v>
      </c>
      <c r="D46" s="34">
        <f>VLOOKUP($A46,Crses!$A$2:$J$283,5,FALSE)</f>
        <v>2</v>
      </c>
      <c r="E46" s="34">
        <f>VLOOKUP($A46,Crses!$A$2:$J$283,6,FALSE)</f>
        <v>3</v>
      </c>
      <c r="F46" s="35" t="str">
        <f>VLOOKUP($A46,Crses!$A$2:$J$283,8,FALSE)</f>
        <v>ↂ 1301098</v>
      </c>
      <c r="G46" s="32">
        <v>1302488</v>
      </c>
      <c r="H46" s="33" t="str">
        <f>VLOOKUP($G46,Crses!$A$2:$J$283,3,FALSE)</f>
        <v>Formal Methods</v>
      </c>
      <c r="I46" s="34">
        <f>VLOOKUP($G46,Crses!$A$2:$J$283,4,FALSE)</f>
        <v>3</v>
      </c>
      <c r="J46" s="34">
        <f>VLOOKUP($G46,Crses!$A$2:$J$283,5,FALSE)</f>
        <v>0</v>
      </c>
      <c r="K46" s="34">
        <f>VLOOKUP($G46,Crses!$A$2:$J$283,6,FALSE)</f>
        <v>3</v>
      </c>
      <c r="L46" s="35">
        <f>VLOOKUP($G46,Crses!$A$2:$J$283,8,FALSE)</f>
        <v>1302384</v>
      </c>
    </row>
    <row r="47" spans="1:16" ht="17.25" customHeight="1" x14ac:dyDescent="0.2">
      <c r="A47" s="32">
        <v>1301108</v>
      </c>
      <c r="B47" s="33" t="str">
        <f>VLOOKUP($A47,Crses!$A$2:$J$283,3,FALSE)</f>
        <v>Object-Oriented Programming (1)</v>
      </c>
      <c r="C47" s="34">
        <f>VLOOKUP($A47,Crses!$A$2:$J$283,4,FALSE)</f>
        <v>2</v>
      </c>
      <c r="D47" s="34">
        <f>VLOOKUP($A47,Crses!$A$2:$J$283,5,FALSE)</f>
        <v>2</v>
      </c>
      <c r="E47" s="34">
        <f>VLOOKUP($A47,Crses!$A$2:$J$283,6,FALSE)</f>
        <v>3</v>
      </c>
      <c r="F47" s="35">
        <f>VLOOKUP($A47,Crses!$A$2:$J$283,8,FALSE)</f>
        <v>1301106</v>
      </c>
      <c r="G47" s="32">
        <v>1302490</v>
      </c>
      <c r="H47" s="33" t="str">
        <f>VLOOKUP($G47,Crses!$A$2:$J$283,3,FALSE)</f>
        <v>Special Topics in Software Engineering</v>
      </c>
      <c r="I47" s="34">
        <f>VLOOKUP($G47,Crses!$A$2:$J$283,4,FALSE)</f>
        <v>3</v>
      </c>
      <c r="J47" s="34">
        <f>VLOOKUP($G47,Crses!$A$2:$J$283,5,FALSE)</f>
        <v>0</v>
      </c>
      <c r="K47" s="34">
        <f>VLOOKUP($G47,Crses!$A$2:$J$283,6,FALSE)</f>
        <v>3</v>
      </c>
      <c r="L47" s="35" t="str">
        <f>VLOOKUP($G47,Crses!$A$2:$J$283,8,FALSE)</f>
        <v>Dept. Approval</v>
      </c>
    </row>
    <row r="48" spans="1:16" ht="14.25" customHeight="1" x14ac:dyDescent="0.2">
      <c r="A48" s="32">
        <v>1301110</v>
      </c>
      <c r="B48" s="33" t="str">
        <f>VLOOKUP($A48,Crses!$A$2:$J$283,3,FALSE)</f>
        <v>Discrete Structures</v>
      </c>
      <c r="C48" s="34">
        <f>VLOOKUP($A48,Crses!$A$2:$J$283,4,FALSE)</f>
        <v>3</v>
      </c>
      <c r="D48" s="34">
        <f>VLOOKUP($A48,Crses!$A$2:$J$283,5,FALSE)</f>
        <v>0</v>
      </c>
      <c r="E48" s="34">
        <f>VLOOKUP($A48,Crses!$A$2:$J$283,6,FALSE)</f>
        <v>3</v>
      </c>
      <c r="F48" s="35" t="str">
        <f>VLOOKUP($A48,Crses!$A$2:$J$283,8,FALSE)</f>
        <v>-</v>
      </c>
      <c r="G48" s="32">
        <v>1302494</v>
      </c>
      <c r="H48" s="33" t="str">
        <f>VLOOKUP($G48,Crses!$A$2:$J$283,3,FALSE)</f>
        <v>E-Learning</v>
      </c>
      <c r="I48" s="34">
        <f>VLOOKUP($G48,Crses!$A$2:$J$283,4,FALSE)</f>
        <v>3</v>
      </c>
      <c r="J48" s="34">
        <f>VLOOKUP($G48,Crses!$A$2:$J$283,5,FALSE)</f>
        <v>0</v>
      </c>
      <c r="K48" s="34">
        <f>VLOOKUP($G48,Crses!$A$2:$J$283,6,FALSE)</f>
        <v>3</v>
      </c>
      <c r="L48" s="35">
        <f>VLOOKUP($G48,Crses!$A$2:$J$283,8,FALSE)</f>
        <v>1303237</v>
      </c>
    </row>
    <row r="49" spans="1:12" ht="15.75" customHeight="1" x14ac:dyDescent="0.2">
      <c r="A49" s="32">
        <v>1303237</v>
      </c>
      <c r="B49" s="33" t="str">
        <f>VLOOKUP($A49,Crses!$A$2:$J$283,3,FALSE)</f>
        <v>ECommerce</v>
      </c>
      <c r="C49" s="34">
        <f>VLOOKUP($A49,Crses!$A$2:$J$283,4,FALSE)</f>
        <v>3</v>
      </c>
      <c r="D49" s="34">
        <f>VLOOKUP($A49,Crses!$A$2:$J$283,5,FALSE)</f>
        <v>0</v>
      </c>
      <c r="E49" s="34">
        <f>VLOOKUP($A49,Crses!$A$2:$J$283,6,FALSE)</f>
        <v>3</v>
      </c>
      <c r="F49" s="35">
        <f>VLOOKUP($A49,Crses!$A$2:$J$283,8,FALSE)</f>
        <v>1301108</v>
      </c>
      <c r="G49" s="32">
        <v>1303411</v>
      </c>
      <c r="H49" s="33" t="str">
        <f>VLOOKUP($G49,Crses!$A$2:$J$283,3,FALSE)</f>
        <v>Information Security</v>
      </c>
      <c r="I49" s="34">
        <f>VLOOKUP($G49,Crses!$A$2:$J$283,4,FALSE)</f>
        <v>3</v>
      </c>
      <c r="J49" s="34">
        <f>VLOOKUP($G49,Crses!$A$2:$J$283,5,FALSE)</f>
        <v>0</v>
      </c>
      <c r="K49" s="34">
        <f>VLOOKUP($G49,Crses!$A$2:$J$283,6,FALSE)</f>
        <v>3</v>
      </c>
      <c r="L49" s="35">
        <f>VLOOKUP($G49,Crses!$A$2:$J$283,8,FALSE)</f>
        <v>1304336</v>
      </c>
    </row>
    <row r="50" spans="1:12" ht="15" customHeight="1" thickBot="1" x14ac:dyDescent="0.25">
      <c r="A50" s="36">
        <v>1303265</v>
      </c>
      <c r="B50" s="37" t="str">
        <f>VLOOKUP($A50,Crses!$A$2:$J$283,3,FALSE)</f>
        <v>Technical Communication Skills</v>
      </c>
      <c r="C50" s="38">
        <f>VLOOKUP($A50,Crses!$A$2:$J$283,4,FALSE)</f>
        <v>3</v>
      </c>
      <c r="D50" s="38">
        <f>VLOOKUP($A50,Crses!$A$2:$J$283,5,FALSE)</f>
        <v>0</v>
      </c>
      <c r="E50" s="38">
        <f>VLOOKUP($A50,Crses!$A$2:$J$283,6,FALSE)</f>
        <v>3</v>
      </c>
      <c r="F50" s="39">
        <f>VLOOKUP($A50,Crses!$A$2:$J$283,8,FALSE)</f>
        <v>1401120</v>
      </c>
      <c r="G50" s="32">
        <v>1303434</v>
      </c>
      <c r="H50" s="33" t="str">
        <f>VLOOKUP($G50,Crses!$A$2:$J$283,3,FALSE)</f>
        <v>Distributed Information Systems</v>
      </c>
      <c r="I50" s="34">
        <f>VLOOKUP($G50,Crses!$A$2:$J$283,4,FALSE)</f>
        <v>3</v>
      </c>
      <c r="J50" s="34">
        <f>VLOOKUP($G50,Crses!$A$2:$J$283,5,FALSE)</f>
        <v>0</v>
      </c>
      <c r="K50" s="34">
        <f>VLOOKUP($G50,Crses!$A$2:$J$283,6,FALSE)</f>
        <v>3</v>
      </c>
      <c r="L50" s="35">
        <f>VLOOKUP($G50,Crses!$A$2:$J$283,8,FALSE)</f>
        <v>1304336</v>
      </c>
    </row>
    <row r="51" spans="1:12" ht="15" customHeight="1" thickBot="1" x14ac:dyDescent="0.25">
      <c r="A51" s="6"/>
      <c r="B51" s="48" t="s">
        <v>6</v>
      </c>
      <c r="C51" s="7">
        <f>SUM(C43:C50)</f>
        <v>22</v>
      </c>
      <c r="D51" s="7">
        <f>SUM(D43:D50)</f>
        <v>4</v>
      </c>
      <c r="E51" s="7">
        <f>SUM(E43:E50)</f>
        <v>24</v>
      </c>
      <c r="F51" s="8"/>
      <c r="G51" s="36">
        <v>1304334</v>
      </c>
      <c r="H51" s="37" t="str">
        <f>VLOOKUP($G51,Crses!$A$2:$J$283,3,FALSE)</f>
        <v>Advanced Computer Networks</v>
      </c>
      <c r="I51" s="38">
        <f>VLOOKUP($G51,Crses!$A$2:$J$283,4,FALSE)</f>
        <v>3</v>
      </c>
      <c r="J51" s="38">
        <f>VLOOKUP($G51,Crses!$A$2:$J$283,5,FALSE)</f>
        <v>0</v>
      </c>
      <c r="K51" s="38">
        <f>VLOOKUP($G51,Crses!$A$2:$J$283,6,FALSE)</f>
        <v>3</v>
      </c>
      <c r="L51" s="39">
        <f>VLOOKUP($G51,Crses!$A$2:$J$283,8,FALSE)</f>
        <v>1304336</v>
      </c>
    </row>
    <row r="52" spans="1:12" ht="20.25" customHeight="1" thickBot="1" x14ac:dyDescent="0.25">
      <c r="A52" s="302" t="s">
        <v>67</v>
      </c>
      <c r="B52" s="302"/>
      <c r="C52" s="302"/>
      <c r="D52" s="302"/>
      <c r="E52" s="302"/>
      <c r="F52" s="302"/>
      <c r="G52" s="293" t="s">
        <v>502</v>
      </c>
      <c r="H52" s="294"/>
      <c r="I52" s="294"/>
      <c r="J52" s="294"/>
      <c r="K52" s="294"/>
      <c r="L52" s="295"/>
    </row>
    <row r="53" spans="1:12" ht="18.75" customHeight="1" thickBot="1" x14ac:dyDescent="0.25">
      <c r="A53" s="292" t="s">
        <v>68</v>
      </c>
      <c r="B53" s="292"/>
      <c r="C53" s="292"/>
      <c r="D53" s="292"/>
      <c r="E53" s="292"/>
      <c r="F53" s="292"/>
      <c r="G53" s="296"/>
      <c r="H53" s="297"/>
      <c r="I53" s="297"/>
      <c r="J53" s="297"/>
      <c r="K53" s="297"/>
      <c r="L53" s="298"/>
    </row>
    <row r="54" spans="1:12" ht="15" customHeight="1" thickBot="1" x14ac:dyDescent="0.25">
      <c r="A54" s="292"/>
      <c r="B54" s="292"/>
      <c r="C54" s="292"/>
      <c r="D54" s="292"/>
      <c r="E54" s="292"/>
      <c r="F54" s="292"/>
      <c r="G54" s="299"/>
      <c r="H54" s="300"/>
      <c r="I54" s="300"/>
      <c r="J54" s="300"/>
      <c r="K54" s="300"/>
      <c r="L54" s="301"/>
    </row>
    <row r="55" spans="1:12" ht="15" customHeight="1" thickBot="1" x14ac:dyDescent="0.25">
      <c r="A55" s="280" t="s">
        <v>518</v>
      </c>
      <c r="B55" s="280"/>
      <c r="C55" s="280"/>
      <c r="D55" s="280"/>
      <c r="E55" s="280"/>
      <c r="F55" s="280"/>
      <c r="G55" s="280"/>
      <c r="H55" s="280"/>
      <c r="I55" s="280"/>
      <c r="J55" s="280"/>
      <c r="K55" s="280"/>
      <c r="L55" s="280"/>
    </row>
    <row r="56" spans="1:12" ht="15" customHeight="1" x14ac:dyDescent="0.2">
      <c r="A56" s="4"/>
      <c r="B56" s="4"/>
      <c r="C56" s="4"/>
      <c r="D56" s="4"/>
      <c r="E56" s="4"/>
      <c r="F56" s="4"/>
      <c r="G56" s="4"/>
      <c r="H56" s="4"/>
      <c r="I56" s="11"/>
      <c r="J56" s="4"/>
      <c r="K56" s="4"/>
    </row>
    <row r="57" spans="1:12" ht="14.1" customHeight="1" x14ac:dyDescent="0.2">
      <c r="A57" s="4"/>
      <c r="B57" s="4"/>
      <c r="C57" s="4"/>
      <c r="D57" s="4"/>
      <c r="E57" s="4"/>
      <c r="F57" s="4"/>
      <c r="G57" s="4"/>
      <c r="H57" s="4"/>
      <c r="I57" s="11"/>
      <c r="J57" s="4"/>
      <c r="K57" s="4"/>
    </row>
    <row r="58" spans="1:12" ht="14.1" customHeight="1" x14ac:dyDescent="0.2">
      <c r="A58" s="4"/>
      <c r="B58" s="17"/>
      <c r="C58" s="17"/>
      <c r="D58" s="17"/>
      <c r="E58" s="4"/>
      <c r="F58" s="4"/>
      <c r="G58" s="4"/>
      <c r="H58" s="4"/>
      <c r="I58" s="11"/>
      <c r="J58" s="4"/>
      <c r="K58" s="4"/>
    </row>
    <row r="59" spans="1:12" ht="14.1" customHeight="1" x14ac:dyDescent="0.2">
      <c r="A59" s="4"/>
      <c r="B59" s="13"/>
      <c r="C59" s="17"/>
      <c r="D59" s="17"/>
      <c r="E59" s="4"/>
      <c r="F59" s="4"/>
      <c r="G59" s="4"/>
      <c r="H59" s="4"/>
      <c r="I59" s="11"/>
      <c r="J59" s="4"/>
      <c r="K59" s="3"/>
    </row>
    <row r="60" spans="1:12" ht="14.1" customHeight="1" x14ac:dyDescent="0.2">
      <c r="A60" s="4"/>
      <c r="B60" s="13"/>
      <c r="C60" s="17"/>
      <c r="D60" s="17"/>
      <c r="E60" s="3"/>
      <c r="I60" s="12"/>
      <c r="K60" s="3"/>
    </row>
    <row r="61" spans="1:12" ht="14.1" customHeight="1" x14ac:dyDescent="0.2">
      <c r="B61" s="13"/>
      <c r="C61" s="13"/>
      <c r="D61" s="13"/>
      <c r="E61" s="3"/>
      <c r="I61" s="12"/>
      <c r="K61" s="3"/>
    </row>
    <row r="62" spans="1:12" ht="14.1" customHeight="1" x14ac:dyDescent="0.2">
      <c r="E62" s="3"/>
      <c r="I62" s="12"/>
      <c r="K62" s="3"/>
    </row>
    <row r="63" spans="1:12" ht="14.1" customHeight="1" x14ac:dyDescent="0.2">
      <c r="E63" s="3"/>
      <c r="I63" s="12"/>
      <c r="K63" s="3"/>
    </row>
    <row r="64" spans="1:12" x14ac:dyDescent="0.2">
      <c r="E64" s="3"/>
      <c r="I64" s="12"/>
      <c r="K64" s="3"/>
    </row>
    <row r="65" spans="5:11" x14ac:dyDescent="0.2">
      <c r="E65" s="3"/>
      <c r="I65" s="12"/>
      <c r="K65" s="3"/>
    </row>
    <row r="66" spans="5:11" x14ac:dyDescent="0.2">
      <c r="E66" s="3"/>
      <c r="I66" s="12"/>
      <c r="K66" s="3"/>
    </row>
    <row r="67" spans="5:11" x14ac:dyDescent="0.2">
      <c r="E67" s="3"/>
      <c r="I67" s="12"/>
      <c r="K67" s="3"/>
    </row>
    <row r="68" spans="5:11" x14ac:dyDescent="0.2">
      <c r="E68" s="3"/>
      <c r="I68" s="12"/>
      <c r="K68" s="3"/>
    </row>
  </sheetData>
  <mergeCells count="27">
    <mergeCell ref="A55:L55"/>
    <mergeCell ref="O43:P43"/>
    <mergeCell ref="A42:F42"/>
    <mergeCell ref="G8:G9"/>
    <mergeCell ref="H8:H9"/>
    <mergeCell ref="I8:K8"/>
    <mergeCell ref="A15:F15"/>
    <mergeCell ref="G36:L36"/>
    <mergeCell ref="A8:A9"/>
    <mergeCell ref="G37:L37"/>
    <mergeCell ref="A53:F54"/>
    <mergeCell ref="G52:L54"/>
    <mergeCell ref="A52:F52"/>
    <mergeCell ref="A1:L1"/>
    <mergeCell ref="A2:L2"/>
    <mergeCell ref="A3:L3"/>
    <mergeCell ref="A4:L4"/>
    <mergeCell ref="A5:L5"/>
    <mergeCell ref="A6:F6"/>
    <mergeCell ref="G6:L6"/>
    <mergeCell ref="A7:F7"/>
    <mergeCell ref="A39:F39"/>
    <mergeCell ref="A40:F41"/>
    <mergeCell ref="G7:L7"/>
    <mergeCell ref="L8:L9"/>
    <mergeCell ref="C8:E8"/>
    <mergeCell ref="F8:F9"/>
  </mergeCells>
  <printOptions horizontalCentered="1" verticalCentered="1"/>
  <pageMargins left="0.15748031496062992" right="0.15748031496062992" top="0" bottom="0" header="0" footer="0"/>
  <pageSetup paperSize="9" scale="81" orientation="portrait" verticalDpi="2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pageSetUpPr fitToPage="1"/>
  </sheetPr>
  <dimension ref="A1:R65"/>
  <sheetViews>
    <sheetView showGridLines="0" rightToLeft="1" topLeftCell="A4" zoomScaleNormal="100" zoomScaleSheetLayoutView="115" workbookViewId="0">
      <selection activeCell="A17" sqref="A17:F21"/>
    </sheetView>
  </sheetViews>
  <sheetFormatPr defaultColWidth="9.140625" defaultRowHeight="21" x14ac:dyDescent="0.2"/>
  <cols>
    <col min="1" max="1" width="8.28515625" style="143" customWidth="1"/>
    <col min="2" max="2" width="21.140625" style="145" bestFit="1" customWidth="1"/>
    <col min="3" max="4" width="4.28515625" style="143" customWidth="1"/>
    <col min="5" max="5" width="6.7109375" style="143" customWidth="1"/>
    <col min="6" max="6" width="8.7109375" style="143" customWidth="1"/>
    <col min="7" max="7" width="8.28515625" style="143" customWidth="1"/>
    <col min="8" max="8" width="18" style="145" bestFit="1" customWidth="1"/>
    <col min="9" max="10" width="4.28515625" style="143" customWidth="1"/>
    <col min="11" max="11" width="6.7109375" style="143" customWidth="1"/>
    <col min="12" max="12" width="8.7109375" style="143" customWidth="1"/>
    <col min="13" max="15" width="4.7109375" style="143" customWidth="1"/>
    <col min="16" max="16" width="8" style="143" bestFit="1" customWidth="1"/>
    <col min="17" max="17" width="13.140625" style="143" bestFit="1" customWidth="1"/>
    <col min="18" max="18" width="8" style="143" bestFit="1" customWidth="1"/>
    <col min="19" max="16384" width="9.140625" style="143"/>
  </cols>
  <sheetData>
    <row r="1" spans="1:18" s="150" customFormat="1" ht="15.95" customHeight="1" x14ac:dyDescent="0.2">
      <c r="A1" s="318" t="s">
        <v>443</v>
      </c>
      <c r="B1" s="318"/>
      <c r="C1" s="149"/>
      <c r="D1" s="149"/>
      <c r="E1" s="149"/>
      <c r="F1" s="149"/>
      <c r="G1" s="149"/>
      <c r="H1" s="303" t="s">
        <v>540</v>
      </c>
      <c r="I1" s="303"/>
      <c r="J1" s="303"/>
      <c r="K1" s="303"/>
      <c r="L1" s="303"/>
    </row>
    <row r="2" spans="1:18" s="150" customFormat="1" ht="15.95" customHeight="1" x14ac:dyDescent="0.2">
      <c r="A2" s="318" t="s">
        <v>538</v>
      </c>
      <c r="B2" s="318"/>
      <c r="C2" s="149"/>
      <c r="D2" s="149"/>
      <c r="E2" s="149"/>
      <c r="F2" s="149"/>
      <c r="G2" s="149"/>
      <c r="H2" s="303" t="s">
        <v>541</v>
      </c>
      <c r="I2" s="303"/>
      <c r="J2" s="303"/>
      <c r="K2" s="303"/>
      <c r="L2" s="303"/>
    </row>
    <row r="3" spans="1:18" s="150" customFormat="1" ht="15.95" customHeight="1" x14ac:dyDescent="0.2">
      <c r="A3" s="318" t="s">
        <v>539</v>
      </c>
      <c r="B3" s="318"/>
      <c r="C3" s="149"/>
      <c r="D3" s="149"/>
      <c r="E3" s="149"/>
      <c r="F3" s="149"/>
      <c r="G3" s="149"/>
      <c r="H3" s="303" t="s">
        <v>542</v>
      </c>
      <c r="I3" s="303"/>
      <c r="J3" s="303"/>
      <c r="K3" s="303"/>
      <c r="L3" s="303"/>
    </row>
    <row r="4" spans="1:18" s="150" customFormat="1" ht="15.95" customHeight="1" x14ac:dyDescent="0.2">
      <c r="A4" s="149"/>
      <c r="B4" s="151"/>
      <c r="C4" s="149"/>
      <c r="D4" s="149"/>
      <c r="E4" s="149"/>
      <c r="F4" s="149"/>
      <c r="G4" s="149"/>
      <c r="H4" s="303" t="s">
        <v>543</v>
      </c>
      <c r="I4" s="303"/>
      <c r="J4" s="303"/>
      <c r="K4" s="303"/>
      <c r="L4" s="303"/>
    </row>
    <row r="5" spans="1:18" x14ac:dyDescent="0.2">
      <c r="A5" s="146"/>
      <c r="B5" s="147"/>
      <c r="C5" s="146"/>
      <c r="D5" s="146"/>
      <c r="E5" s="146"/>
      <c r="F5" s="146"/>
      <c r="G5" s="146"/>
      <c r="H5" s="147"/>
      <c r="I5" s="146"/>
      <c r="J5" s="146"/>
      <c r="K5" s="146"/>
      <c r="L5" s="146"/>
    </row>
    <row r="6" spans="1:18" ht="15.75" customHeight="1" x14ac:dyDescent="0.2">
      <c r="A6" s="310" t="s">
        <v>537</v>
      </c>
      <c r="B6" s="310"/>
      <c r="C6" s="310"/>
      <c r="D6" s="310"/>
      <c r="E6" s="310"/>
      <c r="F6" s="310"/>
      <c r="G6" s="310"/>
      <c r="H6" s="310"/>
      <c r="I6" s="310"/>
      <c r="J6" s="310"/>
      <c r="K6" s="310"/>
      <c r="L6" s="310"/>
      <c r="M6" s="144"/>
      <c r="N6" s="144"/>
      <c r="O6" s="144"/>
      <c r="P6" s="144"/>
      <c r="Q6" s="144"/>
      <c r="R6" s="144"/>
    </row>
    <row r="7" spans="1:18" ht="15.75" customHeight="1" x14ac:dyDescent="0.2">
      <c r="A7" s="310" t="s">
        <v>568</v>
      </c>
      <c r="B7" s="310"/>
      <c r="C7" s="310"/>
      <c r="D7" s="310"/>
      <c r="E7" s="310"/>
      <c r="F7" s="310"/>
      <c r="G7" s="310"/>
      <c r="H7" s="310"/>
      <c r="I7" s="310"/>
      <c r="J7" s="310"/>
      <c r="K7" s="310"/>
      <c r="L7" s="310"/>
      <c r="M7" s="144"/>
      <c r="N7" s="144"/>
      <c r="O7" s="144"/>
      <c r="P7" s="144"/>
      <c r="Q7" s="144"/>
      <c r="R7" s="144"/>
    </row>
    <row r="8" spans="1:18" ht="15.75" customHeight="1" thickBot="1" x14ac:dyDescent="0.25">
      <c r="A8" s="310" t="s">
        <v>536</v>
      </c>
      <c r="B8" s="310"/>
      <c r="C8" s="310"/>
      <c r="D8" s="310"/>
      <c r="E8" s="310"/>
      <c r="F8" s="310"/>
      <c r="G8" s="310"/>
      <c r="H8" s="310"/>
      <c r="I8" s="310"/>
      <c r="J8" s="310"/>
      <c r="K8" s="310"/>
      <c r="L8" s="310"/>
      <c r="M8" s="144"/>
      <c r="N8" s="144"/>
      <c r="O8" s="144"/>
      <c r="P8" s="144"/>
      <c r="Q8" s="144"/>
      <c r="R8" s="144"/>
    </row>
    <row r="9" spans="1:18" ht="20.100000000000001" customHeight="1" thickBot="1" x14ac:dyDescent="0.25">
      <c r="A9" s="311" t="s">
        <v>557</v>
      </c>
      <c r="B9" s="305"/>
      <c r="C9" s="305"/>
      <c r="D9" s="305"/>
      <c r="E9" s="305"/>
      <c r="F9" s="306"/>
      <c r="G9" s="304" t="s">
        <v>563</v>
      </c>
      <c r="H9" s="305"/>
      <c r="I9" s="305"/>
      <c r="J9" s="305"/>
      <c r="K9" s="305"/>
      <c r="L9" s="306"/>
      <c r="M9" s="144"/>
      <c r="N9" s="144"/>
      <c r="O9" s="144"/>
      <c r="P9" s="144"/>
      <c r="Q9" s="144"/>
      <c r="R9" s="144"/>
    </row>
    <row r="10" spans="1:18" ht="20.100000000000001" customHeight="1" thickBot="1" x14ac:dyDescent="0.25">
      <c r="A10" s="312" t="s">
        <v>556</v>
      </c>
      <c r="B10" s="313"/>
      <c r="C10" s="313"/>
      <c r="D10" s="313"/>
      <c r="E10" s="313"/>
      <c r="F10" s="314"/>
      <c r="G10" s="315" t="s">
        <v>564</v>
      </c>
      <c r="H10" s="316"/>
      <c r="I10" s="316"/>
      <c r="J10" s="316"/>
      <c r="K10" s="316"/>
      <c r="L10" s="317"/>
      <c r="M10" s="144"/>
      <c r="N10" s="144"/>
      <c r="O10" s="144"/>
      <c r="P10" s="144"/>
      <c r="Q10" s="144"/>
      <c r="R10" s="144"/>
    </row>
    <row r="11" spans="1:18" ht="12" customHeight="1" x14ac:dyDescent="0.2">
      <c r="A11" s="175" t="s">
        <v>546</v>
      </c>
      <c r="B11" s="307" t="s">
        <v>544</v>
      </c>
      <c r="C11" s="307" t="s">
        <v>446</v>
      </c>
      <c r="D11" s="307" t="s">
        <v>447</v>
      </c>
      <c r="E11" s="176" t="s">
        <v>548</v>
      </c>
      <c r="F11" s="177" t="s">
        <v>550</v>
      </c>
      <c r="G11" s="156" t="s">
        <v>546</v>
      </c>
      <c r="H11" s="309" t="s">
        <v>445</v>
      </c>
      <c r="I11" s="309" t="s">
        <v>446</v>
      </c>
      <c r="J11" s="309" t="s">
        <v>447</v>
      </c>
      <c r="K11" s="154" t="s">
        <v>548</v>
      </c>
      <c r="L11" s="155" t="s">
        <v>550</v>
      </c>
      <c r="M11" s="144"/>
      <c r="N11" s="144"/>
      <c r="O11" s="144"/>
      <c r="P11" s="144"/>
      <c r="Q11" s="144"/>
      <c r="R11" s="144"/>
    </row>
    <row r="12" spans="1:18" ht="12" customHeight="1" x14ac:dyDescent="0.2">
      <c r="A12" s="157" t="s">
        <v>545</v>
      </c>
      <c r="B12" s="308"/>
      <c r="C12" s="308"/>
      <c r="D12" s="308"/>
      <c r="E12" s="158" t="s">
        <v>547</v>
      </c>
      <c r="F12" s="159" t="s">
        <v>549</v>
      </c>
      <c r="G12" s="160" t="s">
        <v>545</v>
      </c>
      <c r="H12" s="308"/>
      <c r="I12" s="308"/>
      <c r="J12" s="308"/>
      <c r="K12" s="158" t="s">
        <v>547</v>
      </c>
      <c r="L12" s="159" t="s">
        <v>549</v>
      </c>
      <c r="M12" s="144"/>
      <c r="N12" s="144"/>
      <c r="O12" s="144"/>
      <c r="P12" s="144"/>
      <c r="Q12" s="144"/>
      <c r="R12" s="144"/>
    </row>
    <row r="13" spans="1:18" ht="15.95" customHeight="1" x14ac:dyDescent="0.2">
      <c r="A13" s="161">
        <v>100100</v>
      </c>
      <c r="B13" s="148" t="str">
        <f>VLOOKUP($A13,Crses!$A$2:$J$283,2,FALSE)</f>
        <v>العلــوم العسكـرية *</v>
      </c>
      <c r="C13" s="153">
        <f>VLOOKUP($A13,Crses!$A$2:$J$283,4,FALSE)</f>
        <v>3</v>
      </c>
      <c r="D13" s="153">
        <f>VLOOKUP($A13,Crses!$A$2:$J$283,5,FALSE)</f>
        <v>0</v>
      </c>
      <c r="E13" s="153">
        <f>VLOOKUP($A13,Crses!$A$2:$J$283,6,FALSE)</f>
        <v>3</v>
      </c>
      <c r="F13" s="162" t="str">
        <f>VLOOKUP($A13,Crses!$A$2:$J$283,8,FALSE)</f>
        <v>-</v>
      </c>
      <c r="G13" s="163">
        <v>1301120</v>
      </c>
      <c r="H13" s="148" t="str">
        <f>VLOOKUP($G13,Crses!$A$2:$I$283,2,FALSE)</f>
        <v>النظم الرقمية</v>
      </c>
      <c r="I13" s="153">
        <f>VLOOKUP($G13,Crses!$A$2:$J$283,4,FALSE)</f>
        <v>3</v>
      </c>
      <c r="J13" s="153">
        <f>VLOOKUP($G13,Crses!$A$2:$J$283,5,FALSE)</f>
        <v>0</v>
      </c>
      <c r="K13" s="153">
        <f>VLOOKUP($G13,Crses!$A$2:$J$283,6,FALSE)</f>
        <v>3</v>
      </c>
      <c r="L13" s="162" t="str">
        <f>VLOOKUP($G13,Crses!$A$2:$J$283,8,FALSE)</f>
        <v>-</v>
      </c>
      <c r="M13" s="144"/>
      <c r="N13" s="144"/>
      <c r="O13" s="144"/>
      <c r="P13" s="164"/>
      <c r="Q13" s="164"/>
      <c r="R13" s="164"/>
    </row>
    <row r="14" spans="1:18" ht="15.95" customHeight="1" x14ac:dyDescent="0.2">
      <c r="A14" s="161">
        <v>1401110</v>
      </c>
      <c r="B14" s="148" t="str">
        <f>VLOOKUP($A14,Crses!$A$2:$J$283,2,FALSE)</f>
        <v>اللغـــة الـعربيـة (1) **</v>
      </c>
      <c r="C14" s="153">
        <f>VLOOKUP($A14,Crses!$A$2:$J$283,4,FALSE)</f>
        <v>3</v>
      </c>
      <c r="D14" s="153">
        <f>VLOOKUP($A14,Crses!$A$2:$J$283,5,FALSE)</f>
        <v>0</v>
      </c>
      <c r="E14" s="153">
        <f>VLOOKUP($A14,Crses!$A$2:$J$283,6,FALSE)</f>
        <v>3</v>
      </c>
      <c r="F14" s="162" t="str">
        <f>VLOOKUP($A14,Crses!$A$2:$J$283,8,FALSE)</f>
        <v>-</v>
      </c>
      <c r="G14" s="355">
        <v>1301203</v>
      </c>
      <c r="H14" s="329" t="str">
        <f>VLOOKUP($G14,Crses!$A$2:$I$283,2,FALSE)</f>
        <v>تراكيب البيانات والخوارزميات</v>
      </c>
      <c r="I14" s="329">
        <f>VLOOKUP($G14,Crses!$A$2:$J$283,4,FALSE)</f>
        <v>2</v>
      </c>
      <c r="J14" s="329">
        <f>VLOOKUP($G14,Crses!$A$2:$J$283,5,FALSE)</f>
        <v>2</v>
      </c>
      <c r="K14" s="329">
        <f>VLOOKUP($G14,Crses!$A$2:$J$283,6,FALSE)</f>
        <v>3</v>
      </c>
      <c r="L14" s="331" t="str">
        <f>VLOOKUP($G14,Crses!$A$2:$J$283,8,FALSE)</f>
        <v>1301108+1301110</v>
      </c>
      <c r="M14" s="144"/>
      <c r="N14" s="144"/>
      <c r="O14" s="144"/>
      <c r="P14" s="164"/>
      <c r="Q14" s="164"/>
      <c r="R14" s="164"/>
    </row>
    <row r="15" spans="1:18" ht="15.95" customHeight="1" x14ac:dyDescent="0.2">
      <c r="A15" s="161">
        <v>1401120</v>
      </c>
      <c r="B15" s="148" t="str">
        <f>VLOOKUP($A15,Crses!$A$2:$J$283,2,FALSE)</f>
        <v>اللغـة الإنجليزيـة (1) **</v>
      </c>
      <c r="C15" s="153">
        <f>VLOOKUP($A15,Crses!$A$2:$J$283,4,FALSE)</f>
        <v>3</v>
      </c>
      <c r="D15" s="153">
        <f>VLOOKUP($A15,Crses!$A$2:$J$283,5,FALSE)</f>
        <v>0</v>
      </c>
      <c r="E15" s="153">
        <f>VLOOKUP($A15,Crses!$A$2:$J$283,6,FALSE)</f>
        <v>3</v>
      </c>
      <c r="F15" s="162" t="str">
        <f>VLOOKUP($A15,Crses!$A$2:$J$283,8,FALSE)</f>
        <v>-</v>
      </c>
      <c r="G15" s="356"/>
      <c r="H15" s="330"/>
      <c r="I15" s="330"/>
      <c r="J15" s="330"/>
      <c r="K15" s="330"/>
      <c r="L15" s="332"/>
      <c r="M15" s="144"/>
      <c r="N15" s="144"/>
      <c r="O15" s="144"/>
      <c r="P15" s="164"/>
      <c r="Q15" s="164"/>
      <c r="R15" s="164"/>
    </row>
    <row r="16" spans="1:18" ht="15.95" customHeight="1" thickBot="1" x14ac:dyDescent="0.25">
      <c r="A16" s="171">
        <v>1401151</v>
      </c>
      <c r="B16" s="172" t="str">
        <f>VLOOKUP($A16,Crses!$A$2:$J$283,2,FALSE)</f>
        <v>أخلاقيات الحياة الجامعية</v>
      </c>
      <c r="C16" s="173">
        <f>VLOOKUP($A16,Crses!$A$2:$J$283,4,FALSE)</f>
        <v>3</v>
      </c>
      <c r="D16" s="173">
        <f>VLOOKUP($A16,Crses!$A$2:$J$283,5,FALSE)</f>
        <v>0</v>
      </c>
      <c r="E16" s="173">
        <f>VLOOKUP($A16,Crses!$A$2:$J$283,6,FALSE)</f>
        <v>3</v>
      </c>
      <c r="F16" s="174" t="str">
        <f>VLOOKUP($A16,Crses!$A$2:$J$283,8,FALSE)</f>
        <v>-</v>
      </c>
      <c r="G16" s="163">
        <v>1301222</v>
      </c>
      <c r="H16" s="148" t="str">
        <f>VLOOKUP($G16,Crses!$A$2:$I$283,2,FALSE)</f>
        <v>تنظيم وعمارة الحاسوب</v>
      </c>
      <c r="I16" s="153">
        <f>VLOOKUP($G16,Crses!$A$2:$J$283,4,FALSE)</f>
        <v>3</v>
      </c>
      <c r="J16" s="153">
        <f>VLOOKUP($G16,Crses!$A$2:$J$283,5,FALSE)</f>
        <v>0</v>
      </c>
      <c r="K16" s="153">
        <f>VLOOKUP($G16,Crses!$A$2:$J$283,6,FALSE)</f>
        <v>3</v>
      </c>
      <c r="L16" s="162">
        <f>VLOOKUP($G16,Crses!$A$2:$J$283,8,FALSE)</f>
        <v>1301120</v>
      </c>
      <c r="M16" s="144"/>
      <c r="N16" s="144"/>
      <c r="O16" s="144"/>
      <c r="P16" s="164"/>
      <c r="Q16" s="165"/>
      <c r="R16" s="164"/>
    </row>
    <row r="17" spans="1:18" ht="15.95" customHeight="1" x14ac:dyDescent="0.2">
      <c r="A17" s="333" t="s">
        <v>552</v>
      </c>
      <c r="B17" s="334"/>
      <c r="C17" s="334"/>
      <c r="D17" s="334"/>
      <c r="E17" s="334"/>
      <c r="F17" s="335"/>
      <c r="G17" s="163">
        <v>1301270</v>
      </c>
      <c r="H17" s="148" t="str">
        <f>VLOOKUP($G17,Crses!$A$2:$I$283,2,FALSE)</f>
        <v>التحليل العددى</v>
      </c>
      <c r="I17" s="153">
        <f>VLOOKUP($G17,Crses!$A$2:$J$283,4,FALSE)</f>
        <v>3</v>
      </c>
      <c r="J17" s="153">
        <f>VLOOKUP($G17,Crses!$A$2:$J$283,5,FALSE)</f>
        <v>0</v>
      </c>
      <c r="K17" s="153">
        <f>VLOOKUP($G17,Crses!$A$2:$J$283,6,FALSE)</f>
        <v>3</v>
      </c>
      <c r="L17" s="162">
        <f>VLOOKUP($G17,Crses!$A$2:$J$283,8,FALSE)</f>
        <v>1301106</v>
      </c>
      <c r="M17" s="144"/>
      <c r="N17" s="144"/>
      <c r="O17" s="144"/>
      <c r="P17" s="164"/>
      <c r="Q17" s="164"/>
      <c r="R17" s="164"/>
    </row>
    <row r="18" spans="1:18" ht="15.95" customHeight="1" x14ac:dyDescent="0.2">
      <c r="A18" s="336" t="s">
        <v>553</v>
      </c>
      <c r="B18" s="337"/>
      <c r="C18" s="337"/>
      <c r="D18" s="337"/>
      <c r="E18" s="337"/>
      <c r="F18" s="338"/>
      <c r="G18" s="163">
        <v>1301304</v>
      </c>
      <c r="H18" s="148" t="str">
        <f>VLOOKUP($G18,Crses!$A$2:$I$283,2,FALSE)</f>
        <v>البرمجة المرئية</v>
      </c>
      <c r="I18" s="153">
        <f>VLOOKUP($G18,Crses!$A$2:$J$283,4,FALSE)</f>
        <v>2</v>
      </c>
      <c r="J18" s="153">
        <f>VLOOKUP($G18,Crses!$A$2:$J$283,5,FALSE)</f>
        <v>2</v>
      </c>
      <c r="K18" s="153">
        <f>VLOOKUP($G18,Crses!$A$2:$J$283,6,FALSE)</f>
        <v>3</v>
      </c>
      <c r="L18" s="162">
        <f>VLOOKUP($G18,Crses!$A$2:$J$283,8,FALSE)</f>
        <v>1303342</v>
      </c>
      <c r="M18" s="144"/>
      <c r="N18" s="144"/>
      <c r="O18" s="144"/>
      <c r="P18" s="166"/>
      <c r="Q18" s="164"/>
      <c r="R18" s="164"/>
    </row>
    <row r="19" spans="1:18" ht="15.95" customHeight="1" x14ac:dyDescent="0.2">
      <c r="A19" s="336" t="s">
        <v>551</v>
      </c>
      <c r="B19" s="337"/>
      <c r="C19" s="337"/>
      <c r="D19" s="337"/>
      <c r="E19" s="337"/>
      <c r="F19" s="338"/>
      <c r="G19" s="163">
        <v>1301310</v>
      </c>
      <c r="H19" s="148" t="str">
        <f>VLOOKUP($G19,Crses!$A$2:$I$283,2,FALSE)</f>
        <v>تصميم وتحليل الخوارزميات</v>
      </c>
      <c r="I19" s="153">
        <f>VLOOKUP($G19,Crses!$A$2:$J$283,4,FALSE)</f>
        <v>3</v>
      </c>
      <c r="J19" s="153">
        <f>VLOOKUP($G19,Crses!$A$2:$J$283,5,FALSE)</f>
        <v>0</v>
      </c>
      <c r="K19" s="153">
        <f>VLOOKUP($G19,Crses!$A$2:$J$283,6,FALSE)</f>
        <v>3</v>
      </c>
      <c r="L19" s="162">
        <f>VLOOKUP($G19,Crses!$A$2:$J$283,8,FALSE)</f>
        <v>1301203</v>
      </c>
      <c r="M19" s="144"/>
      <c r="N19" s="144"/>
      <c r="O19" s="144"/>
      <c r="P19" s="166"/>
      <c r="Q19" s="164"/>
      <c r="R19" s="164"/>
    </row>
    <row r="20" spans="1:18" ht="15.95" customHeight="1" x14ac:dyDescent="0.2">
      <c r="A20" s="336" t="s">
        <v>554</v>
      </c>
      <c r="B20" s="337"/>
      <c r="C20" s="337"/>
      <c r="D20" s="337"/>
      <c r="E20" s="337"/>
      <c r="F20" s="338"/>
      <c r="G20" s="163">
        <v>1301326</v>
      </c>
      <c r="H20" s="148" t="str">
        <f>VLOOKUP($G20,Crses!$A$2:$I$283,2,FALSE)</f>
        <v>نظم التشغيل</v>
      </c>
      <c r="I20" s="153">
        <f>VLOOKUP($G20,Crses!$A$2:$J$283,4,FALSE)</f>
        <v>3</v>
      </c>
      <c r="J20" s="153">
        <f>VLOOKUP($G20,Crses!$A$2:$J$283,5,FALSE)</f>
        <v>0</v>
      </c>
      <c r="K20" s="153">
        <f>VLOOKUP($G20,Crses!$A$2:$J$283,6,FALSE)</f>
        <v>3</v>
      </c>
      <c r="L20" s="162">
        <f>VLOOKUP($G20,Crses!$A$2:$J$283,8,FALSE)</f>
        <v>1301203</v>
      </c>
      <c r="M20" s="144"/>
      <c r="N20" s="144"/>
      <c r="O20" s="144"/>
      <c r="P20" s="166"/>
      <c r="Q20" s="164"/>
      <c r="R20" s="164"/>
    </row>
    <row r="21" spans="1:18" ht="15.95" customHeight="1" thickBot="1" x14ac:dyDescent="0.25">
      <c r="A21" s="339" t="s">
        <v>555</v>
      </c>
      <c r="B21" s="340"/>
      <c r="C21" s="340"/>
      <c r="D21" s="340"/>
      <c r="E21" s="340"/>
      <c r="F21" s="341"/>
      <c r="G21" s="163">
        <v>1302281</v>
      </c>
      <c r="H21" s="148" t="str">
        <f>VLOOKUP($G21,Crses!$A$2:$I$283,2,FALSE)</f>
        <v>مدخل الى هندسة البرمجيات</v>
      </c>
      <c r="I21" s="153">
        <f>VLOOKUP($G21,Crses!$A$2:$J$283,4,FALSE)</f>
        <v>3</v>
      </c>
      <c r="J21" s="153">
        <f>VLOOKUP($G21,Crses!$A$2:$J$283,5,FALSE)</f>
        <v>0</v>
      </c>
      <c r="K21" s="153">
        <f>VLOOKUP($G21,Crses!$A$2:$J$283,6,FALSE)</f>
        <v>3</v>
      </c>
      <c r="L21" s="162">
        <f>VLOOKUP($G21,Crses!$A$2:$J$283,8,FALSE)</f>
        <v>1301108</v>
      </c>
      <c r="M21" s="144"/>
      <c r="N21" s="144"/>
      <c r="O21" s="144"/>
      <c r="P21" s="166"/>
      <c r="Q21" s="164"/>
      <c r="R21" s="164"/>
    </row>
    <row r="22" spans="1:18" ht="15.95" customHeight="1" thickBot="1" x14ac:dyDescent="0.25">
      <c r="A22" s="319" t="s">
        <v>558</v>
      </c>
      <c r="B22" s="320"/>
      <c r="C22" s="320"/>
      <c r="D22" s="320"/>
      <c r="E22" s="320"/>
      <c r="F22" s="321"/>
      <c r="G22" s="163">
        <v>1302369</v>
      </c>
      <c r="H22" s="148" t="str">
        <f>VLOOKUP($G22,Crses!$A$2:$I$283,2,FALSE)</f>
        <v>التدريب الميداني</v>
      </c>
      <c r="I22" s="153">
        <f>VLOOKUP($G22,Crses!$A$2:$J$283,4,FALSE)</f>
        <v>0</v>
      </c>
      <c r="J22" s="153">
        <f>VLOOKUP($G22,Crses!$A$2:$J$283,5,FALSE)</f>
        <v>6</v>
      </c>
      <c r="K22" s="153">
        <f>VLOOKUP($G22,Crses!$A$2:$J$283,6,FALSE)</f>
        <v>3</v>
      </c>
      <c r="L22" s="162" t="str">
        <f>VLOOKUP($G22,Crses!$A$2:$J$283,8,FALSE)</f>
        <v>Pass. 90Cr. Hrs.</v>
      </c>
      <c r="M22" s="144"/>
      <c r="N22" s="144"/>
      <c r="O22" s="144"/>
      <c r="P22" s="164"/>
      <c r="Q22" s="164"/>
      <c r="R22" s="164"/>
    </row>
    <row r="23" spans="1:18" ht="15.95" customHeight="1" x14ac:dyDescent="0.2">
      <c r="A23" s="178">
        <v>1401210</v>
      </c>
      <c r="B23" s="179" t="str">
        <f>VLOOKUP($A23,Crses!$A$2:$J$283,2,FALSE)</f>
        <v>اللغة العربية (2)</v>
      </c>
      <c r="C23" s="180">
        <f>VLOOKUP($A23,Crses!$A$2:$J$283,4,FALSE)</f>
        <v>3</v>
      </c>
      <c r="D23" s="180">
        <f>VLOOKUP($A23,Crses!$A$2:$J$283,5,FALSE)</f>
        <v>0</v>
      </c>
      <c r="E23" s="180">
        <f>VLOOKUP($A23,Crses!$A$2:$J$283,6,FALSE)</f>
        <v>3</v>
      </c>
      <c r="F23" s="181">
        <f>VLOOKUP($A23,Crses!$A$2:$J$283,8,FALSE)</f>
        <v>1401110</v>
      </c>
      <c r="G23" s="163">
        <v>1302382</v>
      </c>
      <c r="H23" s="148" t="str">
        <f>VLOOKUP($G23,Crses!$A$2:$I$283,2,FALSE)</f>
        <v>هندسة المتطلبات</v>
      </c>
      <c r="I23" s="153">
        <f>VLOOKUP($G23,Crses!$A$2:$J$283,4,FALSE)</f>
        <v>2</v>
      </c>
      <c r="J23" s="153">
        <f>VLOOKUP($G23,Crses!$A$2:$J$283,5,FALSE)</f>
        <v>2</v>
      </c>
      <c r="K23" s="153">
        <f>VLOOKUP($G23,Crses!$A$2:$J$283,6,FALSE)</f>
        <v>3</v>
      </c>
      <c r="L23" s="162">
        <f>VLOOKUP($G23,Crses!$A$2:$J$283,8,FALSE)</f>
        <v>1302281</v>
      </c>
      <c r="M23" s="144"/>
      <c r="N23" s="144"/>
      <c r="O23" s="144"/>
      <c r="P23" s="164"/>
      <c r="Q23" s="164"/>
      <c r="R23" s="164"/>
    </row>
    <row r="24" spans="1:18" ht="15.95" customHeight="1" x14ac:dyDescent="0.2">
      <c r="A24" s="161">
        <v>1401220</v>
      </c>
      <c r="B24" s="148" t="str">
        <f>VLOOKUP($A24,Crses!$A$2:$J$283,2,FALSE)</f>
        <v>اللغـة الإنجليزية (2)</v>
      </c>
      <c r="C24" s="153">
        <f>VLOOKUP($A24,Crses!$A$2:$J$283,4,FALSE)</f>
        <v>3</v>
      </c>
      <c r="D24" s="153">
        <f>VLOOKUP($A24,Crses!$A$2:$J$283,5,FALSE)</f>
        <v>0</v>
      </c>
      <c r="E24" s="153">
        <f>VLOOKUP($A24,Crses!$A$2:$J$283,6,FALSE)</f>
        <v>3</v>
      </c>
      <c r="F24" s="162">
        <f>VLOOKUP($A24,Crses!$A$2:$J$283,8,FALSE)</f>
        <v>1401120</v>
      </c>
      <c r="G24" s="163">
        <v>1302383</v>
      </c>
      <c r="H24" s="148" t="str">
        <f>VLOOKUP($G24,Crses!$A$2:$I$283,2,FALSE)</f>
        <v>ادارة المشاريع</v>
      </c>
      <c r="I24" s="153">
        <f>VLOOKUP($G24,Crses!$A$2:$J$283,4,FALSE)</f>
        <v>2</v>
      </c>
      <c r="J24" s="153">
        <f>VLOOKUP($G24,Crses!$A$2:$J$283,5,FALSE)</f>
        <v>2</v>
      </c>
      <c r="K24" s="153">
        <f>VLOOKUP($G24,Crses!$A$2:$J$283,6,FALSE)</f>
        <v>3</v>
      </c>
      <c r="L24" s="162">
        <f>VLOOKUP($G24,Crses!$A$2:$J$283,8,FALSE)</f>
        <v>1302281</v>
      </c>
      <c r="M24" s="144"/>
      <c r="N24" s="144"/>
      <c r="O24" s="144"/>
      <c r="P24" s="164"/>
      <c r="Q24" s="164"/>
      <c r="R24" s="164"/>
    </row>
    <row r="25" spans="1:18" ht="15.95" customHeight="1" x14ac:dyDescent="0.2">
      <c r="A25" s="161">
        <v>1401150</v>
      </c>
      <c r="B25" s="148" t="str">
        <f>VLOOKUP($A25,Crses!$A$2:$J$283,2,FALSE)</f>
        <v xml:space="preserve">التربية الوطنية </v>
      </c>
      <c r="C25" s="153">
        <f>VLOOKUP($A25,Crses!$A$2:$J$283,4,FALSE)</f>
        <v>3</v>
      </c>
      <c r="D25" s="153">
        <f>VLOOKUP($A25,Crses!$A$2:$J$283,5,FALSE)</f>
        <v>0</v>
      </c>
      <c r="E25" s="153">
        <f>VLOOKUP($A25,Crses!$A$2:$J$283,6,FALSE)</f>
        <v>3</v>
      </c>
      <c r="F25" s="162" t="str">
        <f>VLOOKUP($A25,Crses!$A$2:$J$283,8,FALSE)</f>
        <v>-</v>
      </c>
      <c r="G25" s="163">
        <v>1302384</v>
      </c>
      <c r="H25" s="148" t="str">
        <f>VLOOKUP($G25,Crses!$A$2:$I$283,2,FALSE)</f>
        <v>تحليل وتصميم البرمجيات</v>
      </c>
      <c r="I25" s="153">
        <f>VLOOKUP($G25,Crses!$A$2:$J$283,4,FALSE)</f>
        <v>2</v>
      </c>
      <c r="J25" s="153">
        <f>VLOOKUP($G25,Crses!$A$2:$J$283,5,FALSE)</f>
        <v>2</v>
      </c>
      <c r="K25" s="153">
        <f>VLOOKUP($G25,Crses!$A$2:$J$283,6,FALSE)</f>
        <v>3</v>
      </c>
      <c r="L25" s="162">
        <f>VLOOKUP($G25,Crses!$A$2:$J$283,8,FALSE)</f>
        <v>1302382</v>
      </c>
      <c r="M25" s="144"/>
      <c r="N25" s="144"/>
      <c r="O25" s="144"/>
      <c r="P25" s="144"/>
      <c r="Q25" s="144"/>
      <c r="R25" s="144"/>
    </row>
    <row r="26" spans="1:18" ht="15.95" customHeight="1" x14ac:dyDescent="0.2">
      <c r="A26" s="161">
        <v>1501126</v>
      </c>
      <c r="B26" s="148" t="str">
        <f>VLOOKUP($A26,Crses!$A$2:$J$283,2,FALSE)</f>
        <v>الإسعافات الأولية</v>
      </c>
      <c r="C26" s="153">
        <f>VLOOKUP($A26,Crses!$A$2:$J$283,4,FALSE)</f>
        <v>3</v>
      </c>
      <c r="D26" s="153">
        <f>VLOOKUP($A26,Crses!$A$2:$J$283,5,FALSE)</f>
        <v>0</v>
      </c>
      <c r="E26" s="153">
        <f>VLOOKUP($A26,Crses!$A$2:$J$283,6,FALSE)</f>
        <v>3</v>
      </c>
      <c r="F26" s="162" t="str">
        <f>VLOOKUP($A26,Crses!$A$2:$J$283,8,FALSE)</f>
        <v>-</v>
      </c>
      <c r="G26" s="163">
        <v>1302452</v>
      </c>
      <c r="H26" s="148" t="str">
        <f>VLOOKUP($G26,Crses!$A$2:$I$283,2,FALSE)</f>
        <v>تفاعل الانسان مع الحاسوب</v>
      </c>
      <c r="I26" s="153">
        <f>VLOOKUP($G26,Crses!$A$2:$J$283,4,FALSE)</f>
        <v>3</v>
      </c>
      <c r="J26" s="153">
        <f>VLOOKUP($G26,Crses!$A$2:$J$283,5,FALSE)</f>
        <v>0</v>
      </c>
      <c r="K26" s="153">
        <f>VLOOKUP($G26,Crses!$A$2:$J$283,6,FALSE)</f>
        <v>3</v>
      </c>
      <c r="L26" s="162">
        <f>VLOOKUP($G26,Crses!$A$2:$J$283,8,FALSE)</f>
        <v>1302281</v>
      </c>
      <c r="M26" s="144"/>
      <c r="N26" s="144"/>
      <c r="O26" s="144"/>
      <c r="P26" s="144"/>
      <c r="Q26" s="144"/>
      <c r="R26" s="144"/>
    </row>
    <row r="27" spans="1:18" ht="15.95" customHeight="1" x14ac:dyDescent="0.2">
      <c r="A27" s="161">
        <v>1501127</v>
      </c>
      <c r="B27" s="148" t="str">
        <f>VLOOKUP($A27,Crses!$A$2:$J$283,2,FALSE)</f>
        <v>الطاقة الخضراء في حياتنا</v>
      </c>
      <c r="C27" s="153">
        <f>VLOOKUP($A27,Crses!$A$2:$J$283,4,FALSE)</f>
        <v>3</v>
      </c>
      <c r="D27" s="153">
        <f>VLOOKUP($A27,Crses!$A$2:$J$283,5,FALSE)</f>
        <v>0</v>
      </c>
      <c r="E27" s="153">
        <f>VLOOKUP($A27,Crses!$A$2:$J$283,6,FALSE)</f>
        <v>3</v>
      </c>
      <c r="F27" s="162" t="str">
        <f>VLOOKUP($A27,Crses!$A$2:$J$283,8,FALSE)</f>
        <v>-</v>
      </c>
      <c r="G27" s="163">
        <v>1302481</v>
      </c>
      <c r="H27" s="148" t="str">
        <f>VLOOKUP($G27,Crses!$A$2:$I$283,2,FALSE)</f>
        <v>هندسة البرمجيات الموزعة والمبنية على المكونات</v>
      </c>
      <c r="I27" s="153">
        <f>VLOOKUP($G27,Crses!$A$2:$J$283,4,FALSE)</f>
        <v>3</v>
      </c>
      <c r="J27" s="153">
        <f>VLOOKUP($G27,Crses!$A$2:$J$283,5,FALSE)</f>
        <v>0</v>
      </c>
      <c r="K27" s="153">
        <f>VLOOKUP($G27,Crses!$A$2:$J$283,6,FALSE)</f>
        <v>3</v>
      </c>
      <c r="L27" s="162">
        <f>VLOOKUP($G27,Crses!$A$2:$J$283,8,FALSE)</f>
        <v>1302384</v>
      </c>
      <c r="M27" s="144"/>
      <c r="N27" s="144"/>
      <c r="O27" s="144"/>
      <c r="P27" s="144"/>
      <c r="Q27" s="144"/>
      <c r="R27" s="144"/>
    </row>
    <row r="28" spans="1:18" ht="15.95" customHeight="1" x14ac:dyDescent="0.2">
      <c r="A28" s="161">
        <v>107101</v>
      </c>
      <c r="B28" s="148" t="str">
        <f>VLOOKUP($A28,Crses!$A$2:$J$283,2,FALSE)</f>
        <v>مدخل إلى التربية الحديثة</v>
      </c>
      <c r="C28" s="153">
        <f>VLOOKUP($A28,Crses!$A$2:$J$283,4,FALSE)</f>
        <v>3</v>
      </c>
      <c r="D28" s="153">
        <f>VLOOKUP($A28,Crses!$A$2:$J$283,5,FALSE)</f>
        <v>0</v>
      </c>
      <c r="E28" s="153">
        <f>VLOOKUP($A28,Crses!$A$2:$J$283,6,FALSE)</f>
        <v>3</v>
      </c>
      <c r="F28" s="162" t="str">
        <f>VLOOKUP($A28,Crses!$A$2:$J$283,8,FALSE)</f>
        <v>-</v>
      </c>
      <c r="G28" s="163">
        <v>1302484</v>
      </c>
      <c r="H28" s="148" t="str">
        <f>VLOOKUP($G28,Crses!$A$2:$I$283,2,FALSE)</f>
        <v>فحص البرمجيات وتاكيد الجودة</v>
      </c>
      <c r="I28" s="153">
        <f>VLOOKUP($G28,Crses!$A$2:$J$283,4,FALSE)</f>
        <v>3</v>
      </c>
      <c r="J28" s="153">
        <f>VLOOKUP($G28,Crses!$A$2:$J$283,5,FALSE)</f>
        <v>0</v>
      </c>
      <c r="K28" s="153">
        <f>VLOOKUP($G28,Crses!$A$2:$J$283,6,FALSE)</f>
        <v>3</v>
      </c>
      <c r="L28" s="162">
        <f>VLOOKUP($G28,Crses!$A$2:$J$283,8,FALSE)</f>
        <v>1302384</v>
      </c>
      <c r="M28" s="144"/>
      <c r="N28" s="144"/>
      <c r="O28" s="144"/>
      <c r="P28" s="144"/>
      <c r="Q28" s="144"/>
      <c r="R28" s="144"/>
    </row>
    <row r="29" spans="1:18" ht="15.95" customHeight="1" x14ac:dyDescent="0.2">
      <c r="A29" s="161">
        <v>1401132</v>
      </c>
      <c r="B29" s="148" t="str">
        <f>VLOOKUP($A29,Crses!$A$2:$J$283,2,FALSE)</f>
        <v>الإنسان والبيئة</v>
      </c>
      <c r="C29" s="153">
        <f>VLOOKUP($A29,Crses!$A$2:$J$283,4,FALSE)</f>
        <v>3</v>
      </c>
      <c r="D29" s="153">
        <f>VLOOKUP($A29,Crses!$A$2:$J$283,5,FALSE)</f>
        <v>0</v>
      </c>
      <c r="E29" s="153">
        <f>VLOOKUP($A29,Crses!$A$2:$J$283,6,FALSE)</f>
        <v>3</v>
      </c>
      <c r="F29" s="162" t="str">
        <f>VLOOKUP($A29,Crses!$A$2:$J$283,8,FALSE)</f>
        <v>-</v>
      </c>
      <c r="G29" s="163">
        <v>1302485</v>
      </c>
      <c r="H29" s="148" t="str">
        <f>VLOOKUP($G29,Crses!$A$2:$I$283,2,FALSE)</f>
        <v>صيانة البرمجيات واعادة هندستها</v>
      </c>
      <c r="I29" s="153">
        <f>VLOOKUP($G29,Crses!$A$2:$J$283,4,FALSE)</f>
        <v>3</v>
      </c>
      <c r="J29" s="153">
        <f>VLOOKUP($G29,Crses!$A$2:$J$283,5,FALSE)</f>
        <v>0</v>
      </c>
      <c r="K29" s="153">
        <f>VLOOKUP($G29,Crses!$A$2:$J$283,6,FALSE)</f>
        <v>3</v>
      </c>
      <c r="L29" s="162">
        <f>VLOOKUP($G29,Crses!$A$2:$J$283,8,FALSE)</f>
        <v>1302383</v>
      </c>
      <c r="M29" s="144"/>
      <c r="N29" s="144"/>
      <c r="O29" s="144"/>
      <c r="P29" s="144"/>
      <c r="Q29" s="144"/>
      <c r="R29" s="144"/>
    </row>
    <row r="30" spans="1:18" ht="15.95" customHeight="1" x14ac:dyDescent="0.2">
      <c r="A30" s="161">
        <v>701101</v>
      </c>
      <c r="B30" s="148" t="str">
        <f>VLOOKUP($A30,Crses!$A$2:$J$283,2,FALSE)</f>
        <v>الثقافـــة الإسلامية</v>
      </c>
      <c r="C30" s="153">
        <f>VLOOKUP($A30,Crses!$A$2:$J$283,4,FALSE)</f>
        <v>3</v>
      </c>
      <c r="D30" s="153">
        <f>VLOOKUP($A30,Crses!$A$2:$J$283,5,FALSE)</f>
        <v>0</v>
      </c>
      <c r="E30" s="153">
        <f>VLOOKUP($A30,Crses!$A$2:$J$283,6,FALSE)</f>
        <v>3</v>
      </c>
      <c r="F30" s="162" t="str">
        <f>VLOOKUP($A30,Crses!$A$2:$J$283,8,FALSE)</f>
        <v>-</v>
      </c>
      <c r="G30" s="163">
        <v>1302491</v>
      </c>
      <c r="H30" s="148" t="str">
        <f>VLOOKUP($G30,Crses!$A$2:$I$283,2,FALSE)</f>
        <v>مشروع تخرج (1)</v>
      </c>
      <c r="I30" s="153">
        <f>VLOOKUP($G30,Crses!$A$2:$J$283,4,FALSE)</f>
        <v>0</v>
      </c>
      <c r="J30" s="153">
        <f>VLOOKUP($G30,Crses!$A$2:$J$283,5,FALSE)</f>
        <v>2</v>
      </c>
      <c r="K30" s="153">
        <f>VLOOKUP($G30,Crses!$A$2:$J$283,6,FALSE)</f>
        <v>1</v>
      </c>
      <c r="L30" s="162" t="str">
        <f>VLOOKUP($G30,Crses!$A$2:$J$283,8,FALSE)</f>
        <v>Pass. 90 Cr.Hrs.+ 1302384</v>
      </c>
      <c r="M30" s="144"/>
      <c r="N30" s="144"/>
      <c r="O30" s="144"/>
      <c r="P30" s="144"/>
      <c r="Q30" s="144"/>
      <c r="R30" s="144"/>
    </row>
    <row r="31" spans="1:18" ht="15.95" customHeight="1" x14ac:dyDescent="0.2">
      <c r="A31" s="167">
        <v>702103</v>
      </c>
      <c r="B31" s="148" t="str">
        <f>VLOOKUP($A31,Crses!$A$2:$J$283,2,FALSE)</f>
        <v>الإسلام وقضايا العصر</v>
      </c>
      <c r="C31" s="153">
        <f>VLOOKUP($A31,Crses!$A$2:$J$283,4,FALSE)</f>
        <v>3</v>
      </c>
      <c r="D31" s="153">
        <f>VLOOKUP($A31,Crses!$A$2:$J$283,5,FALSE)</f>
        <v>0</v>
      </c>
      <c r="E31" s="153">
        <f>VLOOKUP($A31,Crses!$A$2:$J$283,6,FALSE)</f>
        <v>3</v>
      </c>
      <c r="F31" s="162" t="str">
        <f>VLOOKUP($A31,Crses!$A$2:$J$283,8,FALSE)</f>
        <v>-</v>
      </c>
      <c r="G31" s="163">
        <v>1302492</v>
      </c>
      <c r="H31" s="148" t="str">
        <f>VLOOKUP($G31,Crses!$A$2:$I$283,2,FALSE)</f>
        <v>مشروع تخرج (2)</v>
      </c>
      <c r="I31" s="153">
        <f>VLOOKUP($G31,Crses!$A$2:$J$283,4,FALSE)</f>
        <v>0</v>
      </c>
      <c r="J31" s="153">
        <f>VLOOKUP($G31,Crses!$A$2:$J$283,5,FALSE)</f>
        <v>4</v>
      </c>
      <c r="K31" s="153">
        <f>VLOOKUP($G31,Crses!$A$2:$J$283,6,FALSE)</f>
        <v>2</v>
      </c>
      <c r="L31" s="162">
        <f>VLOOKUP($G31,Crses!$A$2:$J$283,8,FALSE)</f>
        <v>1302491</v>
      </c>
      <c r="M31" s="144"/>
      <c r="N31" s="144"/>
      <c r="O31" s="144"/>
      <c r="P31" s="144"/>
      <c r="Q31" s="144"/>
      <c r="R31" s="144"/>
    </row>
    <row r="32" spans="1:18" ht="15.95" customHeight="1" x14ac:dyDescent="0.2">
      <c r="A32" s="167">
        <v>701104</v>
      </c>
      <c r="B32" s="148" t="str">
        <f>VLOOKUP($A32,Crses!$A$2:$J$283,2,FALSE)</f>
        <v>الأخلاق في الإسلام</v>
      </c>
      <c r="C32" s="153">
        <f>VLOOKUP($A32,Crses!$A$2:$J$283,4,FALSE)</f>
        <v>3</v>
      </c>
      <c r="D32" s="153">
        <f>VLOOKUP($A32,Crses!$A$2:$J$283,5,FALSE)</f>
        <v>0</v>
      </c>
      <c r="E32" s="153">
        <f>VLOOKUP($A32,Crses!$A$2:$J$283,6,FALSE)</f>
        <v>3</v>
      </c>
      <c r="F32" s="162" t="str">
        <f>VLOOKUP($A32,Crses!$A$2:$J$283,8,FALSE)</f>
        <v>-</v>
      </c>
      <c r="G32" s="163">
        <v>1302493</v>
      </c>
      <c r="H32" s="148" t="str">
        <f>VLOOKUP($G32,Crses!$A$2:$I$283,2,FALSE)</f>
        <v>تطوير البرمجيات وتوثيقها</v>
      </c>
      <c r="I32" s="153">
        <f>VLOOKUP($G32,Crses!$A$2:$J$283,4,FALSE)</f>
        <v>3</v>
      </c>
      <c r="J32" s="153">
        <f>VLOOKUP($G32,Crses!$A$2:$J$283,5,FALSE)</f>
        <v>0</v>
      </c>
      <c r="K32" s="153">
        <f>VLOOKUP($G32,Crses!$A$2:$J$283,6,FALSE)</f>
        <v>3</v>
      </c>
      <c r="L32" s="162">
        <f>VLOOKUP($G32,Crses!$A$2:$J$283,8,FALSE)</f>
        <v>1302384</v>
      </c>
      <c r="M32" s="144"/>
      <c r="N32" s="144"/>
      <c r="O32" s="144"/>
      <c r="P32" s="144"/>
      <c r="Q32" s="144"/>
      <c r="R32" s="144"/>
    </row>
    <row r="33" spans="1:18" ht="15.95" customHeight="1" x14ac:dyDescent="0.2">
      <c r="A33" s="161">
        <v>1501154</v>
      </c>
      <c r="B33" s="148" t="str">
        <f>VLOOKUP($A33,Crses!$A$2:$J$283,2,FALSE)</f>
        <v>الثقافة الصحية</v>
      </c>
      <c r="C33" s="153">
        <f>VLOOKUP($A33,Crses!$A$2:$J$283,4,FALSE)</f>
        <v>3</v>
      </c>
      <c r="D33" s="153">
        <f>VLOOKUP($A33,Crses!$A$2:$J$283,5,FALSE)</f>
        <v>0</v>
      </c>
      <c r="E33" s="153">
        <f>VLOOKUP($A33,Crses!$A$2:$J$283,6,FALSE)</f>
        <v>3</v>
      </c>
      <c r="F33" s="162" t="str">
        <f>VLOOKUP($A33,Crses!$A$2:$J$283,8,FALSE)</f>
        <v>-</v>
      </c>
      <c r="G33" s="163">
        <v>1303236</v>
      </c>
      <c r="H33" s="148" t="str">
        <f>VLOOKUP($G33,Crses!$A$2:$I$283,2,FALSE)</f>
        <v>تطوير برمجيات الانترنت</v>
      </c>
      <c r="I33" s="153">
        <f>VLOOKUP($G33,Crses!$A$2:$J$283,4,FALSE)</f>
        <v>2</v>
      </c>
      <c r="J33" s="153">
        <f>VLOOKUP($G33,Crses!$A$2:$J$283,5,FALSE)</f>
        <v>2</v>
      </c>
      <c r="K33" s="153">
        <f>VLOOKUP($G33,Crses!$A$2:$J$283,6,FALSE)</f>
        <v>3</v>
      </c>
      <c r="L33" s="162">
        <f>VLOOKUP($G33,Crses!$A$2:$J$283,8,FALSE)</f>
        <v>1301108</v>
      </c>
      <c r="M33" s="144"/>
      <c r="N33" s="144"/>
      <c r="O33" s="144"/>
      <c r="P33" s="144"/>
      <c r="Q33" s="144"/>
      <c r="R33" s="144"/>
    </row>
    <row r="34" spans="1:18" ht="15.95" customHeight="1" x14ac:dyDescent="0.2">
      <c r="A34" s="161">
        <v>1501153</v>
      </c>
      <c r="B34" s="148" t="str">
        <f>VLOOKUP($A34,Crses!$A$2:$J$283,2,FALSE)</f>
        <v>التغذية في الصحة والمرض</v>
      </c>
      <c r="C34" s="153">
        <f>VLOOKUP($A34,Crses!$A$2:$J$283,4,FALSE)</f>
        <v>3</v>
      </c>
      <c r="D34" s="153">
        <f>VLOOKUP($A34,Crses!$A$2:$J$283,5,FALSE)</f>
        <v>0</v>
      </c>
      <c r="E34" s="153">
        <f>VLOOKUP($A34,Crses!$A$2:$J$283,6,FALSE)</f>
        <v>3</v>
      </c>
      <c r="F34" s="162" t="str">
        <f>VLOOKUP($A34,Crses!$A$2:$J$283,8,FALSE)</f>
        <v>-</v>
      </c>
      <c r="G34" s="163">
        <v>1303338</v>
      </c>
      <c r="H34" s="148" t="str">
        <f>VLOOKUP($G34,Crses!$A$2:$I$283,2,FALSE)</f>
        <v>حوسبة الإنترنت المتقدمة</v>
      </c>
      <c r="I34" s="153">
        <f>VLOOKUP($G34,Crses!$A$2:$J$283,4,FALSE)</f>
        <v>2</v>
      </c>
      <c r="J34" s="153">
        <f>VLOOKUP($G34,Crses!$A$2:$J$283,5,FALSE)</f>
        <v>2</v>
      </c>
      <c r="K34" s="153">
        <f>VLOOKUP($G34,Crses!$A$2:$J$283,6,FALSE)</f>
        <v>3</v>
      </c>
      <c r="L34" s="162" t="str">
        <f>VLOOKUP($G34,Crses!$A$2:$J$283,8,FALSE)</f>
        <v>1303236+1301304</v>
      </c>
      <c r="M34" s="144"/>
      <c r="N34" s="144"/>
      <c r="O34" s="144"/>
      <c r="P34" s="144"/>
      <c r="Q34" s="144"/>
      <c r="R34" s="144"/>
    </row>
    <row r="35" spans="1:18" ht="15.95" customHeight="1" x14ac:dyDescent="0.2">
      <c r="A35" s="161">
        <v>1401130</v>
      </c>
      <c r="B35" s="148" t="str">
        <f>VLOOKUP($A35,Crses!$A$2:$J$283,2,FALSE)</f>
        <v>الرياضة والصحة</v>
      </c>
      <c r="C35" s="153">
        <f>VLOOKUP($A35,Crses!$A$2:$J$283,4,FALSE)</f>
        <v>3</v>
      </c>
      <c r="D35" s="153">
        <f>VLOOKUP($A35,Crses!$A$2:$J$283,5,FALSE)</f>
        <v>0</v>
      </c>
      <c r="E35" s="153">
        <f>VLOOKUP($A35,Crses!$A$2:$J$283,6,FALSE)</f>
        <v>3</v>
      </c>
      <c r="F35" s="162" t="str">
        <f>VLOOKUP($A35,Crses!$A$2:$J$283,8,FALSE)</f>
        <v>-</v>
      </c>
      <c r="G35" s="163">
        <v>1303342</v>
      </c>
      <c r="H35" s="148" t="str">
        <f>VLOOKUP($G35,Crses!$A$2:$I$283,2,FALSE)</f>
        <v>نظم قواعد البيانات</v>
      </c>
      <c r="I35" s="153">
        <f>VLOOKUP($G35,Crses!$A$2:$J$283,4,FALSE)</f>
        <v>3</v>
      </c>
      <c r="J35" s="153">
        <f>VLOOKUP($G35,Crses!$A$2:$J$283,5,FALSE)</f>
        <v>0</v>
      </c>
      <c r="K35" s="153">
        <f>VLOOKUP($G35,Crses!$A$2:$J$283,6,FALSE)</f>
        <v>3</v>
      </c>
      <c r="L35" s="162">
        <f>VLOOKUP($G35,Crses!$A$2:$J$283,8,FALSE)</f>
        <v>1301203</v>
      </c>
      <c r="M35" s="144"/>
      <c r="N35" s="144"/>
      <c r="O35" s="144"/>
      <c r="P35" s="144"/>
      <c r="Q35" s="144"/>
      <c r="R35" s="144"/>
    </row>
    <row r="36" spans="1:18" ht="15.95" customHeight="1" x14ac:dyDescent="0.2">
      <c r="A36" s="161">
        <v>1401131</v>
      </c>
      <c r="B36" s="148" t="str">
        <f>VLOOKUP($A36,Crses!$A$2:$J$283,2,FALSE)</f>
        <v>مدخل الى علم الاجتماع</v>
      </c>
      <c r="C36" s="153">
        <f>VLOOKUP($A36,Crses!$A$2:$J$283,4,FALSE)</f>
        <v>3</v>
      </c>
      <c r="D36" s="153">
        <f>VLOOKUP($A36,Crses!$A$2:$J$283,5,FALSE)</f>
        <v>0</v>
      </c>
      <c r="E36" s="153">
        <f>VLOOKUP($A36,Crses!$A$2:$J$283,6,FALSE)</f>
        <v>3</v>
      </c>
      <c r="F36" s="162" t="str">
        <f>VLOOKUP($A36,Crses!$A$2:$J$283,8,FALSE)</f>
        <v>-</v>
      </c>
      <c r="G36" s="163">
        <v>1303360</v>
      </c>
      <c r="H36" s="148" t="str">
        <f>VLOOKUP($G36,Crses!$A$2:$I$283,2,FALSE)</f>
        <v>إدارة نظم قواعد البيانات</v>
      </c>
      <c r="I36" s="153">
        <f>VLOOKUP($G36,Crses!$A$2:$J$283,4,FALSE)</f>
        <v>3</v>
      </c>
      <c r="J36" s="153">
        <f>VLOOKUP($G36,Crses!$A$2:$J$283,5,FALSE)</f>
        <v>0</v>
      </c>
      <c r="K36" s="153">
        <f>VLOOKUP($G36,Crses!$A$2:$J$283,6,FALSE)</f>
        <v>3</v>
      </c>
      <c r="L36" s="162">
        <f>VLOOKUP($G36,Crses!$A$2:$J$283,8,FALSE)</f>
        <v>1303342</v>
      </c>
      <c r="M36" s="144"/>
      <c r="N36" s="144"/>
      <c r="O36" s="144"/>
      <c r="P36" s="144"/>
      <c r="Q36" s="144"/>
      <c r="R36" s="144"/>
    </row>
    <row r="37" spans="1:18" ht="15.95" customHeight="1" x14ac:dyDescent="0.2">
      <c r="A37" s="161">
        <v>1501128</v>
      </c>
      <c r="B37" s="148" t="str">
        <f>VLOOKUP($A37,Crses!$A$2:$J$283,2,FALSE)</f>
        <v>تكنولوجيا الإتصال و التواصل الإجتماعي</v>
      </c>
      <c r="C37" s="153">
        <f>VLOOKUP($A37,Crses!$A$2:$J$283,4,FALSE)</f>
        <v>3</v>
      </c>
      <c r="D37" s="153">
        <f>VLOOKUP($A37,Crses!$A$2:$J$283,5,FALSE)</f>
        <v>0</v>
      </c>
      <c r="E37" s="153">
        <f>VLOOKUP($A37,Crses!$A$2:$J$283,6,FALSE)</f>
        <v>3</v>
      </c>
      <c r="F37" s="162" t="str">
        <f>VLOOKUP($A37,Crses!$A$2:$J$283,8,FALSE)</f>
        <v>-</v>
      </c>
      <c r="G37" s="163">
        <v>1304336</v>
      </c>
      <c r="H37" s="148" t="str">
        <f>VLOOKUP($G37,Crses!$A$2:$I$283,2,FALSE)</f>
        <v>تراسل البيانات وشبكات الحاسوب</v>
      </c>
      <c r="I37" s="153">
        <f>VLOOKUP($G37,Crses!$A$2:$J$283,4,FALSE)</f>
        <v>3</v>
      </c>
      <c r="J37" s="153">
        <f>VLOOKUP($G37,Crses!$A$2:$J$283,5,FALSE)</f>
        <v>0</v>
      </c>
      <c r="K37" s="153">
        <f>VLOOKUP($G37,Crses!$A$2:$J$283,6,FALSE)</f>
        <v>3</v>
      </c>
      <c r="L37" s="162">
        <f>VLOOKUP($G37,Crses!$A$2:$J$283,8,FALSE)</f>
        <v>1301326</v>
      </c>
      <c r="M37" s="144"/>
      <c r="N37" s="144"/>
      <c r="O37" s="144"/>
      <c r="P37" s="144"/>
      <c r="Q37" s="144"/>
      <c r="R37" s="144"/>
    </row>
    <row r="38" spans="1:18" ht="15.95" customHeight="1" x14ac:dyDescent="0.2">
      <c r="A38" s="161">
        <v>1501124</v>
      </c>
      <c r="B38" s="148" t="str">
        <f>VLOOKUP($A38,Crses!$A$2:$J$283,2,FALSE)</f>
        <v>مقدمة في علم الفلك</v>
      </c>
      <c r="C38" s="153">
        <f>VLOOKUP($A38,Crses!$A$2:$J$283,4,FALSE)</f>
        <v>3</v>
      </c>
      <c r="D38" s="153">
        <f>VLOOKUP($A38,Crses!$A$2:$J$283,5,FALSE)</f>
        <v>0</v>
      </c>
      <c r="E38" s="153">
        <f>VLOOKUP($A38,Crses!$A$2:$J$283,6,FALSE)</f>
        <v>3</v>
      </c>
      <c r="F38" s="162" t="str">
        <f>VLOOKUP($A38,Crses!$A$2:$J$283,8,FALSE)</f>
        <v>-</v>
      </c>
      <c r="G38" s="163">
        <v>1304350</v>
      </c>
      <c r="H38" s="148" t="str">
        <f>VLOOKUP($G38,Crses!$A$2:$I$283,2,FALSE)</f>
        <v>نظم الوسائط المتعددة</v>
      </c>
      <c r="I38" s="153">
        <f>VLOOKUP($G38,Crses!$A$2:$J$283,4,FALSE)</f>
        <v>2</v>
      </c>
      <c r="J38" s="153">
        <f>VLOOKUP($G38,Crses!$A$2:$J$283,5,FALSE)</f>
        <v>2</v>
      </c>
      <c r="K38" s="153">
        <f>VLOOKUP($G38,Crses!$A$2:$J$283,6,FALSE)</f>
        <v>3</v>
      </c>
      <c r="L38" s="162">
        <f>VLOOKUP($G38,Crses!$A$2:$J$283,8,FALSE)</f>
        <v>1303236</v>
      </c>
      <c r="M38" s="144"/>
      <c r="N38" s="144"/>
      <c r="O38" s="144"/>
      <c r="P38" s="144"/>
      <c r="Q38" s="144"/>
      <c r="R38" s="144"/>
    </row>
    <row r="39" spans="1:18" ht="15.95" customHeight="1" x14ac:dyDescent="0.2">
      <c r="A39" s="161">
        <v>1401111</v>
      </c>
      <c r="B39" s="148" t="str">
        <f>VLOOKUP($A39,Crses!$A$2:$J$283,2,FALSE)</f>
        <v>مدخل الى علم المكتبات</v>
      </c>
      <c r="C39" s="153">
        <f>VLOOKUP($A39,Crses!$A$2:$J$283,4,FALSE)</f>
        <v>3</v>
      </c>
      <c r="D39" s="153">
        <f>VLOOKUP($A39,Crses!$A$2:$J$283,5,FALSE)</f>
        <v>0</v>
      </c>
      <c r="E39" s="153">
        <f>VLOOKUP($A39,Crses!$A$2:$J$283,6,FALSE)</f>
        <v>3</v>
      </c>
      <c r="F39" s="162" t="str">
        <f>VLOOKUP($A39,Crses!$A$2:$J$283,8,FALSE)</f>
        <v>-</v>
      </c>
      <c r="G39" s="163"/>
      <c r="H39" s="148"/>
      <c r="I39" s="153"/>
      <c r="J39" s="153"/>
      <c r="K39" s="153"/>
      <c r="L39" s="162"/>
      <c r="M39" s="144"/>
      <c r="N39" s="144"/>
      <c r="O39" s="144"/>
      <c r="P39" s="144"/>
      <c r="Q39" s="144"/>
      <c r="R39" s="144"/>
    </row>
    <row r="40" spans="1:18" ht="15.95" customHeight="1" x14ac:dyDescent="0.2">
      <c r="A40" s="161">
        <v>1501113</v>
      </c>
      <c r="B40" s="148" t="str">
        <f>VLOOKUP($A40,Crses!$A$2:$J$283,2,FALSE)</f>
        <v>العلوم عند العرب والمسلمين</v>
      </c>
      <c r="C40" s="153">
        <f>VLOOKUP($A40,Crses!$A$2:$J$283,4,FALSE)</f>
        <v>3</v>
      </c>
      <c r="D40" s="153">
        <f>VLOOKUP($A40,Crses!$A$2:$J$283,5,FALSE)</f>
        <v>0</v>
      </c>
      <c r="E40" s="153">
        <f>VLOOKUP($A40,Crses!$A$2:$J$283,6,FALSE)</f>
        <v>3</v>
      </c>
      <c r="F40" s="162" t="str">
        <f>VLOOKUP($A40,Crses!$A$2:$J$283,8,FALSE)</f>
        <v>-</v>
      </c>
      <c r="G40" s="163"/>
      <c r="H40" s="148"/>
      <c r="I40" s="153"/>
      <c r="J40" s="153"/>
      <c r="K40" s="153"/>
      <c r="L40" s="162"/>
      <c r="M40" s="144"/>
      <c r="N40" s="144"/>
      <c r="O40" s="144"/>
      <c r="P40" s="144"/>
      <c r="Q40" s="144"/>
      <c r="R40" s="144"/>
    </row>
    <row r="41" spans="1:18" ht="15.95" customHeight="1" x14ac:dyDescent="0.2">
      <c r="A41" s="161">
        <v>1401133</v>
      </c>
      <c r="B41" s="148" t="str">
        <f>VLOOKUP($A41,Crses!$A$2:$J$283,2,FALSE)</f>
        <v>مدخل الى علم النفس</v>
      </c>
      <c r="C41" s="153">
        <f>VLOOKUP($A41,Crses!$A$2:$J$283,4,FALSE)</f>
        <v>3</v>
      </c>
      <c r="D41" s="153">
        <f>VLOOKUP($A41,Crses!$A$2:$J$283,5,FALSE)</f>
        <v>0</v>
      </c>
      <c r="E41" s="153">
        <f>VLOOKUP($A41,Crses!$A$2:$J$283,6,FALSE)</f>
        <v>3</v>
      </c>
      <c r="F41" s="162" t="str">
        <f>VLOOKUP($A41,Crses!$A$2:$J$283,8,FALSE)</f>
        <v>-</v>
      </c>
      <c r="G41" s="163"/>
      <c r="H41" s="148"/>
      <c r="I41" s="153"/>
      <c r="J41" s="153"/>
      <c r="K41" s="153"/>
      <c r="L41" s="162"/>
      <c r="M41" s="144"/>
      <c r="N41" s="144"/>
      <c r="O41" s="144"/>
      <c r="P41" s="144"/>
      <c r="Q41" s="144"/>
      <c r="R41" s="144"/>
    </row>
    <row r="42" spans="1:18" ht="15.95" customHeight="1" x14ac:dyDescent="0.2">
      <c r="A42" s="161">
        <v>501105</v>
      </c>
      <c r="B42" s="148" t="str">
        <f>VLOOKUP($A42,Crses!$A$2:$J$283,2,FALSE)</f>
        <v>النظام السياسي والإداري في الأردن</v>
      </c>
      <c r="C42" s="153">
        <f>VLOOKUP($A42,Crses!$A$2:$J$283,4,FALSE)</f>
        <v>3</v>
      </c>
      <c r="D42" s="153">
        <f>VLOOKUP($A42,Crses!$A$2:$J$283,5,FALSE)</f>
        <v>0</v>
      </c>
      <c r="E42" s="153">
        <f>VLOOKUP($A42,Crses!$A$2:$J$283,6,FALSE)</f>
        <v>3</v>
      </c>
      <c r="F42" s="162" t="str">
        <f>VLOOKUP($A42,Crses!$A$2:$J$283,8,FALSE)</f>
        <v>-</v>
      </c>
      <c r="G42" s="168"/>
      <c r="H42" s="152" t="s">
        <v>448</v>
      </c>
      <c r="I42" s="169">
        <f>SUM(I13:I41)</f>
        <v>58</v>
      </c>
      <c r="J42" s="169">
        <f>SUM(J13:J41)</f>
        <v>28</v>
      </c>
      <c r="K42" s="169">
        <f>SUM(K13:K41)</f>
        <v>72</v>
      </c>
      <c r="L42" s="170"/>
      <c r="M42" s="144"/>
      <c r="N42" s="144"/>
      <c r="O42" s="144"/>
      <c r="P42" s="144"/>
      <c r="Q42" s="144"/>
      <c r="R42" s="144"/>
    </row>
    <row r="43" spans="1:18" ht="15.95" customHeight="1" x14ac:dyDescent="0.2">
      <c r="A43" s="161">
        <v>501114</v>
      </c>
      <c r="B43" s="148" t="str">
        <f>VLOOKUP($A43,Crses!$A$2:$J$283,2,FALSE)</f>
        <v>القضية الفلسطينية والتاريخ العربي المعاصر</v>
      </c>
      <c r="C43" s="153">
        <f>VLOOKUP($A43,Crses!$A$2:$J$283,4,FALSE)</f>
        <v>3</v>
      </c>
      <c r="D43" s="153">
        <f>VLOOKUP($A43,Crses!$A$2:$J$283,5,FALSE)</f>
        <v>0</v>
      </c>
      <c r="E43" s="153">
        <f>VLOOKUP($A43,Crses!$A$2:$J$283,6,FALSE)</f>
        <v>3</v>
      </c>
      <c r="F43" s="162" t="str">
        <f>VLOOKUP($A43,Crses!$A$2:$J$283,8,FALSE)</f>
        <v>-</v>
      </c>
      <c r="G43" s="357" t="s">
        <v>509</v>
      </c>
      <c r="H43" s="358"/>
      <c r="I43" s="358"/>
      <c r="J43" s="358"/>
      <c r="K43" s="358"/>
      <c r="L43" s="359"/>
      <c r="M43" s="144"/>
      <c r="N43" s="144"/>
      <c r="O43" s="144"/>
      <c r="P43" s="144"/>
      <c r="Q43" s="144"/>
      <c r="R43" s="144"/>
    </row>
    <row r="44" spans="1:18" ht="15.95" customHeight="1" x14ac:dyDescent="0.2">
      <c r="A44" s="161">
        <v>602143</v>
      </c>
      <c r="B44" s="148" t="str">
        <f>VLOOKUP($A44,Crses!$A$2:$J$283,2,FALSE)</f>
        <v>حقوق الإنسان</v>
      </c>
      <c r="C44" s="153">
        <f>VLOOKUP($A44,Crses!$A$2:$J$283,4,FALSE)</f>
        <v>3</v>
      </c>
      <c r="D44" s="153">
        <f>VLOOKUP($A44,Crses!$A$2:$J$283,5,FALSE)</f>
        <v>0</v>
      </c>
      <c r="E44" s="153">
        <f>VLOOKUP($A44,Crses!$A$2:$J$283,6,FALSE)</f>
        <v>3</v>
      </c>
      <c r="F44" s="162" t="str">
        <f>VLOOKUP($A44,Crses!$A$2:$J$283,8,FALSE)</f>
        <v>-</v>
      </c>
      <c r="G44" s="360" t="s">
        <v>450</v>
      </c>
      <c r="H44" s="361"/>
      <c r="I44" s="361"/>
      <c r="J44" s="361"/>
      <c r="K44" s="361"/>
      <c r="L44" s="362"/>
      <c r="M44" s="144"/>
      <c r="N44" s="144"/>
      <c r="O44" s="144"/>
      <c r="P44" s="144"/>
      <c r="Q44" s="144"/>
      <c r="R44" s="144"/>
    </row>
    <row r="45" spans="1:18" ht="15.95" customHeight="1" thickBot="1" x14ac:dyDescent="0.25">
      <c r="A45" s="161">
        <v>1401140</v>
      </c>
      <c r="B45" s="148" t="str">
        <f>VLOOKUP($A45,Crses!$A$2:$J$283,2,FALSE)</f>
        <v>الثقافة الاقتصادية</v>
      </c>
      <c r="C45" s="153">
        <f>VLOOKUP($A45,Crses!$A$2:$J$283,4,FALSE)</f>
        <v>3</v>
      </c>
      <c r="D45" s="153">
        <f>VLOOKUP($A45,Crses!$A$2:$J$283,5,FALSE)</f>
        <v>0</v>
      </c>
      <c r="E45" s="153">
        <f>VLOOKUP($A45,Crses!$A$2:$J$283,6,FALSE)</f>
        <v>3</v>
      </c>
      <c r="F45" s="162" t="str">
        <f>VLOOKUP($A45,Crses!$A$2:$J$283,8,FALSE)</f>
        <v>-</v>
      </c>
      <c r="G45" s="360"/>
      <c r="H45" s="361"/>
      <c r="I45" s="361"/>
      <c r="J45" s="361"/>
      <c r="K45" s="361"/>
      <c r="L45" s="362"/>
      <c r="M45" s="144"/>
      <c r="N45" s="144"/>
      <c r="O45" s="144"/>
      <c r="P45" s="144"/>
      <c r="Q45" s="144"/>
      <c r="R45" s="144"/>
    </row>
    <row r="46" spans="1:18" ht="20.100000000000001" customHeight="1" thickBot="1" x14ac:dyDescent="0.25">
      <c r="A46" s="311" t="s">
        <v>559</v>
      </c>
      <c r="B46" s="305"/>
      <c r="C46" s="305"/>
      <c r="D46" s="305"/>
      <c r="E46" s="305"/>
      <c r="F46" s="306"/>
      <c r="G46" s="163">
        <v>402103</v>
      </c>
      <c r="H46" s="148" t="str">
        <f>VLOOKUP($G46,Crses!$A$2:$I$283,2,FALSE)</f>
        <v>التنظيم والإدارة لطلبة الحاسوب</v>
      </c>
      <c r="I46" s="153">
        <f>VLOOKUP($G46,Crses!$A$2:$J$283,4,FALSE)</f>
        <v>3</v>
      </c>
      <c r="J46" s="153">
        <f>VLOOKUP($G46,Crses!$A$2:$J$283,5,FALSE)</f>
        <v>0</v>
      </c>
      <c r="K46" s="153">
        <f>VLOOKUP($G46,Crses!$A$2:$J$283,6,FALSE)</f>
        <v>3</v>
      </c>
      <c r="L46" s="162" t="str">
        <f>VLOOKUP($G46,Crses!$A$2:$J$283,8,FALSE)</f>
        <v>-</v>
      </c>
      <c r="M46" s="144"/>
      <c r="N46" s="144"/>
      <c r="O46" s="144"/>
      <c r="P46" s="144"/>
      <c r="Q46" s="144"/>
      <c r="R46" s="144"/>
    </row>
    <row r="47" spans="1:18" ht="15.95" customHeight="1" thickBot="1" x14ac:dyDescent="0.25">
      <c r="A47" s="312" t="s">
        <v>560</v>
      </c>
      <c r="B47" s="313"/>
      <c r="C47" s="313"/>
      <c r="D47" s="313"/>
      <c r="E47" s="313"/>
      <c r="F47" s="314"/>
      <c r="G47" s="163">
        <v>601426</v>
      </c>
      <c r="H47" s="148" t="str">
        <f>VLOOKUP($G47,Crses!$A$2:$I$283,2,FALSE)</f>
        <v>تشريعات تكنولوجيا المعلومات</v>
      </c>
      <c r="I47" s="153">
        <f>VLOOKUP($G47,Crses!$A$2:$J$283,4,FALSE)</f>
        <v>3</v>
      </c>
      <c r="J47" s="153">
        <f>VLOOKUP($G47,Crses!$A$2:$J$283,5,FALSE)</f>
        <v>0</v>
      </c>
      <c r="K47" s="153">
        <f>VLOOKUP($G47,Crses!$A$2:$J$283,6,FALSE)</f>
        <v>3</v>
      </c>
      <c r="L47" s="162" t="str">
        <f>VLOOKUP($G47,Crses!$A$2:$J$283,8,FALSE)</f>
        <v>-</v>
      </c>
      <c r="M47" s="144"/>
      <c r="N47" s="144"/>
      <c r="O47" s="144"/>
      <c r="P47" s="144"/>
      <c r="Q47" s="144"/>
      <c r="R47" s="144"/>
    </row>
    <row r="48" spans="1:18" ht="15.95" customHeight="1" x14ac:dyDescent="0.2">
      <c r="A48" s="161">
        <v>1301098</v>
      </c>
      <c r="B48" s="148" t="str">
        <f>VLOOKUP($A48,Crses!$A$2:$J$283,2,FALSE)</f>
        <v>مقدمة في تكنولوجيا المعلومات</v>
      </c>
      <c r="C48" s="153">
        <f>VLOOKUP($A48,Crses!$A$2:$J$283,4,FALSE)</f>
        <v>3</v>
      </c>
      <c r="D48" s="153">
        <f>VLOOKUP($A48,Crses!$A$2:$J$283,5,FALSE)</f>
        <v>0</v>
      </c>
      <c r="E48" s="153">
        <f>VLOOKUP($A48,Crses!$A$2:$J$283,6,FALSE)</f>
        <v>3</v>
      </c>
      <c r="F48" s="162" t="str">
        <f>VLOOKUP($A48,Crses!$A$2:$J$283,8,FALSE)</f>
        <v>-</v>
      </c>
      <c r="G48" s="163">
        <v>1301208</v>
      </c>
      <c r="H48" s="148" t="str">
        <f>VLOOKUP($G48,Crses!$A$2:$I$283,2,FALSE)</f>
        <v>البرمجة الكينونية (2)</v>
      </c>
      <c r="I48" s="153">
        <f>VLOOKUP($G48,Crses!$A$2:$J$283,4,FALSE)</f>
        <v>2</v>
      </c>
      <c r="J48" s="153">
        <f>VLOOKUP($G48,Crses!$A$2:$J$283,5,FALSE)</f>
        <v>2</v>
      </c>
      <c r="K48" s="153">
        <f>VLOOKUP($G48,Crses!$A$2:$J$283,6,FALSE)</f>
        <v>3</v>
      </c>
      <c r="L48" s="162">
        <f>VLOOKUP($G48,Crses!$A$2:$J$283,8,FALSE)</f>
        <v>1301108</v>
      </c>
      <c r="M48" s="144"/>
      <c r="N48" s="144"/>
      <c r="O48" s="144"/>
      <c r="P48" s="144"/>
      <c r="Q48" s="144"/>
      <c r="R48" s="144"/>
    </row>
    <row r="49" spans="1:18" ht="15.95" customHeight="1" x14ac:dyDescent="0.2">
      <c r="A49" s="161">
        <v>1501110</v>
      </c>
      <c r="B49" s="148" t="str">
        <f>VLOOKUP($A49,Crses!$A$2:$J$283,2,FALSE)</f>
        <v>تفاضل وتكامل (1)</v>
      </c>
      <c r="C49" s="153">
        <f>VLOOKUP($A49,Crses!$A$2:$J$283,4,FALSE)</f>
        <v>3</v>
      </c>
      <c r="D49" s="153">
        <f>VLOOKUP($A49,Crses!$A$2:$J$283,5,FALSE)</f>
        <v>0</v>
      </c>
      <c r="E49" s="153">
        <f>VLOOKUP($A49,Crses!$A$2:$J$283,6,FALSE)</f>
        <v>3</v>
      </c>
      <c r="F49" s="162" t="str">
        <f>VLOOKUP($A49,Crses!$A$2:$J$283,8,FALSE)</f>
        <v>-</v>
      </c>
      <c r="G49" s="163">
        <v>1301371</v>
      </c>
      <c r="H49" s="148" t="str">
        <f>VLOOKUP($G49,Crses!$A$2:$I$283,2,FALSE)</f>
        <v>النمذجة والمحاكاة</v>
      </c>
      <c r="I49" s="153">
        <f>VLOOKUP($G49,Crses!$A$2:$J$283,4,FALSE)</f>
        <v>3</v>
      </c>
      <c r="J49" s="153">
        <f>VLOOKUP($G49,Crses!$A$2:$J$283,5,FALSE)</f>
        <v>0</v>
      </c>
      <c r="K49" s="153">
        <f>VLOOKUP($G49,Crses!$A$2:$J$283,6,FALSE)</f>
        <v>3</v>
      </c>
      <c r="L49" s="162" t="str">
        <f>VLOOKUP($G49,Crses!$A$2:$J$283,8,FALSE)</f>
        <v>1501212+1301203</v>
      </c>
      <c r="M49" s="144"/>
      <c r="N49" s="144"/>
      <c r="O49" s="144"/>
      <c r="P49" s="354"/>
      <c r="Q49" s="354"/>
      <c r="R49" s="144"/>
    </row>
    <row r="50" spans="1:18" ht="15.95" customHeight="1" x14ac:dyDescent="0.2">
      <c r="A50" s="161">
        <v>1501212</v>
      </c>
      <c r="B50" s="148" t="str">
        <f>VLOOKUP($A50,Crses!$A$2:$J$283,2,FALSE)</f>
        <v>الاحتمالات والإحصاء</v>
      </c>
      <c r="C50" s="153">
        <f>VLOOKUP($A50,Crses!$A$2:$J$283,4,FALSE)</f>
        <v>3</v>
      </c>
      <c r="D50" s="153">
        <f>VLOOKUP($A50,Crses!$A$2:$J$283,5,FALSE)</f>
        <v>0</v>
      </c>
      <c r="E50" s="153">
        <f>VLOOKUP($A50,Crses!$A$2:$J$283,6,FALSE)</f>
        <v>3</v>
      </c>
      <c r="F50" s="162">
        <f>VLOOKUP($A50,Crses!$A$2:$J$283,8,FALSE)</f>
        <v>1501110</v>
      </c>
      <c r="G50" s="163">
        <v>1301455</v>
      </c>
      <c r="H50" s="148" t="str">
        <f>VLOOKUP($G50,Crses!$A$2:$I$283,2,FALSE)</f>
        <v>الرسم الحاسوبي</v>
      </c>
      <c r="I50" s="153">
        <f>VLOOKUP($G50,Crses!$A$2:$J$283,4,FALSE)</f>
        <v>2</v>
      </c>
      <c r="J50" s="153">
        <f>VLOOKUP($G50,Crses!$A$2:$J$283,5,FALSE)</f>
        <v>2</v>
      </c>
      <c r="K50" s="153">
        <f>VLOOKUP($G50,Crses!$A$2:$J$283,6,FALSE)</f>
        <v>3</v>
      </c>
      <c r="L50" s="162">
        <f>VLOOKUP($G50,Crses!$A$2:$J$283,8,FALSE)</f>
        <v>1301310</v>
      </c>
      <c r="M50" s="144"/>
      <c r="N50" s="144"/>
      <c r="O50" s="144"/>
      <c r="P50" s="144"/>
      <c r="Q50" s="144"/>
      <c r="R50" s="144"/>
    </row>
    <row r="51" spans="1:18" ht="15.95" customHeight="1" x14ac:dyDescent="0.2">
      <c r="A51" s="161">
        <v>1301106</v>
      </c>
      <c r="B51" s="148" t="str">
        <f>VLOOKUP($A51,Crses!$A$2:$J$283,2,FALSE)</f>
        <v>البرمجة الهيكلية</v>
      </c>
      <c r="C51" s="153">
        <f>VLOOKUP($A51,Crses!$A$2:$J$283,4,FALSE)</f>
        <v>2</v>
      </c>
      <c r="D51" s="153">
        <f>VLOOKUP($A51,Crses!$A$2:$J$283,5,FALSE)</f>
        <v>2</v>
      </c>
      <c r="E51" s="153">
        <f>VLOOKUP($A51,Crses!$A$2:$J$283,6,FALSE)</f>
        <v>3</v>
      </c>
      <c r="F51" s="162" t="str">
        <f>VLOOKUP($A51,Crses!$A$2:$J$283,8,FALSE)</f>
        <v>ↂ 1301098</v>
      </c>
      <c r="G51" s="163">
        <v>1302388</v>
      </c>
      <c r="H51" s="148" t="str">
        <f>VLOOKUP($G51,Crses!$A$2:$I$283,2,FALSE)</f>
        <v>وكلاء البرمجيات</v>
      </c>
      <c r="I51" s="153">
        <f>VLOOKUP($G51,Crses!$A$2:$J$283,4,FALSE)</f>
        <v>3</v>
      </c>
      <c r="J51" s="153">
        <f>VLOOKUP($G51,Crses!$A$2:$J$283,5,FALSE)</f>
        <v>0</v>
      </c>
      <c r="K51" s="153">
        <f>VLOOKUP($G51,Crses!$A$2:$J$283,6,FALSE)</f>
        <v>3</v>
      </c>
      <c r="L51" s="162">
        <f>VLOOKUP($G51,Crses!$A$2:$J$283,8,FALSE)</f>
        <v>1302281</v>
      </c>
      <c r="M51" s="144"/>
      <c r="N51" s="144"/>
      <c r="O51" s="144"/>
      <c r="P51" s="144"/>
      <c r="Q51" s="144"/>
      <c r="R51" s="144"/>
    </row>
    <row r="52" spans="1:18" ht="15.95" customHeight="1" x14ac:dyDescent="0.2">
      <c r="A52" s="161">
        <v>1301108</v>
      </c>
      <c r="B52" s="148" t="str">
        <f>VLOOKUP($A52,Crses!$A$2:$J$283,2,FALSE)</f>
        <v>البرمجة الكينونية (1)</v>
      </c>
      <c r="C52" s="153">
        <f>VLOOKUP($A52,Crses!$A$2:$J$283,4,FALSE)</f>
        <v>2</v>
      </c>
      <c r="D52" s="153">
        <f>VLOOKUP($A52,Crses!$A$2:$J$283,5,FALSE)</f>
        <v>2</v>
      </c>
      <c r="E52" s="153">
        <f>VLOOKUP($A52,Crses!$A$2:$J$283,6,FALSE)</f>
        <v>3</v>
      </c>
      <c r="F52" s="162">
        <f>VLOOKUP($A52,Crses!$A$2:$J$283,8,FALSE)</f>
        <v>1301106</v>
      </c>
      <c r="G52" s="163">
        <v>1302392</v>
      </c>
      <c r="H52" s="148" t="str">
        <f>VLOOKUP($G52,Crses!$A$2:$I$283,2,FALSE)</f>
        <v>تقنيات و أدوات متقدمة في هندسة البرمجيات</v>
      </c>
      <c r="I52" s="153">
        <f>VLOOKUP($G52,Crses!$A$2:$J$283,4,FALSE)</f>
        <v>3</v>
      </c>
      <c r="J52" s="153">
        <f>VLOOKUP($G52,Crses!$A$2:$J$283,5,FALSE)</f>
        <v>0</v>
      </c>
      <c r="K52" s="153">
        <f>VLOOKUP($G52,Crses!$A$2:$J$283,6,FALSE)</f>
        <v>3</v>
      </c>
      <c r="L52" s="162" t="str">
        <f>VLOOKUP($G52,Crses!$A$2:$J$283,8,FALSE)</f>
        <v>Dept. Approval</v>
      </c>
      <c r="M52" s="144"/>
      <c r="N52" s="144"/>
      <c r="O52" s="144"/>
      <c r="P52" s="144"/>
      <c r="Q52" s="144"/>
      <c r="R52" s="144"/>
    </row>
    <row r="53" spans="1:18" ht="15.95" customHeight="1" x14ac:dyDescent="0.2">
      <c r="A53" s="161">
        <v>1301110</v>
      </c>
      <c r="B53" s="148" t="str">
        <f>VLOOKUP($A53,Crses!$A$2:$J$283,2,FALSE)</f>
        <v>تراكيب متقطعه</v>
      </c>
      <c r="C53" s="153">
        <f>VLOOKUP($A53,Crses!$A$2:$J$283,4,FALSE)</f>
        <v>3</v>
      </c>
      <c r="D53" s="153">
        <f>VLOOKUP($A53,Crses!$A$2:$J$283,5,FALSE)</f>
        <v>0</v>
      </c>
      <c r="E53" s="153">
        <f>VLOOKUP($A53,Crses!$A$2:$J$283,6,FALSE)</f>
        <v>3</v>
      </c>
      <c r="F53" s="162" t="str">
        <f>VLOOKUP($A53,Crses!$A$2:$J$283,8,FALSE)</f>
        <v>-</v>
      </c>
      <c r="G53" s="163">
        <v>1302441</v>
      </c>
      <c r="H53" s="148" t="str">
        <f>VLOOKUP($G53,Crses!$A$2:$I$283,2,FALSE)</f>
        <v>تصميم النظم الذكية المبنية على المعارف</v>
      </c>
      <c r="I53" s="153">
        <f>VLOOKUP($G53,Crses!$A$2:$J$283,4,FALSE)</f>
        <v>3</v>
      </c>
      <c r="J53" s="153">
        <f>VLOOKUP($G53,Crses!$A$2:$J$283,5,FALSE)</f>
        <v>0</v>
      </c>
      <c r="K53" s="153">
        <f>VLOOKUP($G53,Crses!$A$2:$J$283,6,FALSE)</f>
        <v>3</v>
      </c>
      <c r="L53" s="162">
        <f>VLOOKUP($G53,Crses!$A$2:$J$283,8,FALSE)</f>
        <v>1303338</v>
      </c>
      <c r="M53" s="144"/>
      <c r="N53" s="144"/>
      <c r="O53" s="144"/>
      <c r="P53" s="144"/>
      <c r="Q53" s="144"/>
      <c r="R53" s="144"/>
    </row>
    <row r="54" spans="1:18" ht="15.95" customHeight="1" x14ac:dyDescent="0.2">
      <c r="A54" s="161">
        <v>1303237</v>
      </c>
      <c r="B54" s="148" t="str">
        <f>VLOOKUP($A54,Crses!$A$2:$J$283,2,FALSE)</f>
        <v>التجارة الالكترونية</v>
      </c>
      <c r="C54" s="153">
        <f>VLOOKUP($A54,Crses!$A$2:$J$283,4,FALSE)</f>
        <v>3</v>
      </c>
      <c r="D54" s="153">
        <f>VLOOKUP($A54,Crses!$A$2:$J$283,5,FALSE)</f>
        <v>0</v>
      </c>
      <c r="E54" s="153">
        <f>VLOOKUP($A54,Crses!$A$2:$J$283,6,FALSE)</f>
        <v>3</v>
      </c>
      <c r="F54" s="162">
        <f>VLOOKUP($A54,Crses!$A$2:$J$283,8,FALSE)</f>
        <v>1301108</v>
      </c>
      <c r="G54" s="163">
        <v>1302488</v>
      </c>
      <c r="H54" s="148" t="str">
        <f>VLOOKUP($G54,Crses!$A$2:$I$283,2,FALSE)</f>
        <v>الطرق المنهجية</v>
      </c>
      <c r="I54" s="153">
        <f>VLOOKUP($G54,Crses!$A$2:$J$283,4,FALSE)</f>
        <v>3</v>
      </c>
      <c r="J54" s="153">
        <f>VLOOKUP($G54,Crses!$A$2:$J$283,5,FALSE)</f>
        <v>0</v>
      </c>
      <c r="K54" s="153">
        <f>VLOOKUP($G54,Crses!$A$2:$J$283,6,FALSE)</f>
        <v>3</v>
      </c>
      <c r="L54" s="162">
        <f>VLOOKUP($G54,Crses!$A$2:$J$283,8,FALSE)</f>
        <v>1302384</v>
      </c>
      <c r="M54" s="144"/>
      <c r="N54" s="144"/>
      <c r="O54" s="144"/>
      <c r="P54" s="144"/>
      <c r="Q54" s="144"/>
      <c r="R54" s="144"/>
    </row>
    <row r="55" spans="1:18" ht="15.95" customHeight="1" thickBot="1" x14ac:dyDescent="0.25">
      <c r="A55" s="161">
        <v>1303265</v>
      </c>
      <c r="B55" s="148" t="str">
        <f>VLOOKUP($A55,Crses!$A$2:$J$283,2,FALSE)</f>
        <v>مهارات الاتصال الفنية</v>
      </c>
      <c r="C55" s="153">
        <f>VLOOKUP($A55,Crses!$A$2:$J$283,4,FALSE)</f>
        <v>3</v>
      </c>
      <c r="D55" s="153">
        <f>VLOOKUP($A55,Crses!$A$2:$J$283,5,FALSE)</f>
        <v>0</v>
      </c>
      <c r="E55" s="153">
        <f>VLOOKUP($A55,Crses!$A$2:$J$283,6,FALSE)</f>
        <v>3</v>
      </c>
      <c r="F55" s="162">
        <f>VLOOKUP($A55,Crses!$A$2:$J$283,8,FALSE)</f>
        <v>1401120</v>
      </c>
      <c r="G55" s="163">
        <v>1302490</v>
      </c>
      <c r="H55" s="148" t="str">
        <f>VLOOKUP($G55,Crses!$A$2:$I$283,2,FALSE)</f>
        <v>موضوعات خاصة فى هندسة البرمجيات</v>
      </c>
      <c r="I55" s="153">
        <f>VLOOKUP($G55,Crses!$A$2:$J$283,4,FALSE)</f>
        <v>3</v>
      </c>
      <c r="J55" s="153">
        <f>VLOOKUP($G55,Crses!$A$2:$J$283,5,FALSE)</f>
        <v>0</v>
      </c>
      <c r="K55" s="153">
        <f>VLOOKUP($G55,Crses!$A$2:$J$283,6,FALSE)</f>
        <v>3</v>
      </c>
      <c r="L55" s="162" t="str">
        <f>VLOOKUP($G55,Crses!$A$2:$J$283,8,FALSE)</f>
        <v>Dept. Approval</v>
      </c>
      <c r="M55" s="144"/>
      <c r="N55" s="144"/>
      <c r="O55" s="144"/>
      <c r="P55" s="144"/>
      <c r="Q55" s="144"/>
      <c r="R55" s="144"/>
    </row>
    <row r="56" spans="1:18" ht="20.100000000000001" customHeight="1" thickBot="1" x14ac:dyDescent="0.25">
      <c r="A56" s="311" t="s">
        <v>561</v>
      </c>
      <c r="B56" s="305"/>
      <c r="C56" s="305"/>
      <c r="D56" s="305"/>
      <c r="E56" s="305"/>
      <c r="F56" s="306"/>
      <c r="G56" s="163">
        <v>1302494</v>
      </c>
      <c r="H56" s="148" t="str">
        <f>VLOOKUP($G56,Crses!$A$2:$I$283,2,FALSE)</f>
        <v>التعلّم الالكتروني</v>
      </c>
      <c r="I56" s="153">
        <f>VLOOKUP($G56,Crses!$A$2:$J$283,4,FALSE)</f>
        <v>3</v>
      </c>
      <c r="J56" s="153">
        <f>VLOOKUP($G56,Crses!$A$2:$J$283,5,FALSE)</f>
        <v>0</v>
      </c>
      <c r="K56" s="153">
        <f>VLOOKUP($G56,Crses!$A$2:$J$283,6,FALSE)</f>
        <v>3</v>
      </c>
      <c r="L56" s="162">
        <f>VLOOKUP($G56,Crses!$A$2:$J$283,8,FALSE)</f>
        <v>1303237</v>
      </c>
      <c r="M56" s="144"/>
      <c r="N56" s="144"/>
      <c r="O56" s="144"/>
      <c r="P56" s="144"/>
      <c r="Q56" s="144"/>
      <c r="R56" s="144"/>
    </row>
    <row r="57" spans="1:18" ht="15.95" customHeight="1" x14ac:dyDescent="0.2">
      <c r="A57" s="161"/>
      <c r="B57" s="148"/>
      <c r="C57" s="153"/>
      <c r="D57" s="153"/>
      <c r="E57" s="153"/>
      <c r="F57" s="162"/>
      <c r="G57" s="163">
        <v>1303411</v>
      </c>
      <c r="H57" s="148" t="str">
        <f>VLOOKUP($G57,Crses!$A$2:$I$283,2,FALSE)</f>
        <v>امن المعلومات</v>
      </c>
      <c r="I57" s="153">
        <f>VLOOKUP($G57,Crses!$A$2:$J$283,4,FALSE)</f>
        <v>3</v>
      </c>
      <c r="J57" s="153">
        <f>VLOOKUP($G57,Crses!$A$2:$J$283,5,FALSE)</f>
        <v>0</v>
      </c>
      <c r="K57" s="153">
        <f>VLOOKUP($G57,Crses!$A$2:$J$283,6,FALSE)</f>
        <v>3</v>
      </c>
      <c r="L57" s="162">
        <f>VLOOKUP($G57,Crses!$A$2:$J$283,8,FALSE)</f>
        <v>1304336</v>
      </c>
      <c r="M57" s="144"/>
      <c r="N57" s="144"/>
      <c r="O57" s="144"/>
      <c r="P57" s="144"/>
      <c r="Q57" s="144"/>
      <c r="R57" s="144"/>
    </row>
    <row r="58" spans="1:18" ht="15.95" customHeight="1" x14ac:dyDescent="0.2">
      <c r="A58" s="342" t="s">
        <v>562</v>
      </c>
      <c r="B58" s="343"/>
      <c r="C58" s="343"/>
      <c r="D58" s="343"/>
      <c r="E58" s="343"/>
      <c r="F58" s="344"/>
      <c r="G58" s="163">
        <v>1303434</v>
      </c>
      <c r="H58" s="148" t="str">
        <f>VLOOKUP($G58,Crses!$A$2:$I$283,2,FALSE)</f>
        <v>نظم المعلومات الموزعة</v>
      </c>
      <c r="I58" s="153">
        <f>VLOOKUP($G58,Crses!$A$2:$J$283,4,FALSE)</f>
        <v>3</v>
      </c>
      <c r="J58" s="153">
        <f>VLOOKUP($G58,Crses!$A$2:$J$283,5,FALSE)</f>
        <v>0</v>
      </c>
      <c r="K58" s="153">
        <f>VLOOKUP($G58,Crses!$A$2:$J$283,6,FALSE)</f>
        <v>3</v>
      </c>
      <c r="L58" s="162">
        <f>VLOOKUP($G58,Crses!$A$2:$J$283,8,FALSE)</f>
        <v>1304336</v>
      </c>
      <c r="M58" s="144"/>
      <c r="N58" s="144"/>
      <c r="O58" s="144"/>
      <c r="P58" s="144"/>
      <c r="Q58" s="144"/>
      <c r="R58" s="144"/>
    </row>
    <row r="59" spans="1:18" ht="15.95" customHeight="1" x14ac:dyDescent="0.2">
      <c r="A59" s="345"/>
      <c r="B59" s="346"/>
      <c r="C59" s="346"/>
      <c r="D59" s="346"/>
      <c r="E59" s="346"/>
      <c r="F59" s="347"/>
      <c r="G59" s="163">
        <v>1304334</v>
      </c>
      <c r="H59" s="148" t="str">
        <f>VLOOKUP($G59,Crses!$A$2:$I$283,2,FALSE)</f>
        <v>شبكات الحاسوب المتقدمة</v>
      </c>
      <c r="I59" s="153">
        <f>VLOOKUP($G59,Crses!$A$2:$J$283,4,FALSE)</f>
        <v>3</v>
      </c>
      <c r="J59" s="153">
        <f>VLOOKUP($G59,Crses!$A$2:$J$283,5,FALSE)</f>
        <v>0</v>
      </c>
      <c r="K59" s="153">
        <f>VLOOKUP($G59,Crses!$A$2:$J$283,6,FALSE)</f>
        <v>3</v>
      </c>
      <c r="L59" s="162">
        <f>VLOOKUP($G59,Crses!$A$2:$J$283,8,FALSE)</f>
        <v>1304336</v>
      </c>
      <c r="M59" s="144"/>
      <c r="N59" s="144"/>
      <c r="O59" s="144"/>
      <c r="P59" s="144"/>
      <c r="Q59" s="144"/>
      <c r="R59" s="144"/>
    </row>
    <row r="60" spans="1:18" ht="15.95" customHeight="1" x14ac:dyDescent="0.2">
      <c r="A60" s="342" t="s">
        <v>567</v>
      </c>
      <c r="B60" s="343"/>
      <c r="C60" s="343"/>
      <c r="D60" s="343"/>
      <c r="E60" s="343"/>
      <c r="F60" s="344"/>
      <c r="G60" s="322"/>
      <c r="H60" s="323"/>
      <c r="I60" s="323"/>
      <c r="J60" s="323"/>
      <c r="K60" s="323"/>
      <c r="L60" s="324"/>
      <c r="M60" s="144"/>
      <c r="N60" s="144"/>
      <c r="O60" s="144"/>
      <c r="P60" s="144"/>
      <c r="Q60" s="144"/>
      <c r="R60" s="144"/>
    </row>
    <row r="61" spans="1:18" ht="15.95" customHeight="1" x14ac:dyDescent="0.2">
      <c r="A61" s="348"/>
      <c r="B61" s="349"/>
      <c r="C61" s="349"/>
      <c r="D61" s="349"/>
      <c r="E61" s="349"/>
      <c r="F61" s="350"/>
      <c r="G61" s="325"/>
      <c r="H61" s="323"/>
      <c r="I61" s="323"/>
      <c r="J61" s="323"/>
      <c r="K61" s="323"/>
      <c r="L61" s="324"/>
      <c r="M61" s="144"/>
      <c r="N61" s="144"/>
      <c r="O61" s="144"/>
      <c r="P61" s="144"/>
      <c r="Q61" s="144"/>
      <c r="R61" s="144"/>
    </row>
    <row r="62" spans="1:18" ht="15.95" customHeight="1" x14ac:dyDescent="0.2">
      <c r="A62" s="348"/>
      <c r="B62" s="349"/>
      <c r="C62" s="349"/>
      <c r="D62" s="349"/>
      <c r="E62" s="349"/>
      <c r="F62" s="350"/>
      <c r="G62" s="325"/>
      <c r="H62" s="323"/>
      <c r="I62" s="323"/>
      <c r="J62" s="323"/>
      <c r="K62" s="323"/>
      <c r="L62" s="324"/>
      <c r="M62" s="144"/>
      <c r="N62" s="144"/>
      <c r="O62" s="144"/>
      <c r="P62" s="144"/>
      <c r="Q62" s="144"/>
      <c r="R62" s="144"/>
    </row>
    <row r="63" spans="1:18" ht="15.95" customHeight="1" thickBot="1" x14ac:dyDescent="0.25">
      <c r="A63" s="351"/>
      <c r="B63" s="352"/>
      <c r="C63" s="352"/>
      <c r="D63" s="352"/>
      <c r="E63" s="352"/>
      <c r="F63" s="353"/>
      <c r="G63" s="326"/>
      <c r="H63" s="327"/>
      <c r="I63" s="327"/>
      <c r="J63" s="327"/>
      <c r="K63" s="327"/>
      <c r="L63" s="328"/>
      <c r="M63" s="144"/>
      <c r="N63" s="144"/>
      <c r="O63" s="144"/>
      <c r="P63" s="144"/>
      <c r="Q63" s="144"/>
      <c r="R63" s="144"/>
    </row>
    <row r="64" spans="1:18" ht="15.95" customHeight="1" x14ac:dyDescent="0.2">
      <c r="A64" s="144"/>
      <c r="B64" s="144"/>
      <c r="C64" s="144"/>
      <c r="D64" s="144"/>
      <c r="E64" s="144"/>
      <c r="F64" s="144"/>
      <c r="H64" s="143"/>
    </row>
    <row r="65" ht="15.95" customHeight="1" x14ac:dyDescent="0.2"/>
  </sheetData>
  <mergeCells count="41">
    <mergeCell ref="P49:Q49"/>
    <mergeCell ref="G14:G15"/>
    <mergeCell ref="H14:H15"/>
    <mergeCell ref="I14:I15"/>
    <mergeCell ref="J14:J15"/>
    <mergeCell ref="G43:L43"/>
    <mergeCell ref="G44:L45"/>
    <mergeCell ref="A22:F22"/>
    <mergeCell ref="G60:L63"/>
    <mergeCell ref="K14:K15"/>
    <mergeCell ref="L14:L15"/>
    <mergeCell ref="A17:F17"/>
    <mergeCell ref="A18:F18"/>
    <mergeCell ref="A19:F19"/>
    <mergeCell ref="A20:F20"/>
    <mergeCell ref="A21:F21"/>
    <mergeCell ref="A47:F47"/>
    <mergeCell ref="A58:F59"/>
    <mergeCell ref="A56:F56"/>
    <mergeCell ref="A46:F46"/>
    <mergeCell ref="A60:F63"/>
    <mergeCell ref="A1:B1"/>
    <mergeCell ref="A2:B2"/>
    <mergeCell ref="A3:B3"/>
    <mergeCell ref="H1:L1"/>
    <mergeCell ref="H2:L2"/>
    <mergeCell ref="H3:L3"/>
    <mergeCell ref="H4:L4"/>
    <mergeCell ref="G9:L9"/>
    <mergeCell ref="B11:B12"/>
    <mergeCell ref="C11:C12"/>
    <mergeCell ref="D11:D12"/>
    <mergeCell ref="I11:I12"/>
    <mergeCell ref="J11:J12"/>
    <mergeCell ref="H11:H12"/>
    <mergeCell ref="A6:L6"/>
    <mergeCell ref="A8:L8"/>
    <mergeCell ref="A7:L7"/>
    <mergeCell ref="A9:F9"/>
    <mergeCell ref="A10:F10"/>
    <mergeCell ref="G10:L10"/>
  </mergeCells>
  <printOptions horizontalCentered="1"/>
  <pageMargins left="0.19685039370078741" right="0.19685039370078741" top="0.19685039370078741" bottom="0.19685039370078741" header="0.19685039370078741" footer="0.19685039370078741"/>
  <pageSetup paperSize="9" scale="83" orientation="portrait" horizontalDpi="1200" verticalDpi="12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N46"/>
  <sheetViews>
    <sheetView rightToLeft="1" topLeftCell="B24" zoomScale="120" zoomScaleNormal="120" workbookViewId="0">
      <selection activeCell="O27" sqref="O27"/>
    </sheetView>
  </sheetViews>
  <sheetFormatPr defaultRowHeight="12.75" x14ac:dyDescent="0.2"/>
  <cols>
    <col min="1" max="1" width="2.28515625" style="23" customWidth="1"/>
    <col min="2" max="2" width="9.42578125" style="23" customWidth="1"/>
    <col min="3" max="3" width="23.7109375" style="23" customWidth="1"/>
    <col min="4" max="4" width="7.7109375" style="23" customWidth="1"/>
    <col min="5" max="5" width="7" style="23" customWidth="1"/>
    <col min="6" max="6" width="7.42578125" style="23" customWidth="1"/>
    <col min="7" max="7" width="15.85546875" style="23" customWidth="1"/>
    <col min="8" max="8" width="5.85546875" style="75" customWidth="1"/>
    <col min="9" max="9" width="9.140625" style="23"/>
    <col min="10" max="10" width="21.7109375" style="23" customWidth="1"/>
    <col min="11" max="11" width="4.85546875" style="23" customWidth="1"/>
    <col min="12" max="12" width="6.42578125" style="23" customWidth="1"/>
    <col min="13" max="13" width="9.140625" style="23"/>
    <col min="14" max="14" width="16.140625" style="23" customWidth="1"/>
    <col min="15" max="16384" width="9.140625" style="23"/>
  </cols>
  <sheetData>
    <row r="1" spans="2:14" ht="15" thickBot="1" x14ac:dyDescent="0.25">
      <c r="B1" s="366" t="s">
        <v>501</v>
      </c>
      <c r="C1" s="367"/>
      <c r="D1" s="367"/>
      <c r="E1" s="367"/>
      <c r="F1" s="367"/>
      <c r="G1" s="367"/>
      <c r="H1" s="367"/>
      <c r="I1" s="368"/>
      <c r="J1" s="368"/>
      <c r="K1" s="368"/>
      <c r="L1" s="368"/>
      <c r="M1" s="368"/>
      <c r="N1" s="369"/>
    </row>
    <row r="2" spans="2:14" ht="13.5" customHeight="1" thickBot="1" x14ac:dyDescent="0.25">
      <c r="B2" s="373" t="s">
        <v>451</v>
      </c>
      <c r="C2" s="373"/>
      <c r="D2" s="373"/>
      <c r="E2" s="373"/>
      <c r="F2" s="373"/>
      <c r="G2" s="374"/>
      <c r="H2" s="68"/>
      <c r="I2" s="373" t="s">
        <v>452</v>
      </c>
      <c r="J2" s="373"/>
      <c r="K2" s="373"/>
      <c r="L2" s="373"/>
      <c r="M2" s="373"/>
      <c r="N2" s="374"/>
    </row>
    <row r="3" spans="2:14" ht="12.95" customHeight="1" thickBot="1" x14ac:dyDescent="0.25">
      <c r="B3" s="370" t="s">
        <v>444</v>
      </c>
      <c r="C3" s="370" t="s">
        <v>445</v>
      </c>
      <c r="D3" s="370" t="s">
        <v>453</v>
      </c>
      <c r="E3" s="370"/>
      <c r="F3" s="370"/>
      <c r="G3" s="370" t="s">
        <v>454</v>
      </c>
      <c r="H3" s="69"/>
      <c r="I3" s="370" t="s">
        <v>444</v>
      </c>
      <c r="J3" s="370" t="s">
        <v>445</v>
      </c>
      <c r="K3" s="370" t="s">
        <v>453</v>
      </c>
      <c r="L3" s="370"/>
      <c r="M3" s="370"/>
      <c r="N3" s="370" t="s">
        <v>454</v>
      </c>
    </row>
    <row r="4" spans="2:14" ht="12.95" customHeight="1" thickBot="1" x14ac:dyDescent="0.25">
      <c r="B4" s="370"/>
      <c r="C4" s="370"/>
      <c r="D4" s="56" t="s">
        <v>455</v>
      </c>
      <c r="E4" s="56" t="s">
        <v>447</v>
      </c>
      <c r="F4" s="56" t="s">
        <v>448</v>
      </c>
      <c r="G4" s="370"/>
      <c r="H4" s="69"/>
      <c r="I4" s="370"/>
      <c r="J4" s="370"/>
      <c r="K4" s="56" t="s">
        <v>455</v>
      </c>
      <c r="L4" s="56" t="s">
        <v>447</v>
      </c>
      <c r="M4" s="56" t="s">
        <v>448</v>
      </c>
      <c r="N4" s="370"/>
    </row>
    <row r="5" spans="2:14" ht="12.95" customHeight="1" x14ac:dyDescent="0.2">
      <c r="B5" s="81">
        <v>1401120</v>
      </c>
      <c r="C5" s="82" t="str">
        <f>VLOOKUP($B5,Crses!$A$2:$J$263,2,FALSE)</f>
        <v>اللغـة الإنجليزيـة (1) **</v>
      </c>
      <c r="D5" s="83">
        <f>VLOOKUP($B5,Crses!$A$2:$J$263,4,FALSE)</f>
        <v>3</v>
      </c>
      <c r="E5" s="83">
        <f>VLOOKUP($B5,Crses!$A$2:$J$263,5,FALSE)</f>
        <v>0</v>
      </c>
      <c r="F5" s="83">
        <f>VLOOKUP($B5,Crses!$A$2:$J$263,6,FALSE)</f>
        <v>3</v>
      </c>
      <c r="G5" s="84" t="str">
        <f>VLOOKUP($B5,Crses!$A$2:$J$263,8,FALSE)</f>
        <v>-</v>
      </c>
      <c r="H5" s="24"/>
      <c r="I5" s="81">
        <v>1501212</v>
      </c>
      <c r="J5" s="82" t="str">
        <f>VLOOKUP($I5,Crses!$A$2:$J$283,2,FALSE)</f>
        <v>الاحتمالات والإحصاء</v>
      </c>
      <c r="K5" s="83">
        <f>VLOOKUP($I5,Crses!$A$2:$J$283,4,FALSE)</f>
        <v>3</v>
      </c>
      <c r="L5" s="83">
        <f>VLOOKUP($I5,Crses!$A$2:$J$283,5,FALSE)</f>
        <v>0</v>
      </c>
      <c r="M5" s="83">
        <f>VLOOKUP($I5,Crses!$A$2:$J$283,6,FALSE)</f>
        <v>3</v>
      </c>
      <c r="N5" s="84">
        <f>VLOOKUP($I5,Crses!$A$2:$J$283,8,FALSE)</f>
        <v>1501110</v>
      </c>
    </row>
    <row r="6" spans="2:14" ht="12.95" customHeight="1" x14ac:dyDescent="0.2">
      <c r="B6" s="50">
        <v>1501110</v>
      </c>
      <c r="C6" s="51" t="str">
        <f>VLOOKUP($B6,Crses!$A$2:$J$263,2,FALSE)</f>
        <v>تفاضل وتكامل (1)</v>
      </c>
      <c r="D6" s="52">
        <f>VLOOKUP($B6,Crses!$A$2:$J$263,4,FALSE)</f>
        <v>3</v>
      </c>
      <c r="E6" s="52">
        <f>VLOOKUP($B6,Crses!$A$2:$J$263,5,FALSE)</f>
        <v>0</v>
      </c>
      <c r="F6" s="52">
        <f>VLOOKUP($B6,Crses!$A$2:$J$263,6,FALSE)</f>
        <v>3</v>
      </c>
      <c r="G6" s="53" t="str">
        <f>VLOOKUP($B6,Crses!$A$2:$J$263,8,FALSE)</f>
        <v>-</v>
      </c>
      <c r="H6" s="24"/>
      <c r="I6" s="50">
        <v>1301120</v>
      </c>
      <c r="J6" s="51" t="str">
        <f>VLOOKUP($I6,Crses!$A$2:$J$283,2,FALSE)</f>
        <v>النظم الرقمية</v>
      </c>
      <c r="K6" s="52">
        <f>VLOOKUP($I6,Crses!$A$2:$J$283,4,FALSE)</f>
        <v>3</v>
      </c>
      <c r="L6" s="52">
        <f>VLOOKUP($I6,Crses!$A$2:$J$283,5,FALSE)</f>
        <v>0</v>
      </c>
      <c r="M6" s="52">
        <f>VLOOKUP($I6,Crses!$A$2:$J$283,6,FALSE)</f>
        <v>3</v>
      </c>
      <c r="N6" s="53" t="str">
        <f>VLOOKUP($I6,Crses!$A$2:$J$283,8,FALSE)</f>
        <v>-</v>
      </c>
    </row>
    <row r="7" spans="2:14" ht="12.95" customHeight="1" x14ac:dyDescent="0.2">
      <c r="B7" s="50">
        <v>1301106</v>
      </c>
      <c r="C7" s="51" t="str">
        <f>VLOOKUP($B7,Crses!$A$2:$J$263,2,FALSE)</f>
        <v>البرمجة الهيكلية</v>
      </c>
      <c r="D7" s="52">
        <f>VLOOKUP($B7,Crses!$A$2:$J$263,4,FALSE)</f>
        <v>2</v>
      </c>
      <c r="E7" s="52">
        <f>VLOOKUP($B7,Crses!$A$2:$J$263,5,FALSE)</f>
        <v>2</v>
      </c>
      <c r="F7" s="52">
        <f>VLOOKUP($B7,Crses!$A$2:$J$263,6,FALSE)</f>
        <v>3</v>
      </c>
      <c r="G7" s="53" t="str">
        <f>VLOOKUP($B7,Crses!$A$2:$J$263,8,FALSE)</f>
        <v>ↂ 1301098</v>
      </c>
      <c r="H7" s="24"/>
      <c r="I7" s="50">
        <v>1301108</v>
      </c>
      <c r="J7" s="51" t="str">
        <f>VLOOKUP($I7,Crses!$A$2:$J$283,2,FALSE)</f>
        <v>البرمجة الكينونية (1)</v>
      </c>
      <c r="K7" s="52">
        <f>VLOOKUP($I7,Crses!$A$2:$J$283,4,FALSE)</f>
        <v>2</v>
      </c>
      <c r="L7" s="52">
        <f>VLOOKUP($I7,Crses!$A$2:$J$283,5,FALSE)</f>
        <v>2</v>
      </c>
      <c r="M7" s="52">
        <f>VLOOKUP($I7,Crses!$A$2:$J$283,6,FALSE)</f>
        <v>3</v>
      </c>
      <c r="N7" s="53">
        <f>VLOOKUP($I7,Crses!$A$2:$J$283,8,FALSE)</f>
        <v>1301106</v>
      </c>
    </row>
    <row r="8" spans="2:14" ht="12.95" customHeight="1" x14ac:dyDescent="0.2">
      <c r="B8" s="50">
        <v>1301110</v>
      </c>
      <c r="C8" s="51" t="str">
        <f>VLOOKUP($B8,Crses!$A$2:$J$263,2,FALSE)</f>
        <v>تراكيب متقطعه</v>
      </c>
      <c r="D8" s="52">
        <f>VLOOKUP($B8,Crses!$A$2:$J$263,4,FALSE)</f>
        <v>3</v>
      </c>
      <c r="E8" s="52">
        <f>VLOOKUP($B8,Crses!$A$2:$J$263,5,FALSE)</f>
        <v>0</v>
      </c>
      <c r="F8" s="52">
        <f>VLOOKUP($B8,Crses!$A$2:$J$263,6,FALSE)</f>
        <v>3</v>
      </c>
      <c r="G8" s="53" t="str">
        <f>VLOOKUP($B8,Crses!$A$2:$J$263,8,FALSE)</f>
        <v>-</v>
      </c>
      <c r="H8" s="24"/>
      <c r="I8" s="50">
        <v>1301270</v>
      </c>
      <c r="J8" s="51" t="str">
        <f>VLOOKUP($I8,Crses!$A$2:$J$283,2,FALSE)</f>
        <v>التحليل العددى</v>
      </c>
      <c r="K8" s="52">
        <f>VLOOKUP($I8,Crses!$A$2:$J$283,4,FALSE)</f>
        <v>3</v>
      </c>
      <c r="L8" s="52">
        <f>VLOOKUP($I8,Crses!$A$2:$J$283,5,FALSE)</f>
        <v>0</v>
      </c>
      <c r="M8" s="52">
        <f>VLOOKUP($I8,Crses!$A$2:$J$283,6,FALSE)</f>
        <v>3</v>
      </c>
      <c r="N8" s="53">
        <f>VLOOKUP($I8,Crses!$A$2:$J$283,8,FALSE)</f>
        <v>1301106</v>
      </c>
    </row>
    <row r="9" spans="2:14" ht="12.95" customHeight="1" thickBot="1" x14ac:dyDescent="0.25">
      <c r="B9" s="85">
        <v>1301098</v>
      </c>
      <c r="C9" s="86" t="str">
        <f>VLOOKUP($B9,Crses!$A$2:$J$263,2,FALSE)</f>
        <v>مقدمة في تكنولوجيا المعلومات</v>
      </c>
      <c r="D9" s="87">
        <f>VLOOKUP($B9,Crses!$A$2:$J$263,4,FALSE)</f>
        <v>3</v>
      </c>
      <c r="E9" s="87">
        <f>VLOOKUP($B9,Crses!$A$2:$J$263,5,FALSE)</f>
        <v>0</v>
      </c>
      <c r="F9" s="87">
        <f>VLOOKUP($B9,Crses!$A$2:$J$263,6,FALSE)</f>
        <v>3</v>
      </c>
      <c r="G9" s="88" t="str">
        <f>VLOOKUP($B9,Crses!$A$2:$J$263,8,FALSE)</f>
        <v>-</v>
      </c>
      <c r="H9" s="24"/>
      <c r="I9" s="85">
        <v>1401151</v>
      </c>
      <c r="J9" s="86" t="str">
        <f>VLOOKUP($I9,Crses!$A$2:$J$283,2,FALSE)</f>
        <v>أخلاقيات الحياة الجامعية</v>
      </c>
      <c r="K9" s="87">
        <f>VLOOKUP($I9,Crses!$A$2:$J$283,4,FALSE)</f>
        <v>3</v>
      </c>
      <c r="L9" s="87">
        <f>VLOOKUP($I9,Crses!$A$2:$J$283,5,FALSE)</f>
        <v>0</v>
      </c>
      <c r="M9" s="87">
        <f>VLOOKUP($I9,Crses!$A$2:$J$283,6,FALSE)</f>
        <v>3</v>
      </c>
      <c r="N9" s="88" t="str">
        <f>VLOOKUP($I9,Crses!$A$2:$J$283,8,FALSE)</f>
        <v>-</v>
      </c>
    </row>
    <row r="10" spans="2:14" ht="13.5" thickBot="1" x14ac:dyDescent="0.25">
      <c r="B10" s="371" t="s">
        <v>448</v>
      </c>
      <c r="C10" s="372"/>
      <c r="D10" s="57">
        <f>SUM(D5:D9)</f>
        <v>14</v>
      </c>
      <c r="E10" s="57">
        <f>SUM(E5:E9)</f>
        <v>2</v>
      </c>
      <c r="F10" s="57">
        <f>SUM(F5:F9)</f>
        <v>15</v>
      </c>
      <c r="G10" s="58"/>
      <c r="H10" s="71"/>
      <c r="I10" s="371" t="s">
        <v>448</v>
      </c>
      <c r="J10" s="372"/>
      <c r="K10" s="57">
        <f>SUM(K5:K9)</f>
        <v>14</v>
      </c>
      <c r="L10" s="57">
        <f>SUM(L5:L9)</f>
        <v>2</v>
      </c>
      <c r="M10" s="57">
        <f>SUM(M5:M9)</f>
        <v>15</v>
      </c>
      <c r="N10" s="58"/>
    </row>
    <row r="11" spans="2:14" s="49" customFormat="1" ht="13.5" thickBot="1" x14ac:dyDescent="0.25">
      <c r="B11" s="66"/>
      <c r="C11" s="65"/>
      <c r="D11" s="66"/>
      <c r="E11" s="66"/>
      <c r="F11" s="66"/>
      <c r="G11" s="67"/>
      <c r="H11" s="26"/>
      <c r="I11" s="66"/>
      <c r="J11" s="65"/>
      <c r="K11" s="66"/>
      <c r="L11" s="66"/>
      <c r="M11" s="66"/>
      <c r="N11" s="67"/>
    </row>
    <row r="12" spans="2:14" ht="12.75" customHeight="1" thickBot="1" x14ac:dyDescent="0.25">
      <c r="B12" s="373" t="s">
        <v>457</v>
      </c>
      <c r="C12" s="373"/>
      <c r="D12" s="373"/>
      <c r="E12" s="373"/>
      <c r="F12" s="373"/>
      <c r="G12" s="374"/>
      <c r="H12" s="72"/>
      <c r="I12" s="373" t="s">
        <v>458</v>
      </c>
      <c r="J12" s="373"/>
      <c r="K12" s="373"/>
      <c r="L12" s="373"/>
      <c r="M12" s="373"/>
      <c r="N12" s="374"/>
    </row>
    <row r="13" spans="2:14" ht="12.95" customHeight="1" thickBot="1" x14ac:dyDescent="0.25">
      <c r="B13" s="370" t="s">
        <v>444</v>
      </c>
      <c r="C13" s="370" t="s">
        <v>445</v>
      </c>
      <c r="D13" s="370" t="s">
        <v>453</v>
      </c>
      <c r="E13" s="370"/>
      <c r="F13" s="370"/>
      <c r="G13" s="370" t="s">
        <v>454</v>
      </c>
      <c r="H13" s="70"/>
      <c r="I13" s="370" t="s">
        <v>444</v>
      </c>
      <c r="J13" s="370" t="s">
        <v>445</v>
      </c>
      <c r="K13" s="370" t="s">
        <v>453</v>
      </c>
      <c r="L13" s="370"/>
      <c r="M13" s="370"/>
      <c r="N13" s="370" t="s">
        <v>454</v>
      </c>
    </row>
    <row r="14" spans="2:14" ht="12.95" customHeight="1" thickBot="1" x14ac:dyDescent="0.25">
      <c r="B14" s="370"/>
      <c r="C14" s="370"/>
      <c r="D14" s="56" t="s">
        <v>455</v>
      </c>
      <c r="E14" s="56" t="s">
        <v>447</v>
      </c>
      <c r="F14" s="56" t="s">
        <v>448</v>
      </c>
      <c r="G14" s="370"/>
      <c r="H14" s="70"/>
      <c r="I14" s="370"/>
      <c r="J14" s="370"/>
      <c r="K14" s="56" t="s">
        <v>455</v>
      </c>
      <c r="L14" s="56" t="s">
        <v>447</v>
      </c>
      <c r="M14" s="56" t="s">
        <v>448</v>
      </c>
      <c r="N14" s="370"/>
    </row>
    <row r="15" spans="2:14" ht="12.95" customHeight="1" x14ac:dyDescent="0.2">
      <c r="B15" s="81">
        <v>1401110</v>
      </c>
      <c r="C15" s="82" t="str">
        <f>VLOOKUP($B15,Crses!$A$2:$J$263,2,FALSE)</f>
        <v>اللغـــة الـعربيـة (1) **</v>
      </c>
      <c r="D15" s="83">
        <f>VLOOKUP($B15,Crses!$A$2:$J$263,4,FALSE)</f>
        <v>3</v>
      </c>
      <c r="E15" s="83">
        <f>VLOOKUP($B15,Crses!$A$2:$J$263,5,FALSE)</f>
        <v>0</v>
      </c>
      <c r="F15" s="83">
        <f>VLOOKUP($B15,Crses!$A$2:$J$263,6,FALSE)</f>
        <v>3</v>
      </c>
      <c r="G15" s="84" t="str">
        <f>VLOOKUP($B15,Crses!$A$2:$J$263,8,FALSE)</f>
        <v>-</v>
      </c>
      <c r="H15" s="24"/>
      <c r="I15" s="89">
        <v>1303265</v>
      </c>
      <c r="J15" s="82" t="str">
        <f>VLOOKUP($I15,Crses!$A$2:$J$283,2,FALSE)</f>
        <v>مهارات الاتصال الفنية</v>
      </c>
      <c r="K15" s="83">
        <f>VLOOKUP($I15,Crses!$A$2:$J$283,4,FALSE)</f>
        <v>3</v>
      </c>
      <c r="L15" s="83">
        <f>VLOOKUP($I15,Crses!$A$2:$J$283,5,FALSE)</f>
        <v>0</v>
      </c>
      <c r="M15" s="83">
        <f>VLOOKUP($I15,Crses!$A$2:$J$283,6,FALSE)</f>
        <v>3</v>
      </c>
      <c r="N15" s="84">
        <f>VLOOKUP($I15,Crses!$A$2:$J$283,8,FALSE)</f>
        <v>1401120</v>
      </c>
    </row>
    <row r="16" spans="2:14" ht="12.95" customHeight="1" x14ac:dyDescent="0.2">
      <c r="B16" s="50">
        <v>1301222</v>
      </c>
      <c r="C16" s="51" t="str">
        <f>VLOOKUP($B16,Crses!$A$2:$J$253,2,FALSE)</f>
        <v>تنظيم وعمارة الحاسوب</v>
      </c>
      <c r="D16" s="52">
        <f>VLOOKUP($B16,Crses!$A$2:$J$253,4,FALSE)</f>
        <v>3</v>
      </c>
      <c r="E16" s="52">
        <f>VLOOKUP($B16,Crses!$A$2:$J$253,5,FALSE)</f>
        <v>0</v>
      </c>
      <c r="F16" s="52">
        <f>VLOOKUP($B16,Crses!$A$2:$J$253,6,FALSE)</f>
        <v>3</v>
      </c>
      <c r="G16" s="53">
        <f>VLOOKUP($B16,Crses!$A$2:$J$253,8,FALSE)</f>
        <v>1301120</v>
      </c>
      <c r="H16" s="24"/>
      <c r="I16" s="50">
        <v>1301326</v>
      </c>
      <c r="J16" s="51" t="str">
        <f>VLOOKUP($I16,Crses!$A$2:$J$283,2,FALSE)</f>
        <v>نظم التشغيل</v>
      </c>
      <c r="K16" s="52">
        <f>VLOOKUP($I16,Crses!$A$2:$J$283,4,FALSE)</f>
        <v>3</v>
      </c>
      <c r="L16" s="52">
        <f>VLOOKUP($I16,Crses!$A$2:$J$283,5,FALSE)</f>
        <v>0</v>
      </c>
      <c r="M16" s="52">
        <f>VLOOKUP($I16,Crses!$A$2:$J$283,6,FALSE)</f>
        <v>3</v>
      </c>
      <c r="N16" s="53">
        <f>VLOOKUP($I16,Crses!$A$2:$J$283,8,FALSE)</f>
        <v>1301203</v>
      </c>
    </row>
    <row r="17" spans="2:14" ht="12.95" customHeight="1" x14ac:dyDescent="0.2">
      <c r="B17" s="50">
        <v>1301203</v>
      </c>
      <c r="C17" s="51" t="str">
        <f>VLOOKUP($B17,Crses!$A$2:$J$253,2,FALSE)</f>
        <v>تراكيب البيانات والخوارزميات</v>
      </c>
      <c r="D17" s="52">
        <f>VLOOKUP($B17,Crses!$A$2:$J$253,4,FALSE)</f>
        <v>2</v>
      </c>
      <c r="E17" s="52">
        <f>VLOOKUP($B17,Crses!$A$2:$J$253,5,FALSE)</f>
        <v>2</v>
      </c>
      <c r="F17" s="52">
        <f>VLOOKUP($B17,Crses!$A$2:$J$253,6,FALSE)</f>
        <v>3</v>
      </c>
      <c r="G17" s="53" t="str">
        <f>VLOOKUP($B17,Crses!$A$2:$J$253,8,FALSE)</f>
        <v>1301108+1301110</v>
      </c>
      <c r="H17" s="24"/>
      <c r="I17" s="50">
        <v>1302382</v>
      </c>
      <c r="J17" s="51" t="str">
        <f>VLOOKUP($I17,Crses!$A$2:$J$283,2,FALSE)</f>
        <v>هندسة المتطلبات</v>
      </c>
      <c r="K17" s="52">
        <f>VLOOKUP($I17,Crses!$A$2:$J$283,4,FALSE)</f>
        <v>2</v>
      </c>
      <c r="L17" s="52">
        <f>VLOOKUP($I17,Crses!$A$2:$J$283,5,FALSE)</f>
        <v>2</v>
      </c>
      <c r="M17" s="52">
        <f>VLOOKUP($I17,Crses!$A$2:$J$283,6,FALSE)</f>
        <v>3</v>
      </c>
      <c r="N17" s="53">
        <f>VLOOKUP($I17,Crses!$A$2:$J$283,8,FALSE)</f>
        <v>1302281</v>
      </c>
    </row>
    <row r="18" spans="2:14" ht="12.95" customHeight="1" x14ac:dyDescent="0.2">
      <c r="B18" s="50">
        <v>1302281</v>
      </c>
      <c r="C18" s="51" t="str">
        <f>VLOOKUP($B18,Crses!$A$2:$J$253,2,FALSE)</f>
        <v>مدخل الى هندسة البرمجيات</v>
      </c>
      <c r="D18" s="52">
        <f>VLOOKUP($B18,Crses!$A$2:$J$253,4,FALSE)</f>
        <v>3</v>
      </c>
      <c r="E18" s="52">
        <f>VLOOKUP($B18,Crses!$A$2:$J$253,5,FALSE)</f>
        <v>0</v>
      </c>
      <c r="F18" s="52">
        <f>VLOOKUP($B18,Crses!$A$2:$J$253,6,FALSE)</f>
        <v>3</v>
      </c>
      <c r="G18" s="53">
        <f>VLOOKUP($B18,Crses!$A$2:$J$253,8,FALSE)</f>
        <v>1301108</v>
      </c>
      <c r="H18" s="24"/>
      <c r="I18" s="50">
        <v>1303236</v>
      </c>
      <c r="J18" s="51" t="str">
        <f>VLOOKUP($I18,Crses!$A$2:$J$283,2,FALSE)</f>
        <v>تطوير برمجيات الانترنت</v>
      </c>
      <c r="K18" s="52">
        <f>VLOOKUP($I18,Crses!$A$2:$J$283,4,FALSE)</f>
        <v>2</v>
      </c>
      <c r="L18" s="52">
        <f>VLOOKUP($I18,Crses!$A$2:$J$283,5,FALSE)</f>
        <v>2</v>
      </c>
      <c r="M18" s="52">
        <f>VLOOKUP($I18,Crses!$A$2:$J$283,6,FALSE)</f>
        <v>3</v>
      </c>
      <c r="N18" s="53">
        <f>VLOOKUP($I18,Crses!$A$2:$J$283,8,FALSE)</f>
        <v>1301108</v>
      </c>
    </row>
    <row r="19" spans="2:14" ht="12.95" customHeight="1" x14ac:dyDescent="0.2">
      <c r="B19" s="50">
        <v>1303237</v>
      </c>
      <c r="C19" s="51" t="str">
        <f>VLOOKUP($B19,Crses!$A$2:$J$253,2,FALSE)</f>
        <v>التجارة الالكترونية</v>
      </c>
      <c r="D19" s="52">
        <f>VLOOKUP($B19,Crses!$A$2:$J$253,4,FALSE)</f>
        <v>3</v>
      </c>
      <c r="E19" s="52">
        <f>VLOOKUP($B19,Crses!$A$2:$J$253,5,FALSE)</f>
        <v>0</v>
      </c>
      <c r="F19" s="52">
        <f>VLOOKUP($B19,Crses!$A$2:$J$253,6,FALSE)</f>
        <v>3</v>
      </c>
      <c r="G19" s="53">
        <f>VLOOKUP($B19,Crses!$A$2:$J$253,8,FALSE)</f>
        <v>1301108</v>
      </c>
      <c r="H19" s="24"/>
      <c r="I19" s="50">
        <v>1303342</v>
      </c>
      <c r="J19" s="51" t="str">
        <f>VLOOKUP($I19,Crses!$A$2:$J$283,2,FALSE)</f>
        <v>نظم قواعد البيانات</v>
      </c>
      <c r="K19" s="52">
        <f>VLOOKUP($I19,Crses!$A$2:$J$283,4,FALSE)</f>
        <v>3</v>
      </c>
      <c r="L19" s="52">
        <f>VLOOKUP($I19,Crses!$A$2:$J$283,5,FALSE)</f>
        <v>0</v>
      </c>
      <c r="M19" s="52">
        <f>VLOOKUP($I19,Crses!$A$2:$J$283,6,FALSE)</f>
        <v>3</v>
      </c>
      <c r="N19" s="53">
        <f>VLOOKUP($I19,Crses!$A$2:$J$283,8,FALSE)</f>
        <v>1301203</v>
      </c>
    </row>
    <row r="20" spans="2:14" ht="12.95" customHeight="1" thickBot="1" x14ac:dyDescent="0.25">
      <c r="B20" s="85" t="s">
        <v>0</v>
      </c>
      <c r="C20" s="86" t="s">
        <v>456</v>
      </c>
      <c r="D20" s="87">
        <v>3</v>
      </c>
      <c r="E20" s="87">
        <v>0</v>
      </c>
      <c r="F20" s="87">
        <v>3</v>
      </c>
      <c r="G20" s="88" t="s">
        <v>0</v>
      </c>
      <c r="H20" s="24"/>
      <c r="I20" s="85" t="s">
        <v>0</v>
      </c>
      <c r="J20" s="86" t="s">
        <v>456</v>
      </c>
      <c r="K20" s="87">
        <v>3</v>
      </c>
      <c r="L20" s="87">
        <v>0</v>
      </c>
      <c r="M20" s="87">
        <v>3</v>
      </c>
      <c r="N20" s="88" t="s">
        <v>0</v>
      </c>
    </row>
    <row r="21" spans="2:14" ht="12.95" customHeight="1" thickBot="1" x14ac:dyDescent="0.25">
      <c r="B21" s="371" t="s">
        <v>466</v>
      </c>
      <c r="C21" s="372"/>
      <c r="D21" s="57">
        <f>SUM(D15:D20)</f>
        <v>17</v>
      </c>
      <c r="E21" s="57">
        <f>SUM(E15:E20)</f>
        <v>2</v>
      </c>
      <c r="F21" s="57">
        <f>SUM(F15:F20)</f>
        <v>18</v>
      </c>
      <c r="G21" s="58"/>
      <c r="H21" s="70"/>
      <c r="I21" s="371" t="s">
        <v>466</v>
      </c>
      <c r="J21" s="372"/>
      <c r="K21" s="57">
        <f>SUM(K15:K20)</f>
        <v>16</v>
      </c>
      <c r="L21" s="57">
        <f>SUM(L15:L20)</f>
        <v>4</v>
      </c>
      <c r="M21" s="57">
        <f>SUM(M15:M20)</f>
        <v>18</v>
      </c>
      <c r="N21" s="58"/>
    </row>
    <row r="22" spans="2:14" s="49" customFormat="1" ht="13.5" thickBot="1" x14ac:dyDescent="0.25">
      <c r="B22" s="66"/>
      <c r="C22" s="65"/>
      <c r="D22" s="66"/>
      <c r="E22" s="66"/>
      <c r="F22" s="66"/>
      <c r="G22" s="67"/>
      <c r="H22" s="26"/>
      <c r="I22" s="66"/>
      <c r="J22" s="65"/>
      <c r="K22" s="66"/>
      <c r="L22" s="66"/>
      <c r="M22" s="66"/>
      <c r="N22" s="67"/>
    </row>
    <row r="23" spans="2:14" ht="12.75" customHeight="1" thickBot="1" x14ac:dyDescent="0.25">
      <c r="B23" s="373" t="s">
        <v>459</v>
      </c>
      <c r="C23" s="373"/>
      <c r="D23" s="373"/>
      <c r="E23" s="373"/>
      <c r="F23" s="373"/>
      <c r="G23" s="374"/>
      <c r="H23" s="73"/>
      <c r="I23" s="373" t="s">
        <v>460</v>
      </c>
      <c r="J23" s="373"/>
      <c r="K23" s="373"/>
      <c r="L23" s="373"/>
      <c r="M23" s="373"/>
      <c r="N23" s="374"/>
    </row>
    <row r="24" spans="2:14" ht="12.95" customHeight="1" thickBot="1" x14ac:dyDescent="0.25">
      <c r="B24" s="370" t="s">
        <v>444</v>
      </c>
      <c r="C24" s="370" t="s">
        <v>445</v>
      </c>
      <c r="D24" s="370" t="s">
        <v>453</v>
      </c>
      <c r="E24" s="370"/>
      <c r="F24" s="370"/>
      <c r="G24" s="370" t="s">
        <v>454</v>
      </c>
      <c r="H24" s="70"/>
      <c r="I24" s="370" t="s">
        <v>444</v>
      </c>
      <c r="J24" s="370" t="s">
        <v>445</v>
      </c>
      <c r="K24" s="370" t="s">
        <v>453</v>
      </c>
      <c r="L24" s="370"/>
      <c r="M24" s="370"/>
      <c r="N24" s="370" t="s">
        <v>454</v>
      </c>
    </row>
    <row r="25" spans="2:14" ht="12.95" customHeight="1" thickBot="1" x14ac:dyDescent="0.25">
      <c r="B25" s="370"/>
      <c r="C25" s="370"/>
      <c r="D25" s="56" t="s">
        <v>455</v>
      </c>
      <c r="E25" s="56" t="s">
        <v>447</v>
      </c>
      <c r="F25" s="56" t="s">
        <v>448</v>
      </c>
      <c r="G25" s="370"/>
      <c r="H25" s="70"/>
      <c r="I25" s="370"/>
      <c r="J25" s="370"/>
      <c r="K25" s="56" t="s">
        <v>455</v>
      </c>
      <c r="L25" s="56" t="s">
        <v>447</v>
      </c>
      <c r="M25" s="56" t="s">
        <v>448</v>
      </c>
      <c r="N25" s="370"/>
    </row>
    <row r="26" spans="2:14" ht="12.95" customHeight="1" x14ac:dyDescent="0.2">
      <c r="B26" s="81">
        <v>1302383</v>
      </c>
      <c r="C26" s="82" t="str">
        <f>VLOOKUP($B26,Crses!$A$2:$J$253,2,FALSE)</f>
        <v>ادارة المشاريع</v>
      </c>
      <c r="D26" s="83">
        <f>VLOOKUP($B26,Crses!$A$2:$J$253,4,FALSE)</f>
        <v>2</v>
      </c>
      <c r="E26" s="83">
        <f>VLOOKUP($B26,Crses!$A$2:$J$253,5,FALSE)</f>
        <v>2</v>
      </c>
      <c r="F26" s="83">
        <f>VLOOKUP($B26,Crses!$A$2:$J$253,6,FALSE)</f>
        <v>3</v>
      </c>
      <c r="G26" s="84">
        <f>VLOOKUP($B26,Crses!$A$2:$J$253,8,FALSE)</f>
        <v>1302281</v>
      </c>
      <c r="H26" s="24"/>
      <c r="I26" s="81">
        <v>1301304</v>
      </c>
      <c r="J26" s="82" t="str">
        <f>VLOOKUP($I26,Crses!$A$2:$J$283,2,FALSE)</f>
        <v>البرمجة المرئية</v>
      </c>
      <c r="K26" s="83">
        <f>VLOOKUP($I26,Crses!$A$2:$J$283,4,FALSE)</f>
        <v>2</v>
      </c>
      <c r="L26" s="83">
        <f>VLOOKUP($I26,Crses!$A$2:$J$283,5,FALSE)</f>
        <v>2</v>
      </c>
      <c r="M26" s="83">
        <f>VLOOKUP($I26,Crses!$A$2:$J$283,6,FALSE)</f>
        <v>3</v>
      </c>
      <c r="N26" s="84">
        <f>VLOOKUP($I26,Crses!$A$2:$J$283,8,FALSE)</f>
        <v>1303342</v>
      </c>
    </row>
    <row r="27" spans="2:14" ht="12.95" customHeight="1" x14ac:dyDescent="0.2">
      <c r="B27" s="50">
        <v>1302384</v>
      </c>
      <c r="C27" s="51" t="str">
        <f>VLOOKUP($B27,Crses!$A$2:$J$253,2,FALSE)</f>
        <v>تحليل وتصميم البرمجيات</v>
      </c>
      <c r="D27" s="52">
        <f>VLOOKUP($B27,Crses!$A$2:$J$253,4,FALSE)</f>
        <v>2</v>
      </c>
      <c r="E27" s="52">
        <f>VLOOKUP($B27,Crses!$A$2:$J$253,5,FALSE)</f>
        <v>2</v>
      </c>
      <c r="F27" s="52">
        <f>VLOOKUP($B27,Crses!$A$2:$J$253,6,FALSE)</f>
        <v>3</v>
      </c>
      <c r="G27" s="53">
        <f>VLOOKUP($B27,Crses!$A$2:$J$253,8,FALSE)</f>
        <v>1302382</v>
      </c>
      <c r="H27" s="24"/>
      <c r="I27" s="50">
        <v>1302493</v>
      </c>
      <c r="J27" s="51" t="str">
        <f>VLOOKUP($I27,Crses!$A$2:$J$283,2,FALSE)</f>
        <v>تطوير البرمجيات وتوثيقها</v>
      </c>
      <c r="K27" s="52">
        <f>VLOOKUP($I27,Crses!$A$2:$J$283,4,FALSE)</f>
        <v>3</v>
      </c>
      <c r="L27" s="52">
        <f>VLOOKUP($I27,Crses!$A$2:$J$283,5,FALSE)</f>
        <v>0</v>
      </c>
      <c r="M27" s="52">
        <f>VLOOKUP($I27,Crses!$A$2:$J$283,6,FALSE)</f>
        <v>3</v>
      </c>
      <c r="N27" s="53">
        <f>VLOOKUP($I27,Crses!$A$2:$J$283,8,FALSE)</f>
        <v>1302384</v>
      </c>
    </row>
    <row r="28" spans="2:14" ht="12.95" customHeight="1" x14ac:dyDescent="0.2">
      <c r="B28" s="91">
        <v>1304350</v>
      </c>
      <c r="C28" s="51" t="str">
        <f>VLOOKUP($B28,Crses!$A$2:$J$253,2,FALSE)</f>
        <v>نظم الوسائط المتعددة</v>
      </c>
      <c r="D28" s="52">
        <f>VLOOKUP($B28,Crses!$A$2:$J$253,4,FALSE)</f>
        <v>2</v>
      </c>
      <c r="E28" s="52">
        <f>VLOOKUP($B28,Crses!$A$2:$J$253,5,FALSE)</f>
        <v>2</v>
      </c>
      <c r="F28" s="52">
        <f>VLOOKUP($B28,Crses!$A$2:$J$253,6,FALSE)</f>
        <v>3</v>
      </c>
      <c r="G28" s="53">
        <f>VLOOKUP($B28,Crses!$A$2:$J$253,8,FALSE)</f>
        <v>1303236</v>
      </c>
      <c r="H28" s="24"/>
      <c r="I28" s="50">
        <v>1302484</v>
      </c>
      <c r="J28" s="51" t="str">
        <f>VLOOKUP($I28,Crses!$A$2:$J$283,2,FALSE)</f>
        <v>فحص البرمجيات وتاكيد الجودة</v>
      </c>
      <c r="K28" s="52">
        <f>VLOOKUP($I28,Crses!$A$2:$J$283,4,FALSE)</f>
        <v>3</v>
      </c>
      <c r="L28" s="52">
        <f>VLOOKUP($I28,Crses!$A$2:$J$283,5,FALSE)</f>
        <v>0</v>
      </c>
      <c r="M28" s="52">
        <f>VLOOKUP($I28,Crses!$A$2:$J$283,6,FALSE)</f>
        <v>3</v>
      </c>
      <c r="N28" s="53">
        <f>VLOOKUP($I28,Crses!$A$2:$J$283,8,FALSE)</f>
        <v>1302384</v>
      </c>
    </row>
    <row r="29" spans="2:14" ht="12.95" customHeight="1" x14ac:dyDescent="0.2">
      <c r="B29" s="50">
        <v>1302452</v>
      </c>
      <c r="C29" s="51" t="str">
        <f>VLOOKUP($B29,Crses!$A$2:$J$253,2,FALSE)</f>
        <v>تفاعل الانسان مع الحاسوب</v>
      </c>
      <c r="D29" s="52">
        <f>VLOOKUP($B29,Crses!$A$2:$J$253,4,FALSE)</f>
        <v>3</v>
      </c>
      <c r="E29" s="52">
        <f>VLOOKUP($B29,Crses!$A$2:$J$253,5,FALSE)</f>
        <v>0</v>
      </c>
      <c r="F29" s="52">
        <f>VLOOKUP($B29,Crses!$A$2:$J$253,6,FALSE)</f>
        <v>3</v>
      </c>
      <c r="G29" s="53">
        <f>VLOOKUP($B29,Crses!$A$2:$J$253,8,FALSE)</f>
        <v>1302281</v>
      </c>
      <c r="H29" s="24"/>
      <c r="I29" s="91">
        <v>1302481</v>
      </c>
      <c r="J29" s="51" t="str">
        <f>VLOOKUP($I29,Crses!$A$2:$J$283,2,FALSE)</f>
        <v>هندسة البرمجيات الموزعة والمبنية على المكونات</v>
      </c>
      <c r="K29" s="52">
        <f>VLOOKUP($I29,Crses!$A$2:$J$283,4,FALSE)</f>
        <v>3</v>
      </c>
      <c r="L29" s="52">
        <f>VLOOKUP($I29,Crses!$A$2:$J$283,5,FALSE)</f>
        <v>0</v>
      </c>
      <c r="M29" s="52">
        <f>VLOOKUP($I29,Crses!$A$2:$J$283,6,FALSE)</f>
        <v>3</v>
      </c>
      <c r="N29" s="53">
        <f>VLOOKUP($I29,Crses!$A$2:$J$283,8,FALSE)</f>
        <v>1302384</v>
      </c>
    </row>
    <row r="30" spans="2:14" ht="12.95" customHeight="1" x14ac:dyDescent="0.2">
      <c r="B30" s="50">
        <v>1304336</v>
      </c>
      <c r="C30" s="51" t="str">
        <f>VLOOKUP($B30,Crses!$A$2:$J$253,2,FALSE)</f>
        <v>تراسل البيانات وشبكات الحاسوب</v>
      </c>
      <c r="D30" s="52">
        <f>VLOOKUP($B30,Crses!$A$2:$J$253,4,FALSE)</f>
        <v>3</v>
      </c>
      <c r="E30" s="52">
        <f>VLOOKUP($B30,Crses!$A$2:$J$253,5,FALSE)</f>
        <v>0</v>
      </c>
      <c r="F30" s="52">
        <f>VLOOKUP($B30,Crses!$A$2:$J$253,6,FALSE)</f>
        <v>3</v>
      </c>
      <c r="G30" s="53">
        <f>VLOOKUP($B30,Crses!$A$2:$J$253,8,FALSE)</f>
        <v>1301326</v>
      </c>
      <c r="H30" s="24"/>
      <c r="I30" s="50" t="s">
        <v>0</v>
      </c>
      <c r="J30" s="51" t="s">
        <v>464</v>
      </c>
      <c r="K30" s="52">
        <v>3</v>
      </c>
      <c r="L30" s="52">
        <v>0</v>
      </c>
      <c r="M30" s="52">
        <v>3</v>
      </c>
      <c r="N30" s="53" t="s">
        <v>0</v>
      </c>
    </row>
    <row r="31" spans="2:14" ht="12.95" customHeight="1" thickBot="1" x14ac:dyDescent="0.25">
      <c r="B31" s="85" t="s">
        <v>0</v>
      </c>
      <c r="C31" s="86" t="s">
        <v>456</v>
      </c>
      <c r="D31" s="87">
        <v>3</v>
      </c>
      <c r="E31" s="87">
        <v>0</v>
      </c>
      <c r="F31" s="87">
        <v>3</v>
      </c>
      <c r="G31" s="88" t="s">
        <v>0</v>
      </c>
      <c r="H31" s="24"/>
      <c r="I31" s="92"/>
      <c r="J31" s="94"/>
      <c r="K31" s="61"/>
      <c r="L31" s="61"/>
      <c r="M31" s="61"/>
      <c r="N31" s="93"/>
    </row>
    <row r="32" spans="2:14" ht="12.95" customHeight="1" thickBot="1" x14ac:dyDescent="0.25">
      <c r="B32" s="371" t="s">
        <v>466</v>
      </c>
      <c r="C32" s="372"/>
      <c r="D32" s="57">
        <f>SUM(D26:D31)</f>
        <v>15</v>
      </c>
      <c r="E32" s="57">
        <f>SUM(E26:E31)</f>
        <v>6</v>
      </c>
      <c r="F32" s="57">
        <f>SUM(F26:F31)</f>
        <v>18</v>
      </c>
      <c r="G32" s="58"/>
      <c r="H32" s="74"/>
      <c r="I32" s="371" t="s">
        <v>466</v>
      </c>
      <c r="J32" s="372"/>
      <c r="K32" s="57">
        <f>SUM(K26:K30)</f>
        <v>14</v>
      </c>
      <c r="L32" s="57">
        <f>SUM(L26:L30)</f>
        <v>2</v>
      </c>
      <c r="M32" s="57">
        <f>SUM(M26:M30)</f>
        <v>15</v>
      </c>
      <c r="N32" s="58"/>
    </row>
    <row r="33" spans="2:14" s="75" customFormat="1" ht="15" customHeight="1" thickBot="1" x14ac:dyDescent="0.25">
      <c r="B33" s="25"/>
      <c r="C33" s="25"/>
      <c r="D33" s="25"/>
      <c r="E33" s="25"/>
      <c r="F33" s="27"/>
      <c r="G33" s="26"/>
      <c r="H33" s="26"/>
      <c r="I33" s="76"/>
      <c r="J33" s="76"/>
      <c r="K33" s="76"/>
      <c r="L33" s="76"/>
      <c r="M33" s="76"/>
      <c r="N33" s="77"/>
    </row>
    <row r="34" spans="2:14" ht="15.75" customHeight="1" thickBot="1" x14ac:dyDescent="0.25">
      <c r="B34" s="90">
        <v>1304369</v>
      </c>
      <c r="C34" s="59" t="s">
        <v>156</v>
      </c>
      <c r="D34" s="60">
        <v>0</v>
      </c>
      <c r="E34" s="60">
        <v>6</v>
      </c>
      <c r="F34" s="60">
        <v>3</v>
      </c>
      <c r="G34" s="375" t="s">
        <v>449</v>
      </c>
      <c r="H34" s="376"/>
      <c r="I34" s="377"/>
      <c r="J34" s="378" t="s">
        <v>462</v>
      </c>
      <c r="K34" s="378"/>
      <c r="L34" s="378"/>
      <c r="M34" s="378"/>
      <c r="N34" s="379"/>
    </row>
    <row r="35" spans="2:14" s="75" customFormat="1" ht="15" customHeight="1" thickBot="1" x14ac:dyDescent="0.25">
      <c r="B35" s="78"/>
      <c r="C35" s="79"/>
      <c r="D35" s="78"/>
      <c r="E35" s="78"/>
      <c r="F35" s="78"/>
      <c r="G35" s="78"/>
      <c r="H35" s="24"/>
      <c r="I35" s="78"/>
      <c r="J35" s="80"/>
      <c r="K35" s="80"/>
      <c r="L35" s="80"/>
      <c r="M35" s="80"/>
      <c r="N35" s="80"/>
    </row>
    <row r="36" spans="2:14" ht="12.75" customHeight="1" thickBot="1" x14ac:dyDescent="0.25">
      <c r="B36" s="373" t="s">
        <v>465</v>
      </c>
      <c r="C36" s="373"/>
      <c r="D36" s="373"/>
      <c r="E36" s="373"/>
      <c r="F36" s="373"/>
      <c r="G36" s="374"/>
      <c r="H36" s="73"/>
      <c r="I36" s="373" t="s">
        <v>463</v>
      </c>
      <c r="J36" s="373"/>
      <c r="K36" s="373"/>
      <c r="L36" s="373"/>
      <c r="M36" s="373"/>
      <c r="N36" s="374"/>
    </row>
    <row r="37" spans="2:14" ht="12.95" customHeight="1" thickBot="1" x14ac:dyDescent="0.25">
      <c r="B37" s="370" t="s">
        <v>444</v>
      </c>
      <c r="C37" s="370" t="s">
        <v>445</v>
      </c>
      <c r="D37" s="370" t="s">
        <v>453</v>
      </c>
      <c r="E37" s="370"/>
      <c r="F37" s="370"/>
      <c r="G37" s="370" t="s">
        <v>454</v>
      </c>
      <c r="H37" s="70"/>
      <c r="I37" s="370" t="s">
        <v>444</v>
      </c>
      <c r="J37" s="370" t="s">
        <v>445</v>
      </c>
      <c r="K37" s="370" t="s">
        <v>453</v>
      </c>
      <c r="L37" s="370"/>
      <c r="M37" s="370"/>
      <c r="N37" s="370" t="s">
        <v>454</v>
      </c>
    </row>
    <row r="38" spans="2:14" ht="12.95" customHeight="1" thickBot="1" x14ac:dyDescent="0.25">
      <c r="B38" s="370"/>
      <c r="C38" s="370"/>
      <c r="D38" s="56" t="s">
        <v>455</v>
      </c>
      <c r="E38" s="56" t="s">
        <v>447</v>
      </c>
      <c r="F38" s="56" t="s">
        <v>448</v>
      </c>
      <c r="G38" s="370"/>
      <c r="H38" s="70"/>
      <c r="I38" s="370"/>
      <c r="J38" s="370"/>
      <c r="K38" s="56" t="s">
        <v>455</v>
      </c>
      <c r="L38" s="56" t="s">
        <v>447</v>
      </c>
      <c r="M38" s="56" t="s">
        <v>448</v>
      </c>
      <c r="N38" s="370"/>
    </row>
    <row r="39" spans="2:14" ht="12.95" customHeight="1" x14ac:dyDescent="0.2">
      <c r="B39" s="81">
        <v>1302485</v>
      </c>
      <c r="C39" s="82" t="str">
        <f>VLOOKUP($B39,Crses!$A$2:$J$253,2,FALSE)</f>
        <v>صيانة البرمجيات واعادة هندستها</v>
      </c>
      <c r="D39" s="83">
        <f>VLOOKUP($B39,Crses!$A$2:$J$253,4,FALSE)</f>
        <v>3</v>
      </c>
      <c r="E39" s="83">
        <f>VLOOKUP($B39,Crses!$A$2:$J$253,5,FALSE)</f>
        <v>0</v>
      </c>
      <c r="F39" s="83">
        <f>VLOOKUP($B39,Crses!$A$2:$J$253,6,FALSE)</f>
        <v>3</v>
      </c>
      <c r="G39" s="84">
        <f>VLOOKUP($B39,Crses!$A$2:$J$253,8,FALSE)</f>
        <v>1302383</v>
      </c>
      <c r="H39" s="24"/>
      <c r="I39" s="81">
        <v>100100</v>
      </c>
      <c r="J39" s="82" t="str">
        <f>VLOOKUP($I39,Crses!$A$2:$J$253,2,FALSE)</f>
        <v>العلــوم العسكـرية *</v>
      </c>
      <c r="K39" s="83">
        <f>VLOOKUP($I39,Crses!$A$2:$J$253,4,FALSE)</f>
        <v>3</v>
      </c>
      <c r="L39" s="83">
        <f>VLOOKUP($I39,Crses!$A$2:$J$253,5,FALSE)</f>
        <v>0</v>
      </c>
      <c r="M39" s="83">
        <f>VLOOKUP($I39,Crses!$A$2:$J$253,6,FALSE)</f>
        <v>3</v>
      </c>
      <c r="N39" s="84" t="str">
        <f>VLOOKUP($I39,Crses!$A$2:$J$253,8,FALSE)</f>
        <v>-</v>
      </c>
    </row>
    <row r="40" spans="2:14" ht="12.95" customHeight="1" x14ac:dyDescent="0.2">
      <c r="B40" s="50">
        <v>1302491</v>
      </c>
      <c r="C40" s="51" t="str">
        <f>VLOOKUP($B40,Crses!$A$2:$J$253,2,FALSE)</f>
        <v>مشروع تخرج (1)</v>
      </c>
      <c r="D40" s="52">
        <f>VLOOKUP($B40,Crses!$A$2:$J$253,4,FALSE)</f>
        <v>0</v>
      </c>
      <c r="E40" s="52">
        <f>VLOOKUP($B40,Crses!$A$2:$J$253,5,FALSE)</f>
        <v>2</v>
      </c>
      <c r="F40" s="52">
        <f>VLOOKUP($B40,Crses!$A$2:$J$253,6,FALSE)</f>
        <v>1</v>
      </c>
      <c r="G40" s="53" t="str">
        <f>VLOOKUP($B40,Crses!$A$2:$J$253,8,FALSE)</f>
        <v>Pass. 90 Cr.Hrs.+ 1302384</v>
      </c>
      <c r="H40" s="24"/>
      <c r="I40" s="50">
        <v>1302492</v>
      </c>
      <c r="J40" s="51" t="str">
        <f>VLOOKUP($I40,Crses!$A$2:$J$253,2,FALSE)</f>
        <v>مشروع تخرج (2)</v>
      </c>
      <c r="K40" s="52">
        <f>VLOOKUP($I40,Crses!$A$2:$J$253,4,FALSE)</f>
        <v>0</v>
      </c>
      <c r="L40" s="52">
        <f>VLOOKUP($I40,Crses!$A$2:$J$253,5,FALSE)</f>
        <v>4</v>
      </c>
      <c r="M40" s="52">
        <f>VLOOKUP($I40,Crses!$A$2:$J$253,6,FALSE)</f>
        <v>2</v>
      </c>
      <c r="N40" s="53">
        <f>VLOOKUP($I40,Crses!$A$2:$J$253,8,FALSE)</f>
        <v>1302491</v>
      </c>
    </row>
    <row r="41" spans="2:14" ht="23.25" customHeight="1" x14ac:dyDescent="0.2">
      <c r="B41" s="50">
        <v>1303338</v>
      </c>
      <c r="C41" s="51" t="str">
        <f>VLOOKUP($B41,Crses!$A$2:$J$253,2,FALSE)</f>
        <v>حوسبة الإنترنت المتقدمة</v>
      </c>
      <c r="D41" s="52">
        <f>VLOOKUP($B41,Crses!$A$2:$J$253,4,FALSE)</f>
        <v>2</v>
      </c>
      <c r="E41" s="52">
        <f>VLOOKUP($B41,Crses!$A$2:$J$253,5,FALSE)</f>
        <v>2</v>
      </c>
      <c r="F41" s="52">
        <f>VLOOKUP($B41,Crses!$A$2:$J$253,6,FALSE)</f>
        <v>3</v>
      </c>
      <c r="G41" s="53" t="str">
        <f>VLOOKUP($B41,Crses!$A$2:$J$253,8,FALSE)</f>
        <v>1303236+1301304</v>
      </c>
      <c r="H41" s="24"/>
      <c r="I41" s="50">
        <v>1303360</v>
      </c>
      <c r="J41" s="51" t="str">
        <f>VLOOKUP($I41,Crses!$A$2:$J$253,2,FALSE)</f>
        <v>إدارة نظم قواعد البيانات</v>
      </c>
      <c r="K41" s="52">
        <f>VLOOKUP($I41,Crses!$A$2:$J$253,4,FALSE)</f>
        <v>3</v>
      </c>
      <c r="L41" s="52">
        <f>VLOOKUP($I41,Crses!$A$2:$J$253,5,FALSE)</f>
        <v>0</v>
      </c>
      <c r="M41" s="52">
        <f>VLOOKUP($I41,Crses!$A$2:$J$253,6,FALSE)</f>
        <v>3</v>
      </c>
      <c r="N41" s="53">
        <f>VLOOKUP($I41,Crses!$A$2:$J$253,8,FALSE)</f>
        <v>1303342</v>
      </c>
    </row>
    <row r="42" spans="2:14" ht="16.5" customHeight="1" x14ac:dyDescent="0.2">
      <c r="B42" s="50">
        <v>1301310</v>
      </c>
      <c r="C42" s="51" t="str">
        <f>VLOOKUP($B42,Crses!$A$2:$J$253,2,FALSE)</f>
        <v>تصميم وتحليل الخوارزميات</v>
      </c>
      <c r="D42" s="52">
        <f>VLOOKUP($B42,Crses!$A$2:$J$253,4,FALSE)</f>
        <v>3</v>
      </c>
      <c r="E42" s="52">
        <f>VLOOKUP($B42,Crses!$A$2:$J$253,5,FALSE)</f>
        <v>0</v>
      </c>
      <c r="F42" s="52">
        <f>VLOOKUP($B42,Crses!$A$2:$J$253,6,FALSE)</f>
        <v>3</v>
      </c>
      <c r="G42" s="53">
        <f>VLOOKUP($B42,Crses!$A$2:$J$253,8,FALSE)</f>
        <v>1301203</v>
      </c>
      <c r="H42" s="24"/>
      <c r="I42" s="50" t="s">
        <v>0</v>
      </c>
      <c r="J42" s="51" t="s">
        <v>464</v>
      </c>
      <c r="K42" s="52">
        <v>3</v>
      </c>
      <c r="L42" s="52">
        <v>0</v>
      </c>
      <c r="M42" s="52">
        <v>3</v>
      </c>
      <c r="N42" s="53" t="s">
        <v>0</v>
      </c>
    </row>
    <row r="43" spans="2:14" ht="12.95" customHeight="1" x14ac:dyDescent="0.2">
      <c r="B43" s="50" t="s">
        <v>0</v>
      </c>
      <c r="C43" s="51" t="s">
        <v>464</v>
      </c>
      <c r="D43" s="52">
        <v>3</v>
      </c>
      <c r="E43" s="52">
        <v>0</v>
      </c>
      <c r="F43" s="52">
        <v>3</v>
      </c>
      <c r="G43" s="53"/>
      <c r="H43" s="24"/>
      <c r="I43" s="50" t="s">
        <v>0</v>
      </c>
      <c r="J43" s="51" t="s">
        <v>456</v>
      </c>
      <c r="K43" s="52">
        <v>3</v>
      </c>
      <c r="L43" s="52">
        <v>0</v>
      </c>
      <c r="M43" s="52">
        <v>3</v>
      </c>
      <c r="N43" s="53" t="s">
        <v>0</v>
      </c>
    </row>
    <row r="44" spans="2:14" ht="12.95" customHeight="1" thickBot="1" x14ac:dyDescent="0.25">
      <c r="B44" s="85" t="s">
        <v>0</v>
      </c>
      <c r="C44" s="86" t="s">
        <v>461</v>
      </c>
      <c r="D44" s="87">
        <v>3</v>
      </c>
      <c r="E44" s="87">
        <v>0</v>
      </c>
      <c r="F44" s="87">
        <v>3</v>
      </c>
      <c r="G44" s="88" t="s">
        <v>0</v>
      </c>
      <c r="H44" s="24"/>
      <c r="I44" s="92"/>
      <c r="J44" s="94"/>
      <c r="K44" s="61"/>
      <c r="L44" s="61"/>
      <c r="M44" s="61"/>
      <c r="N44" s="93"/>
    </row>
    <row r="45" spans="2:14" ht="12.95" customHeight="1" thickBot="1" x14ac:dyDescent="0.25">
      <c r="B45" s="371" t="s">
        <v>448</v>
      </c>
      <c r="C45" s="372"/>
      <c r="D45" s="57">
        <f>SUM(D39:D44)</f>
        <v>14</v>
      </c>
      <c r="E45" s="57">
        <f>SUM(E39:E44)</f>
        <v>4</v>
      </c>
      <c r="F45" s="57">
        <f>SUM(F39:F44)</f>
        <v>16</v>
      </c>
      <c r="G45" s="58"/>
      <c r="H45" s="71"/>
      <c r="I45" s="371" t="s">
        <v>448</v>
      </c>
      <c r="J45" s="372"/>
      <c r="K45" s="57">
        <f>SUM(K39:K44)</f>
        <v>12</v>
      </c>
      <c r="L45" s="57">
        <f>SUM(L39:L44)</f>
        <v>4</v>
      </c>
      <c r="M45" s="57">
        <f>SUM(M39:M44)</f>
        <v>14</v>
      </c>
      <c r="N45" s="58"/>
    </row>
    <row r="46" spans="2:14" ht="13.5" thickBot="1" x14ac:dyDescent="0.25">
      <c r="B46" s="54"/>
      <c r="C46" s="55"/>
      <c r="D46" s="55"/>
      <c r="E46" s="55"/>
      <c r="F46" s="55"/>
      <c r="G46" s="96"/>
      <c r="H46" s="95"/>
      <c r="I46" s="363" t="s">
        <v>487</v>
      </c>
      <c r="J46" s="364"/>
      <c r="K46" s="365"/>
      <c r="L46" s="62">
        <f>F10+M10+F21+M21+F32+M32+F34+F45+M45</f>
        <v>132</v>
      </c>
      <c r="M46" s="63"/>
      <c r="N46" s="64" t="s">
        <v>520</v>
      </c>
    </row>
  </sheetData>
  <mergeCells count="52">
    <mergeCell ref="B10:C10"/>
    <mergeCell ref="I10:J10"/>
    <mergeCell ref="G3:G4"/>
    <mergeCell ref="I3:I4"/>
    <mergeCell ref="J3:J4"/>
    <mergeCell ref="B2:G2"/>
    <mergeCell ref="I2:N2"/>
    <mergeCell ref="B3:B4"/>
    <mergeCell ref="C3:C4"/>
    <mergeCell ref="D3:F3"/>
    <mergeCell ref="K3:M3"/>
    <mergeCell ref="N3:N4"/>
    <mergeCell ref="B12:G12"/>
    <mergeCell ref="I12:N12"/>
    <mergeCell ref="I13:I14"/>
    <mergeCell ref="B23:G23"/>
    <mergeCell ref="B21:C21"/>
    <mergeCell ref="I21:J21"/>
    <mergeCell ref="K13:M13"/>
    <mergeCell ref="J13:J14"/>
    <mergeCell ref="N13:N14"/>
    <mergeCell ref="I23:N23"/>
    <mergeCell ref="B13:B14"/>
    <mergeCell ref="C13:C14"/>
    <mergeCell ref="D13:F13"/>
    <mergeCell ref="G13:G14"/>
    <mergeCell ref="N37:N38"/>
    <mergeCell ref="C37:C38"/>
    <mergeCell ref="D37:F37"/>
    <mergeCell ref="G37:G38"/>
    <mergeCell ref="B24:B25"/>
    <mergeCell ref="C24:C25"/>
    <mergeCell ref="D24:F24"/>
    <mergeCell ref="G24:G25"/>
    <mergeCell ref="I24:I25"/>
    <mergeCell ref="J24:J25"/>
    <mergeCell ref="I46:K46"/>
    <mergeCell ref="B1:N1"/>
    <mergeCell ref="K24:M24"/>
    <mergeCell ref="N24:N25"/>
    <mergeCell ref="B45:C45"/>
    <mergeCell ref="I45:J45"/>
    <mergeCell ref="B36:G36"/>
    <mergeCell ref="I36:N36"/>
    <mergeCell ref="B37:B38"/>
    <mergeCell ref="I37:I38"/>
    <mergeCell ref="J37:J38"/>
    <mergeCell ref="B32:C32"/>
    <mergeCell ref="I32:J32"/>
    <mergeCell ref="G34:I34"/>
    <mergeCell ref="J34:N34"/>
    <mergeCell ref="K37:M37"/>
  </mergeCells>
  <printOptions horizontalCentered="1" verticalCentered="1"/>
  <pageMargins left="0.11811023622047245" right="0.11811023622047245" top="0.11811023622047245" bottom="0.11811023622047245" header="3.937007874015748E-2" footer="3.937007874015748E-2"/>
  <pageSetup paperSize="9" scale="95"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Q46"/>
  <sheetViews>
    <sheetView tabSelected="1" zoomScale="80" zoomScaleNormal="80" workbookViewId="0">
      <selection activeCell="A34" sqref="A34:F34"/>
    </sheetView>
  </sheetViews>
  <sheetFormatPr defaultRowHeight="12.75" x14ac:dyDescent="0.2"/>
  <cols>
    <col min="2" max="2" width="33.7109375" style="112" customWidth="1"/>
    <col min="6" max="6" width="18.5703125" customWidth="1"/>
    <col min="7" max="7" width="12.7109375" customWidth="1"/>
    <col min="8" max="8" width="10.28515625" customWidth="1"/>
    <col min="9" max="9" width="5.85546875" customWidth="1"/>
    <col min="11" max="11" width="33.5703125" customWidth="1"/>
    <col min="15" max="15" width="9.140625" customWidth="1"/>
    <col min="16" max="16" width="13" customWidth="1"/>
    <col min="17" max="17" width="9.140625" customWidth="1"/>
  </cols>
  <sheetData>
    <row r="1" spans="1:17" ht="16.5" thickBot="1" x14ac:dyDescent="0.3">
      <c r="A1" s="396" t="s">
        <v>535</v>
      </c>
      <c r="B1" s="396"/>
      <c r="C1" s="396"/>
      <c r="D1" s="396"/>
      <c r="E1" s="396"/>
      <c r="F1" s="396"/>
      <c r="G1" s="397"/>
      <c r="H1" s="397"/>
      <c r="I1" s="397"/>
      <c r="J1" s="396"/>
      <c r="K1" s="396"/>
      <c r="L1" s="396"/>
      <c r="M1" s="396"/>
      <c r="N1" s="396"/>
      <c r="O1" s="396"/>
      <c r="P1" s="233"/>
      <c r="Q1" s="233"/>
    </row>
    <row r="2" spans="1:17" ht="13.5" thickBot="1" x14ac:dyDescent="0.25">
      <c r="A2" s="384" t="s">
        <v>521</v>
      </c>
      <c r="B2" s="384"/>
      <c r="C2" s="384"/>
      <c r="D2" s="384"/>
      <c r="E2" s="384"/>
      <c r="F2" s="384"/>
      <c r="G2" s="239" t="s">
        <v>593</v>
      </c>
      <c r="H2" s="240" t="s">
        <v>588</v>
      </c>
      <c r="I2" s="113"/>
      <c r="J2" s="384" t="s">
        <v>522</v>
      </c>
      <c r="K2" s="384"/>
      <c r="L2" s="384"/>
      <c r="M2" s="384"/>
      <c r="N2" s="384"/>
      <c r="O2" s="384"/>
      <c r="P2" s="239"/>
      <c r="Q2" s="240"/>
    </row>
    <row r="3" spans="1:17" ht="13.5" thickBot="1" x14ac:dyDescent="0.25">
      <c r="A3" s="381" t="s">
        <v>1</v>
      </c>
      <c r="B3" s="388" t="s">
        <v>2</v>
      </c>
      <c r="C3" s="380" t="s">
        <v>3</v>
      </c>
      <c r="D3" s="380"/>
      <c r="E3" s="380"/>
      <c r="F3" s="381" t="s">
        <v>26</v>
      </c>
      <c r="G3" s="390" t="s">
        <v>608</v>
      </c>
      <c r="H3" s="391"/>
      <c r="I3" s="97"/>
      <c r="J3" s="381" t="s">
        <v>1</v>
      </c>
      <c r="K3" s="389" t="s">
        <v>2</v>
      </c>
      <c r="L3" s="380" t="s">
        <v>3</v>
      </c>
      <c r="M3" s="380"/>
      <c r="N3" s="380"/>
      <c r="O3" s="381" t="s">
        <v>26</v>
      </c>
      <c r="P3" s="390" t="s">
        <v>608</v>
      </c>
      <c r="Q3" s="391"/>
    </row>
    <row r="4" spans="1:17" ht="13.5" thickBot="1" x14ac:dyDescent="0.25">
      <c r="A4" s="387"/>
      <c r="B4" s="388"/>
      <c r="C4" s="98" t="s">
        <v>4</v>
      </c>
      <c r="D4" s="99" t="s">
        <v>5</v>
      </c>
      <c r="E4" s="99" t="s">
        <v>6</v>
      </c>
      <c r="F4" s="381"/>
      <c r="G4" s="241" t="s">
        <v>609</v>
      </c>
      <c r="H4" s="241" t="s">
        <v>610</v>
      </c>
      <c r="I4" s="97"/>
      <c r="J4" s="387"/>
      <c r="K4" s="389"/>
      <c r="L4" s="98" t="s">
        <v>4</v>
      </c>
      <c r="M4" s="99" t="s">
        <v>5</v>
      </c>
      <c r="N4" s="99" t="s">
        <v>6</v>
      </c>
      <c r="O4" s="381"/>
      <c r="P4" s="241" t="s">
        <v>609</v>
      </c>
      <c r="Q4" s="241" t="s">
        <v>610</v>
      </c>
    </row>
    <row r="5" spans="1:17" ht="14.25" x14ac:dyDescent="0.2">
      <c r="A5" s="81">
        <v>1401120</v>
      </c>
      <c r="B5" s="110" t="str">
        <f>VLOOKUP($A5,Crses!$A$2:$J$284,3,FALSE)</f>
        <v>English Language (1) **</v>
      </c>
      <c r="C5" s="83">
        <f>VLOOKUP($A5,Crses!$A$2:$J$263,4,FALSE)</f>
        <v>3</v>
      </c>
      <c r="D5" s="83">
        <f>VLOOKUP($A5,Crses!$A$2:$J$263,5,FALSE)</f>
        <v>0</v>
      </c>
      <c r="E5" s="83">
        <f>VLOOKUP($A5,Crses!$A$2:$J$263,6,FALSE)</f>
        <v>3</v>
      </c>
      <c r="F5" s="84" t="str">
        <f>VLOOKUP($A5,Crses!$A$2:$J$263,8,FALSE)</f>
        <v>-</v>
      </c>
      <c r="G5" s="242"/>
      <c r="H5" s="243"/>
      <c r="I5" s="21"/>
      <c r="J5" s="81">
        <v>1501212</v>
      </c>
      <c r="K5" s="124" t="str">
        <f>VLOOKUP($J5,Crses!$A$2:$J$284,3,FALSE)</f>
        <v>Probability and Statistics</v>
      </c>
      <c r="L5" s="125">
        <f>VLOOKUP($J5,Crses!$A$2:$J$284,4,FALSE)</f>
        <v>3</v>
      </c>
      <c r="M5" s="125">
        <f>VLOOKUP($J5,Crses!$A$2:$J$284,5,FALSE)</f>
        <v>0</v>
      </c>
      <c r="N5" s="125">
        <f>VLOOKUP($J5,Crses!$A$2:$J$284,6,FALSE)</f>
        <v>3</v>
      </c>
      <c r="O5" s="126">
        <f>VLOOKUP($J5,Crses!$A$2:$J$284,8,FALSE)</f>
        <v>1501110</v>
      </c>
      <c r="P5" s="242"/>
      <c r="Q5" s="243"/>
    </row>
    <row r="6" spans="1:17" ht="14.25" x14ac:dyDescent="0.2">
      <c r="A6" s="50">
        <v>1501110</v>
      </c>
      <c r="B6" s="114" t="str">
        <f>VLOOKUP($A6,Crses!$A$2:$J$284,3,FALSE)</f>
        <v>Calculus (1)</v>
      </c>
      <c r="C6" s="52">
        <f>VLOOKUP($A6,Crses!$A$2:$J$263,4,FALSE)</f>
        <v>3</v>
      </c>
      <c r="D6" s="52">
        <f>VLOOKUP($A6,Crses!$A$2:$J$263,5,FALSE)</f>
        <v>0</v>
      </c>
      <c r="E6" s="52">
        <f>VLOOKUP($A6,Crses!$A$2:$J$263,6,FALSE)</f>
        <v>3</v>
      </c>
      <c r="F6" s="53" t="str">
        <f>VLOOKUP($A6,Crses!$A$2:$J$263,8,FALSE)</f>
        <v>-</v>
      </c>
      <c r="G6" s="100"/>
      <c r="H6" s="244"/>
      <c r="I6" s="21"/>
      <c r="J6" s="50">
        <v>1301120</v>
      </c>
      <c r="K6" s="127" t="str">
        <f>VLOOKUP($J6,Crses!$A$2:$J$284,3,FALSE)</f>
        <v>Digital Systems</v>
      </c>
      <c r="L6" s="128">
        <f>VLOOKUP($J6,Crses!$A$2:$J$284,4,FALSE)</f>
        <v>3</v>
      </c>
      <c r="M6" s="128">
        <f>VLOOKUP($J6,Crses!$A$2:$J$284,5,FALSE)</f>
        <v>0</v>
      </c>
      <c r="N6" s="128">
        <f>VLOOKUP($J6,Crses!$A$2:$J$284,6,FALSE)</f>
        <v>3</v>
      </c>
      <c r="O6" s="129" t="str">
        <f>VLOOKUP($J6,Crses!$A$2:$J$284,8,FALSE)</f>
        <v>-</v>
      </c>
      <c r="P6" s="100"/>
      <c r="Q6" s="244"/>
    </row>
    <row r="7" spans="1:17" ht="14.25" x14ac:dyDescent="0.2">
      <c r="A7" s="50">
        <v>1301106</v>
      </c>
      <c r="B7" s="114" t="str">
        <f>VLOOKUP($A7,Crses!$A$2:$J$284,3,FALSE)</f>
        <v>Structured Programming</v>
      </c>
      <c r="C7" s="52">
        <f>VLOOKUP($A7,Crses!$A$2:$J$263,4,FALSE)</f>
        <v>2</v>
      </c>
      <c r="D7" s="52">
        <f>VLOOKUP($A7,Crses!$A$2:$J$263,5,FALSE)</f>
        <v>2</v>
      </c>
      <c r="E7" s="52">
        <f>VLOOKUP($A7,Crses!$A$2:$J$263,6,FALSE)</f>
        <v>3</v>
      </c>
      <c r="F7" s="53" t="str">
        <f>VLOOKUP($A7,Crses!$A$2:$J$263,8,FALSE)</f>
        <v>ↂ 1301098</v>
      </c>
      <c r="G7" s="245"/>
      <c r="H7" s="244"/>
      <c r="I7" s="21"/>
      <c r="J7" s="50">
        <v>1301108</v>
      </c>
      <c r="K7" s="127" t="str">
        <f>VLOOKUP($J7,Crses!$A$2:$J$284,3,FALSE)</f>
        <v>Object-Oriented Programming (1)</v>
      </c>
      <c r="L7" s="128">
        <f>VLOOKUP($J7,Crses!$A$2:$J$284,4,FALSE)</f>
        <v>2</v>
      </c>
      <c r="M7" s="128">
        <f>VLOOKUP($J7,Crses!$A$2:$J$284,5,FALSE)</f>
        <v>2</v>
      </c>
      <c r="N7" s="128">
        <f>VLOOKUP($J7,Crses!$A$2:$J$284,6,FALSE)</f>
        <v>3</v>
      </c>
      <c r="O7" s="129">
        <f>VLOOKUP($J7,Crses!$A$2:$J$284,8,FALSE)</f>
        <v>1301106</v>
      </c>
      <c r="P7" s="245"/>
      <c r="Q7" s="244"/>
    </row>
    <row r="8" spans="1:17" ht="14.25" x14ac:dyDescent="0.2">
      <c r="A8" s="50">
        <v>1301110</v>
      </c>
      <c r="B8" s="114" t="str">
        <f>VLOOKUP($A8,Crses!$A$2:$J$284,3,FALSE)</f>
        <v>Discrete Structures</v>
      </c>
      <c r="C8" s="52">
        <f>VLOOKUP($A8,Crses!$A$2:$J$263,4,FALSE)</f>
        <v>3</v>
      </c>
      <c r="D8" s="52">
        <f>VLOOKUP($A8,Crses!$A$2:$J$263,5,FALSE)</f>
        <v>0</v>
      </c>
      <c r="E8" s="52">
        <f>VLOOKUP($A8,Crses!$A$2:$J$263,6,FALSE)</f>
        <v>3</v>
      </c>
      <c r="F8" s="53" t="str">
        <f>VLOOKUP($A8,Crses!$A$2:$J$263,8,FALSE)</f>
        <v>-</v>
      </c>
      <c r="G8" s="100"/>
      <c r="H8" s="244"/>
      <c r="I8" s="21"/>
      <c r="J8" s="50">
        <v>1301270</v>
      </c>
      <c r="K8" s="127" t="str">
        <f>VLOOKUP($J8,Crses!$A$2:$J$284,3,FALSE)</f>
        <v>Numerical Analysis</v>
      </c>
      <c r="L8" s="128">
        <f>VLOOKUP($J8,Crses!$A$2:$J$284,4,FALSE)</f>
        <v>3</v>
      </c>
      <c r="M8" s="128">
        <f>VLOOKUP($J8,Crses!$A$2:$J$284,5,FALSE)</f>
        <v>0</v>
      </c>
      <c r="N8" s="128">
        <f>VLOOKUP($J8,Crses!$A$2:$J$284,6,FALSE)</f>
        <v>3</v>
      </c>
      <c r="O8" s="129">
        <f>VLOOKUP($J8,Crses!$A$2:$J$284,8,FALSE)</f>
        <v>1301106</v>
      </c>
      <c r="P8" s="100"/>
      <c r="Q8" s="244"/>
    </row>
    <row r="9" spans="1:17" ht="21" customHeight="1" thickBot="1" x14ac:dyDescent="0.25">
      <c r="A9" s="85">
        <v>1301098</v>
      </c>
      <c r="B9" s="116" t="str">
        <f>VLOOKUP($A9,Crses!$A$2:$J$284,3,FALSE)</f>
        <v>Introduction to  Information Technology</v>
      </c>
      <c r="C9" s="87">
        <f>VLOOKUP($A9,Crses!$A$2:$J$263,4,FALSE)</f>
        <v>3</v>
      </c>
      <c r="D9" s="87">
        <f>VLOOKUP($A9,Crses!$A$2:$J$263,5,FALSE)</f>
        <v>0</v>
      </c>
      <c r="E9" s="87">
        <f>VLOOKUP($A9,Crses!$A$2:$J$263,6,FALSE)</f>
        <v>3</v>
      </c>
      <c r="F9" s="88" t="str">
        <f>VLOOKUP($A9,Crses!$A$2:$J$263,8,FALSE)</f>
        <v>-</v>
      </c>
      <c r="G9" s="115"/>
      <c r="H9" s="246"/>
      <c r="I9" s="21"/>
      <c r="J9" s="85">
        <v>1401151</v>
      </c>
      <c r="K9" s="130" t="str">
        <f>VLOOKUP($J9,Crses!$A$2:$J$284,3,FALSE)</f>
        <v>University Ethics</v>
      </c>
      <c r="L9" s="131">
        <f>VLOOKUP($J9,Crses!$A$2:$J$284,4,FALSE)</f>
        <v>3</v>
      </c>
      <c r="M9" s="131">
        <f>VLOOKUP($J9,Crses!$A$2:$J$284,5,FALSE)</f>
        <v>0</v>
      </c>
      <c r="N9" s="131">
        <f>VLOOKUP($J9,Crses!$A$2:$J$284,6,FALSE)</f>
        <v>3</v>
      </c>
      <c r="O9" s="132" t="str">
        <f>VLOOKUP($J9,Crses!$A$2:$J$284,8,FALSE)</f>
        <v>-</v>
      </c>
      <c r="P9" s="100"/>
      <c r="Q9" s="244"/>
    </row>
    <row r="10" spans="1:17" ht="13.5" thickBot="1" x14ac:dyDescent="0.25">
      <c r="A10" s="382" t="s">
        <v>6</v>
      </c>
      <c r="B10" s="382"/>
      <c r="C10" s="102">
        <f>SUM(C5:C9)</f>
        <v>14</v>
      </c>
      <c r="D10" s="102">
        <f>SUM(D5:D9)</f>
        <v>2</v>
      </c>
      <c r="E10" s="102">
        <f>SUM(E5:E9)</f>
        <v>15</v>
      </c>
      <c r="F10" s="101"/>
      <c r="G10" s="392"/>
      <c r="H10" s="393"/>
      <c r="I10" s="21"/>
      <c r="J10" s="382" t="s">
        <v>6</v>
      </c>
      <c r="K10" s="382"/>
      <c r="L10" s="102">
        <f>SUM(L5:L9)</f>
        <v>14</v>
      </c>
      <c r="M10" s="102">
        <f>SUM(M5:M9)</f>
        <v>2</v>
      </c>
      <c r="N10" s="102">
        <f>SUM(N5:N9)</f>
        <v>15</v>
      </c>
      <c r="O10" s="101"/>
      <c r="P10" s="392"/>
      <c r="Q10" s="393"/>
    </row>
    <row r="11" spans="1:17" s="22" customFormat="1" ht="13.5" thickBot="1" x14ac:dyDescent="0.25">
      <c r="A11" s="21"/>
      <c r="B11" s="111"/>
      <c r="C11" s="21"/>
      <c r="D11" s="21"/>
      <c r="E11" s="21"/>
      <c r="F11" s="21"/>
      <c r="I11" s="104"/>
      <c r="J11" s="395"/>
      <c r="K11" s="395"/>
      <c r="L11" s="395"/>
      <c r="M11" s="395"/>
      <c r="N11" s="395"/>
      <c r="O11" s="395"/>
      <c r="P11" s="234"/>
      <c r="Q11" s="234"/>
    </row>
    <row r="12" spans="1:17" ht="13.5" thickBot="1" x14ac:dyDescent="0.25">
      <c r="A12" s="384" t="s">
        <v>523</v>
      </c>
      <c r="B12" s="384"/>
      <c r="C12" s="384"/>
      <c r="D12" s="384"/>
      <c r="E12" s="384"/>
      <c r="F12" s="384"/>
      <c r="G12" s="239"/>
      <c r="H12" s="240"/>
      <c r="I12" s="97"/>
      <c r="J12" s="384" t="s">
        <v>524</v>
      </c>
      <c r="K12" s="384"/>
      <c r="L12" s="384"/>
      <c r="M12" s="384"/>
      <c r="N12" s="384"/>
      <c r="O12" s="384"/>
      <c r="P12" s="239"/>
      <c r="Q12" s="240"/>
    </row>
    <row r="13" spans="1:17" ht="13.5" thickBot="1" x14ac:dyDescent="0.25">
      <c r="A13" s="381" t="s">
        <v>1</v>
      </c>
      <c r="B13" s="388" t="s">
        <v>2</v>
      </c>
      <c r="C13" s="380" t="s">
        <v>3</v>
      </c>
      <c r="D13" s="380"/>
      <c r="E13" s="380"/>
      <c r="F13" s="381" t="s">
        <v>26</v>
      </c>
      <c r="G13" s="390" t="s">
        <v>608</v>
      </c>
      <c r="H13" s="391"/>
      <c r="I13" s="97"/>
      <c r="J13" s="381" t="s">
        <v>1</v>
      </c>
      <c r="K13" s="389" t="s">
        <v>2</v>
      </c>
      <c r="L13" s="380" t="s">
        <v>3</v>
      </c>
      <c r="M13" s="380"/>
      <c r="N13" s="380"/>
      <c r="O13" s="381" t="s">
        <v>26</v>
      </c>
      <c r="P13" s="390" t="s">
        <v>608</v>
      </c>
      <c r="Q13" s="391"/>
    </row>
    <row r="14" spans="1:17" ht="13.5" thickBot="1" x14ac:dyDescent="0.25">
      <c r="A14" s="387"/>
      <c r="B14" s="388"/>
      <c r="C14" s="98" t="s">
        <v>4</v>
      </c>
      <c r="D14" s="99" t="s">
        <v>5</v>
      </c>
      <c r="E14" s="99" t="s">
        <v>6</v>
      </c>
      <c r="F14" s="381"/>
      <c r="G14" s="241" t="s">
        <v>609</v>
      </c>
      <c r="H14" s="241" t="s">
        <v>610</v>
      </c>
      <c r="I14" s="97"/>
      <c r="J14" s="387"/>
      <c r="K14" s="389"/>
      <c r="L14" s="98" t="s">
        <v>4</v>
      </c>
      <c r="M14" s="99" t="s">
        <v>5</v>
      </c>
      <c r="N14" s="99" t="s">
        <v>6</v>
      </c>
      <c r="O14" s="381"/>
      <c r="P14" s="241" t="s">
        <v>609</v>
      </c>
      <c r="Q14" s="241" t="s">
        <v>610</v>
      </c>
    </row>
    <row r="15" spans="1:17" s="135" customFormat="1" ht="14.25" x14ac:dyDescent="0.2">
      <c r="A15" s="81">
        <v>1401110</v>
      </c>
      <c r="B15" s="133" t="str">
        <f>VLOOKUP($A15,Crses!$A$2:$J$284,3,FALSE)</f>
        <v>Arabic Language  (1) **</v>
      </c>
      <c r="C15" s="125">
        <f>VLOOKUP($A15,Crses!$A$2:$J$263,4,FALSE)</f>
        <v>3</v>
      </c>
      <c r="D15" s="125">
        <f>VLOOKUP($A15,Crses!$A$2:$J$263,5,FALSE)</f>
        <v>0</v>
      </c>
      <c r="E15" s="125">
        <f>VLOOKUP($A15,Crses!$A$2:$J$263,6,FALSE)</f>
        <v>3</v>
      </c>
      <c r="F15" s="134" t="str">
        <f>VLOOKUP($A15,Crses!$A$2:$J$263,8,FALSE)</f>
        <v>-</v>
      </c>
      <c r="G15" s="242"/>
      <c r="H15" s="243"/>
      <c r="I15" s="97"/>
      <c r="J15" s="89">
        <v>1303265</v>
      </c>
      <c r="K15" s="124" t="str">
        <f>VLOOKUP($J15,Crses!$A$2:$J$284,3,FALSE)</f>
        <v>Technical Communication Skills</v>
      </c>
      <c r="L15" s="125">
        <f>VLOOKUP($J15,Crses!$A$2:$J$284,4,FALSE)</f>
        <v>3</v>
      </c>
      <c r="M15" s="125">
        <f>VLOOKUP($J15,Crses!$A$2:$J$284,5,FALSE)</f>
        <v>0</v>
      </c>
      <c r="N15" s="125">
        <f>VLOOKUP($J15,Crses!$A$2:$J$284,6,FALSE)</f>
        <v>3</v>
      </c>
      <c r="O15" s="134">
        <f>VLOOKUP($J15,Crses!$A$2:$J$284,8,FALSE)</f>
        <v>1401120</v>
      </c>
      <c r="P15" s="242"/>
      <c r="Q15" s="243"/>
    </row>
    <row r="16" spans="1:17" s="135" customFormat="1" ht="14.25" x14ac:dyDescent="0.2">
      <c r="A16" s="50">
        <v>1301222</v>
      </c>
      <c r="B16" s="136" t="str">
        <f>VLOOKUP($A16,Crses!$A$2:$J$284,3,FALSE)</f>
        <v>Computer Organization and Architecture</v>
      </c>
      <c r="C16" s="128">
        <f>VLOOKUP($A16,Crses!$A$2:$J$263,4,FALSE)</f>
        <v>3</v>
      </c>
      <c r="D16" s="128">
        <f>VLOOKUP($A16,Crses!$A$2:$J$263,5,FALSE)</f>
        <v>0</v>
      </c>
      <c r="E16" s="128">
        <f>VLOOKUP($A16,Crses!$A$2:$J$263,6,FALSE)</f>
        <v>3</v>
      </c>
      <c r="F16" s="137">
        <f>VLOOKUP($A16,Crses!$A$2:$J$263,8,FALSE)</f>
        <v>1301120</v>
      </c>
      <c r="G16" s="100"/>
      <c r="H16" s="244"/>
      <c r="I16" s="97"/>
      <c r="J16" s="50">
        <v>1301326</v>
      </c>
      <c r="K16" s="127" t="str">
        <f>VLOOKUP($J16,Crses!$A$2:$J$284,3,FALSE)</f>
        <v>Operating Systems</v>
      </c>
      <c r="L16" s="128">
        <f>VLOOKUP($J16,Crses!$A$2:$J$284,4,FALSE)</f>
        <v>3</v>
      </c>
      <c r="M16" s="128">
        <f>VLOOKUP($J16,Crses!$A$2:$J$284,5,FALSE)</f>
        <v>0</v>
      </c>
      <c r="N16" s="128">
        <f>VLOOKUP($J16,Crses!$A$2:$J$284,6,FALSE)</f>
        <v>3</v>
      </c>
      <c r="O16" s="137">
        <f>VLOOKUP($J16,Crses!$A$2:$J$284,8,FALSE)</f>
        <v>1301203</v>
      </c>
      <c r="P16" s="100"/>
      <c r="Q16" s="244"/>
    </row>
    <row r="17" spans="1:17" s="135" customFormat="1" ht="14.25" x14ac:dyDescent="0.2">
      <c r="A17" s="50">
        <v>1301203</v>
      </c>
      <c r="B17" s="136" t="str">
        <f>VLOOKUP($A17,Crses!$A$2:$J$284,3,FALSE)</f>
        <v>Data Structures and Algorithms</v>
      </c>
      <c r="C17" s="128">
        <f>VLOOKUP($A17,Crses!$A$2:$J$263,4,FALSE)</f>
        <v>2</v>
      </c>
      <c r="D17" s="128">
        <f>VLOOKUP($A17,Crses!$A$2:$J$263,5,FALSE)</f>
        <v>2</v>
      </c>
      <c r="E17" s="128">
        <f>VLOOKUP($A17,Crses!$A$2:$J$263,6,FALSE)</f>
        <v>3</v>
      </c>
      <c r="F17" s="140" t="str">
        <f>VLOOKUP($A17,Crses!$A$2:$J$263,8,FALSE)</f>
        <v>1301108+1301110</v>
      </c>
      <c r="G17" s="245"/>
      <c r="H17" s="244"/>
      <c r="I17" s="97"/>
      <c r="J17" s="50">
        <v>1302382</v>
      </c>
      <c r="K17" s="127" t="str">
        <f>VLOOKUP($J17,Crses!$A$2:$J$284,3,FALSE)</f>
        <v>Software Requirements Engineering</v>
      </c>
      <c r="L17" s="128">
        <f>VLOOKUP($J17,Crses!$A$2:$J$284,4,FALSE)</f>
        <v>2</v>
      </c>
      <c r="M17" s="128">
        <f>VLOOKUP($J17,Crses!$A$2:$J$284,5,FALSE)</f>
        <v>2</v>
      </c>
      <c r="N17" s="128">
        <f>VLOOKUP($J17,Crses!$A$2:$J$284,6,FALSE)</f>
        <v>3</v>
      </c>
      <c r="O17" s="137">
        <f>VLOOKUP($J17,Crses!$A$2:$J$284,8,FALSE)</f>
        <v>1302281</v>
      </c>
      <c r="P17" s="245"/>
      <c r="Q17" s="244"/>
    </row>
    <row r="18" spans="1:17" s="135" customFormat="1" ht="14.25" x14ac:dyDescent="0.2">
      <c r="A18" s="50">
        <v>1302281</v>
      </c>
      <c r="B18" s="136" t="str">
        <f>VLOOKUP($A18,Crses!$A$2:$J$284,3,FALSE)</f>
        <v>Introduction to Software Engineering</v>
      </c>
      <c r="C18" s="128">
        <f>VLOOKUP($A18,Crses!$A$2:$J$263,4,FALSE)</f>
        <v>3</v>
      </c>
      <c r="D18" s="128">
        <f>VLOOKUP($A18,Crses!$A$2:$J$263,5,FALSE)</f>
        <v>0</v>
      </c>
      <c r="E18" s="128">
        <f>VLOOKUP($A18,Crses!$A$2:$J$263,6,FALSE)</f>
        <v>3</v>
      </c>
      <c r="F18" s="137">
        <f>VLOOKUP($A18,Crses!$A$2:$J$263,8,FALSE)</f>
        <v>1301108</v>
      </c>
      <c r="G18" s="100"/>
      <c r="H18" s="244"/>
      <c r="I18" s="97"/>
      <c r="J18" s="50">
        <v>1303236</v>
      </c>
      <c r="K18" s="127" t="str">
        <f>VLOOKUP($J18,Crses!$A$2:$J$284,3,FALSE)</f>
        <v>Web-Based Programming</v>
      </c>
      <c r="L18" s="128">
        <f>VLOOKUP($J18,Crses!$A$2:$J$284,4,FALSE)</f>
        <v>2</v>
      </c>
      <c r="M18" s="128">
        <f>VLOOKUP($J18,Crses!$A$2:$J$284,5,FALSE)</f>
        <v>2</v>
      </c>
      <c r="N18" s="128">
        <f>VLOOKUP($J18,Crses!$A$2:$J$284,6,FALSE)</f>
        <v>3</v>
      </c>
      <c r="O18" s="137">
        <f>VLOOKUP($J18,Crses!$A$2:$J$284,8,FALSE)</f>
        <v>1301108</v>
      </c>
      <c r="P18" s="100"/>
      <c r="Q18" s="244"/>
    </row>
    <row r="19" spans="1:17" s="135" customFormat="1" ht="14.25" x14ac:dyDescent="0.2">
      <c r="A19" s="50">
        <v>1303237</v>
      </c>
      <c r="B19" s="136" t="str">
        <f>VLOOKUP($A19,Crses!$A$2:$J$284,3,FALSE)</f>
        <v>ECommerce</v>
      </c>
      <c r="C19" s="128">
        <f>VLOOKUP($A19,Crses!$A$2:$J$263,4,FALSE)</f>
        <v>3</v>
      </c>
      <c r="D19" s="128">
        <f>VLOOKUP($A19,Crses!$A$2:$J$263,5,FALSE)</f>
        <v>0</v>
      </c>
      <c r="E19" s="128">
        <f>VLOOKUP($A19,Crses!$A$2:$J$263,6,FALSE)</f>
        <v>3</v>
      </c>
      <c r="F19" s="137">
        <f>VLOOKUP($A19,Crses!$A$2:$J$263,8,FALSE)</f>
        <v>1301108</v>
      </c>
      <c r="G19" s="100"/>
      <c r="H19" s="244"/>
      <c r="I19" s="97"/>
      <c r="J19" s="50">
        <v>1303342</v>
      </c>
      <c r="K19" s="127" t="str">
        <f>VLOOKUP($J19,Crses!$A$2:$J$284,3,FALSE)</f>
        <v>Database Systems</v>
      </c>
      <c r="L19" s="128">
        <f>VLOOKUP($J19,Crses!$A$2:$J$284,4,FALSE)</f>
        <v>3</v>
      </c>
      <c r="M19" s="128">
        <f>VLOOKUP($J19,Crses!$A$2:$J$284,5,FALSE)</f>
        <v>0</v>
      </c>
      <c r="N19" s="128">
        <f>VLOOKUP($J19,Crses!$A$2:$J$284,6,FALSE)</f>
        <v>3</v>
      </c>
      <c r="O19" s="137">
        <f>VLOOKUP($J19,Crses!$A$2:$J$284,8,FALSE)</f>
        <v>1301203</v>
      </c>
      <c r="P19" s="100"/>
      <c r="Q19" s="244"/>
    </row>
    <row r="20" spans="1:17" s="135" customFormat="1" ht="15" thickBot="1" x14ac:dyDescent="0.25">
      <c r="A20" s="115" t="s">
        <v>0</v>
      </c>
      <c r="B20" s="130" t="s">
        <v>525</v>
      </c>
      <c r="C20" s="131">
        <v>3</v>
      </c>
      <c r="D20" s="131">
        <v>0</v>
      </c>
      <c r="E20" s="131">
        <v>3</v>
      </c>
      <c r="F20" s="138"/>
      <c r="G20" s="100"/>
      <c r="H20" s="244"/>
      <c r="I20" s="97"/>
      <c r="J20" s="115" t="s">
        <v>0</v>
      </c>
      <c r="K20" s="130" t="s">
        <v>525</v>
      </c>
      <c r="L20" s="131">
        <v>3</v>
      </c>
      <c r="M20" s="131">
        <v>0</v>
      </c>
      <c r="N20" s="131">
        <v>3</v>
      </c>
      <c r="O20" s="138"/>
      <c r="P20" s="100"/>
      <c r="Q20" s="244"/>
    </row>
    <row r="21" spans="1:17" ht="13.5" thickBot="1" x14ac:dyDescent="0.25">
      <c r="A21" s="382" t="s">
        <v>6</v>
      </c>
      <c r="B21" s="382"/>
      <c r="C21" s="102">
        <f>SUM(C15:C20)</f>
        <v>17</v>
      </c>
      <c r="D21" s="102">
        <f>SUM(D15:D20)</f>
        <v>2</v>
      </c>
      <c r="E21" s="102">
        <f>SUM(E15:E20)</f>
        <v>18</v>
      </c>
      <c r="F21" s="101"/>
      <c r="G21" s="392"/>
      <c r="H21" s="393"/>
      <c r="I21" s="21"/>
      <c r="J21" s="382" t="s">
        <v>6</v>
      </c>
      <c r="K21" s="382"/>
      <c r="L21" s="102">
        <f>SUM(L15:L20)</f>
        <v>16</v>
      </c>
      <c r="M21" s="102">
        <f>SUM(M15:M20)</f>
        <v>4</v>
      </c>
      <c r="N21" s="102">
        <f>SUM(N15:N20)</f>
        <v>18</v>
      </c>
      <c r="O21" s="101"/>
      <c r="P21" s="392"/>
      <c r="Q21" s="393"/>
    </row>
    <row r="22" spans="1:17" s="22" customFormat="1" ht="13.5" thickBot="1" x14ac:dyDescent="0.25">
      <c r="A22" s="21"/>
      <c r="B22" s="111"/>
      <c r="C22" s="21"/>
      <c r="D22" s="21"/>
      <c r="E22" s="21"/>
      <c r="F22" s="21"/>
      <c r="G22" s="21"/>
      <c r="H22" s="21"/>
      <c r="I22" s="21"/>
      <c r="J22" s="21"/>
      <c r="K22" s="21"/>
      <c r="L22" s="21"/>
      <c r="M22" s="21"/>
      <c r="N22" s="21"/>
      <c r="O22" s="21"/>
      <c r="P22" s="21"/>
      <c r="Q22" s="21"/>
    </row>
    <row r="23" spans="1:17" ht="13.5" thickBot="1" x14ac:dyDescent="0.25">
      <c r="A23" s="384" t="s">
        <v>527</v>
      </c>
      <c r="B23" s="384"/>
      <c r="C23" s="384"/>
      <c r="D23" s="384"/>
      <c r="E23" s="384"/>
      <c r="F23" s="384"/>
      <c r="G23" s="239"/>
      <c r="H23" s="240"/>
      <c r="I23" s="103"/>
      <c r="J23" s="384" t="s">
        <v>528</v>
      </c>
      <c r="K23" s="384"/>
      <c r="L23" s="384"/>
      <c r="M23" s="384"/>
      <c r="N23" s="384"/>
      <c r="O23" s="384"/>
      <c r="P23" s="239"/>
      <c r="Q23" s="240"/>
    </row>
    <row r="24" spans="1:17" ht="13.5" thickBot="1" x14ac:dyDescent="0.25">
      <c r="A24" s="381" t="s">
        <v>1</v>
      </c>
      <c r="B24" s="388" t="s">
        <v>2</v>
      </c>
      <c r="C24" s="380" t="s">
        <v>3</v>
      </c>
      <c r="D24" s="380"/>
      <c r="E24" s="380"/>
      <c r="F24" s="381" t="s">
        <v>26</v>
      </c>
      <c r="G24" s="390" t="s">
        <v>608</v>
      </c>
      <c r="H24" s="391"/>
      <c r="I24" s="105"/>
      <c r="J24" s="381" t="s">
        <v>1</v>
      </c>
      <c r="K24" s="389" t="s">
        <v>2</v>
      </c>
      <c r="L24" s="380" t="s">
        <v>3</v>
      </c>
      <c r="M24" s="380"/>
      <c r="N24" s="380"/>
      <c r="O24" s="381" t="s">
        <v>26</v>
      </c>
      <c r="P24" s="390" t="s">
        <v>608</v>
      </c>
      <c r="Q24" s="391"/>
    </row>
    <row r="25" spans="1:17" ht="13.5" thickBot="1" x14ac:dyDescent="0.25">
      <c r="A25" s="387"/>
      <c r="B25" s="388"/>
      <c r="C25" s="98" t="s">
        <v>4</v>
      </c>
      <c r="D25" s="99" t="s">
        <v>5</v>
      </c>
      <c r="E25" s="99" t="s">
        <v>6</v>
      </c>
      <c r="F25" s="381"/>
      <c r="G25" s="241" t="s">
        <v>609</v>
      </c>
      <c r="H25" s="241" t="s">
        <v>610</v>
      </c>
      <c r="I25" s="103"/>
      <c r="J25" s="387"/>
      <c r="K25" s="389"/>
      <c r="L25" s="98" t="s">
        <v>4</v>
      </c>
      <c r="M25" s="99" t="s">
        <v>5</v>
      </c>
      <c r="N25" s="99" t="s">
        <v>6</v>
      </c>
      <c r="O25" s="381"/>
      <c r="P25" s="241" t="s">
        <v>609</v>
      </c>
      <c r="Q25" s="241" t="s">
        <v>610</v>
      </c>
    </row>
    <row r="26" spans="1:17" s="135" customFormat="1" ht="14.25" x14ac:dyDescent="0.2">
      <c r="A26" s="81">
        <v>1302383</v>
      </c>
      <c r="B26" s="133" t="str">
        <f>VLOOKUP($A26,Crses!$A$2:$J$284,3,FALSE)</f>
        <v>Project Management</v>
      </c>
      <c r="C26" s="125">
        <f>VLOOKUP($A26,Crses!$A$2:$J$263,4,FALSE)</f>
        <v>2</v>
      </c>
      <c r="D26" s="125">
        <f>VLOOKUP($A26,Crses!$A$2:$J$263,5,FALSE)</f>
        <v>2</v>
      </c>
      <c r="E26" s="125">
        <f>VLOOKUP($A26,Crses!$A$2:$J$263,6,FALSE)</f>
        <v>3</v>
      </c>
      <c r="F26" s="134">
        <f>VLOOKUP($A26,Crses!$A$2:$J$263,8,FALSE)</f>
        <v>1302281</v>
      </c>
      <c r="G26" s="242"/>
      <c r="H26" s="243"/>
      <c r="I26" s="97"/>
      <c r="J26" s="81">
        <v>1301304</v>
      </c>
      <c r="K26" s="124" t="str">
        <f>VLOOKUP($J26,Crses!$A$2:$J$284,3,FALSE)</f>
        <v>Visual Programming</v>
      </c>
      <c r="L26" s="125">
        <f>VLOOKUP($J26,Crses!$A$2:$J$284,4,FALSE)</f>
        <v>2</v>
      </c>
      <c r="M26" s="125">
        <f>VLOOKUP($J26,Crses!$A$2:$J$284,5,FALSE)</f>
        <v>2</v>
      </c>
      <c r="N26" s="125">
        <f>VLOOKUP($J26,Crses!$A$2:$J$284,6,FALSE)</f>
        <v>3</v>
      </c>
      <c r="O26" s="134">
        <f>VLOOKUP($J26,Crses!$A$2:$J$284,8,FALSE)</f>
        <v>1303342</v>
      </c>
      <c r="P26" s="242"/>
      <c r="Q26" s="243"/>
    </row>
    <row r="27" spans="1:17" s="135" customFormat="1" ht="14.25" x14ac:dyDescent="0.2">
      <c r="A27" s="50">
        <v>1302384</v>
      </c>
      <c r="B27" s="136" t="str">
        <f>VLOOKUP($A27,Crses!$A$2:$J$284,3,FALSE)</f>
        <v>Software Analysis and Design</v>
      </c>
      <c r="C27" s="128">
        <f>VLOOKUP($A27,Crses!$A$2:$J$263,4,FALSE)</f>
        <v>2</v>
      </c>
      <c r="D27" s="128">
        <f>VLOOKUP($A27,Crses!$A$2:$J$263,5,FALSE)</f>
        <v>2</v>
      </c>
      <c r="E27" s="128">
        <f>VLOOKUP($A27,Crses!$A$2:$J$263,6,FALSE)</f>
        <v>3</v>
      </c>
      <c r="F27" s="137">
        <f>VLOOKUP($A27,Crses!$A$2:$J$263,8,FALSE)</f>
        <v>1302382</v>
      </c>
      <c r="G27" s="100"/>
      <c r="H27" s="244"/>
      <c r="I27" s="97"/>
      <c r="J27" s="50">
        <v>1302493</v>
      </c>
      <c r="K27" s="127" t="str">
        <f>VLOOKUP($J27,Crses!$A$2:$J$284,3,FALSE)</f>
        <v>Software Development and Documentation</v>
      </c>
      <c r="L27" s="128">
        <f>VLOOKUP($J27,Crses!$A$2:$J$284,4,FALSE)</f>
        <v>3</v>
      </c>
      <c r="M27" s="128">
        <f>VLOOKUP($J27,Crses!$A$2:$J$284,5,FALSE)</f>
        <v>0</v>
      </c>
      <c r="N27" s="128">
        <f>VLOOKUP($J27,Crses!$A$2:$J$284,6,FALSE)</f>
        <v>3</v>
      </c>
      <c r="O27" s="137">
        <f>VLOOKUP($J27,Crses!$A$2:$J$284,8,FALSE)</f>
        <v>1302384</v>
      </c>
      <c r="P27" s="100"/>
      <c r="Q27" s="244"/>
    </row>
    <row r="28" spans="1:17" s="135" customFormat="1" ht="14.25" x14ac:dyDescent="0.2">
      <c r="A28" s="91">
        <v>1304350</v>
      </c>
      <c r="B28" s="136" t="str">
        <f>VLOOKUP($A28,Crses!$A$2:$J$284,3,FALSE)</f>
        <v>Multimedia Systems</v>
      </c>
      <c r="C28" s="128">
        <f>VLOOKUP($A28,Crses!$A$2:$J$263,4,FALSE)</f>
        <v>2</v>
      </c>
      <c r="D28" s="128">
        <f>VLOOKUP($A28,Crses!$A$2:$J$263,5,FALSE)</f>
        <v>2</v>
      </c>
      <c r="E28" s="128">
        <f>VLOOKUP($A28,Crses!$A$2:$J$263,6,FALSE)</f>
        <v>3</v>
      </c>
      <c r="F28" s="137">
        <f>VLOOKUP($A28,Crses!$A$2:$J$263,8,FALSE)</f>
        <v>1303236</v>
      </c>
      <c r="G28" s="245"/>
      <c r="H28" s="244"/>
      <c r="I28" s="97"/>
      <c r="J28" s="50">
        <v>1302484</v>
      </c>
      <c r="K28" s="127" t="str">
        <f>VLOOKUP($J28,Crses!$A$2:$J$284,3,FALSE)</f>
        <v>Software Testing and Quality Assurance</v>
      </c>
      <c r="L28" s="128">
        <f>VLOOKUP($J28,Crses!$A$2:$J$284,4,FALSE)</f>
        <v>3</v>
      </c>
      <c r="M28" s="128">
        <f>VLOOKUP($J28,Crses!$A$2:$J$284,5,FALSE)</f>
        <v>0</v>
      </c>
      <c r="N28" s="128">
        <f>VLOOKUP($J28,Crses!$A$2:$J$284,6,FALSE)</f>
        <v>3</v>
      </c>
      <c r="O28" s="137">
        <f>VLOOKUP($J28,Crses!$A$2:$J$284,8,FALSE)</f>
        <v>1302384</v>
      </c>
      <c r="P28" s="245"/>
      <c r="Q28" s="244"/>
    </row>
    <row r="29" spans="1:17" s="135" customFormat="1" ht="14.25" x14ac:dyDescent="0.2">
      <c r="A29" s="50">
        <v>1302452</v>
      </c>
      <c r="B29" s="136" t="str">
        <f>VLOOKUP($A29,Crses!$A$2:$J$284,3,FALSE)</f>
        <v>Human-Computer Interaction</v>
      </c>
      <c r="C29" s="128">
        <f>VLOOKUP($A29,Crses!$A$2:$J$263,4,FALSE)</f>
        <v>3</v>
      </c>
      <c r="D29" s="128">
        <f>VLOOKUP($A29,Crses!$A$2:$J$263,5,FALSE)</f>
        <v>0</v>
      </c>
      <c r="E29" s="128">
        <f>VLOOKUP($A29,Crses!$A$2:$J$263,6,FALSE)</f>
        <v>3</v>
      </c>
      <c r="F29" s="137">
        <f>VLOOKUP($A29,Crses!$A$2:$J$263,8,FALSE)</f>
        <v>1302281</v>
      </c>
      <c r="G29" s="100"/>
      <c r="H29" s="244"/>
      <c r="I29" s="97"/>
      <c r="J29" s="91">
        <v>1302481</v>
      </c>
      <c r="K29" s="127" t="str">
        <f>VLOOKUP($J29,Crses!$A$2:$J$284,3,FALSE)</f>
        <v>Component-Based Software Engineering</v>
      </c>
      <c r="L29" s="128">
        <f>VLOOKUP($J29,Crses!$A$2:$J$284,4,FALSE)</f>
        <v>3</v>
      </c>
      <c r="M29" s="128">
        <f>VLOOKUP($J29,Crses!$A$2:$J$284,5,FALSE)</f>
        <v>0</v>
      </c>
      <c r="N29" s="128">
        <f>VLOOKUP($J29,Crses!$A$2:$J$284,6,FALSE)</f>
        <v>3</v>
      </c>
      <c r="O29" s="137">
        <f>VLOOKUP($J29,Crses!$A$2:$J$284,8,FALSE)</f>
        <v>1302384</v>
      </c>
      <c r="P29" s="100"/>
      <c r="Q29" s="244"/>
    </row>
    <row r="30" spans="1:17" s="135" customFormat="1" ht="25.5" x14ac:dyDescent="0.2">
      <c r="A30" s="50">
        <v>1304336</v>
      </c>
      <c r="B30" s="141" t="str">
        <f>VLOOKUP($A30,Crses!$A$2:$J$284,3,FALSE)</f>
        <v>Data Communications and Computer Networks</v>
      </c>
      <c r="C30" s="128">
        <f>VLOOKUP($A30,Crses!$A$2:$J$263,4,FALSE)</f>
        <v>3</v>
      </c>
      <c r="D30" s="128">
        <f>VLOOKUP($A30,Crses!$A$2:$J$263,5,FALSE)</f>
        <v>0</v>
      </c>
      <c r="E30" s="128">
        <f>VLOOKUP($A30,Crses!$A$2:$J$263,6,FALSE)</f>
        <v>3</v>
      </c>
      <c r="F30" s="137">
        <f>VLOOKUP($A30,Crses!$A$2:$J$263,8,FALSE)</f>
        <v>1301326</v>
      </c>
      <c r="G30" s="100"/>
      <c r="H30" s="244"/>
      <c r="I30" s="97"/>
      <c r="J30" s="100" t="s">
        <v>0</v>
      </c>
      <c r="K30" s="127" t="s">
        <v>526</v>
      </c>
      <c r="L30" s="128">
        <v>3</v>
      </c>
      <c r="M30" s="128">
        <v>0</v>
      </c>
      <c r="N30" s="128">
        <v>3</v>
      </c>
      <c r="O30" s="137"/>
      <c r="P30" s="100"/>
      <c r="Q30" s="244"/>
    </row>
    <row r="31" spans="1:17" s="135" customFormat="1" ht="15" thickBot="1" x14ac:dyDescent="0.25">
      <c r="A31" s="115" t="s">
        <v>0</v>
      </c>
      <c r="B31" s="130" t="s">
        <v>525</v>
      </c>
      <c r="C31" s="131">
        <v>3</v>
      </c>
      <c r="D31" s="131">
        <v>0</v>
      </c>
      <c r="E31" s="131">
        <v>3</v>
      </c>
      <c r="F31" s="138"/>
      <c r="G31" s="100"/>
      <c r="H31" s="244"/>
      <c r="I31" s="97"/>
      <c r="J31" s="92"/>
      <c r="K31" s="130"/>
      <c r="L31" s="131"/>
      <c r="M31" s="131"/>
      <c r="N31" s="131"/>
      <c r="O31" s="138"/>
      <c r="P31" s="100"/>
      <c r="Q31" s="244"/>
    </row>
    <row r="32" spans="1:17" ht="13.5" thickBot="1" x14ac:dyDescent="0.25">
      <c r="A32" s="382" t="s">
        <v>6</v>
      </c>
      <c r="B32" s="382"/>
      <c r="C32" s="102">
        <f>SUM(C26:C31)</f>
        <v>15</v>
      </c>
      <c r="D32" s="102">
        <f>SUM(D26:D31)</f>
        <v>6</v>
      </c>
      <c r="E32" s="102">
        <f>SUM(E26:E31)</f>
        <v>18</v>
      </c>
      <c r="F32" s="101"/>
      <c r="G32" s="392"/>
      <c r="H32" s="393"/>
      <c r="I32" s="103"/>
      <c r="J32" s="382" t="s">
        <v>6</v>
      </c>
      <c r="K32" s="382"/>
      <c r="L32" s="102">
        <f>SUM(L26:L31)</f>
        <v>14</v>
      </c>
      <c r="M32" s="102">
        <f>SUM(M26:M31)</f>
        <v>2</v>
      </c>
      <c r="N32" s="102">
        <f>SUM(N26:N31)</f>
        <v>15</v>
      </c>
      <c r="O32" s="101"/>
      <c r="P32" s="392"/>
      <c r="Q32" s="393"/>
    </row>
    <row r="33" spans="1:17" s="22" customFormat="1" ht="13.5" thickBot="1" x14ac:dyDescent="0.25">
      <c r="A33" s="21"/>
      <c r="B33" s="111"/>
      <c r="C33" s="21"/>
      <c r="D33" s="21"/>
      <c r="E33" s="21"/>
      <c r="F33" s="21"/>
      <c r="G33" s="21"/>
      <c r="H33" s="21"/>
      <c r="I33" s="21"/>
      <c r="J33" s="21"/>
      <c r="K33" s="21"/>
      <c r="L33" s="21"/>
      <c r="M33" s="21"/>
      <c r="N33" s="21"/>
      <c r="O33" s="21"/>
      <c r="P33" s="21"/>
      <c r="Q33" s="21"/>
    </row>
    <row r="34" spans="1:17" ht="13.5" thickBot="1" x14ac:dyDescent="0.25">
      <c r="A34" s="398">
        <v>1304369</v>
      </c>
      <c r="B34" s="399" t="str">
        <f>VLOOKUP($A34,[1]Crses!$A$2:$J$254,3,FALSE)</f>
        <v>Field Training</v>
      </c>
      <c r="C34" s="400">
        <f>VLOOKUP($A34,[1]Crses!$A$2:$J$254,4,FALSE)</f>
        <v>0</v>
      </c>
      <c r="D34" s="400">
        <f>VLOOKUP($A34,[1]Crses!$A$2:$J$254,5,FALSE)</f>
        <v>6</v>
      </c>
      <c r="E34" s="400">
        <f>VLOOKUP($A34,[1]Crses!$A$2:$J$254,6,FALSE)</f>
        <v>3</v>
      </c>
      <c r="F34" s="401" t="str">
        <f>VLOOKUP($A34,[1]Crses!$A$2:$J$254,7,FALSE)</f>
        <v>Pass. 90Cr. Hrs.</v>
      </c>
      <c r="G34" s="123"/>
      <c r="H34" s="123"/>
      <c r="I34" s="106"/>
      <c r="J34" s="394" t="s">
        <v>529</v>
      </c>
      <c r="K34" s="394"/>
      <c r="L34" s="394"/>
      <c r="M34" s="106"/>
      <c r="N34" s="106"/>
      <c r="O34" s="107"/>
      <c r="P34" s="235"/>
      <c r="Q34" s="235"/>
    </row>
    <row r="35" spans="1:17" s="122" customFormat="1" ht="13.5" thickBot="1" x14ac:dyDescent="0.25">
      <c r="A35" s="117"/>
      <c r="B35" s="118"/>
      <c r="C35" s="119"/>
      <c r="D35" s="119"/>
      <c r="E35" s="119"/>
      <c r="F35" s="117"/>
      <c r="G35" s="117"/>
      <c r="H35" s="117"/>
      <c r="I35" s="120"/>
      <c r="J35" s="120"/>
      <c r="K35" s="120"/>
      <c r="L35" s="120"/>
      <c r="M35" s="120"/>
      <c r="N35" s="120"/>
      <c r="O35" s="121"/>
      <c r="P35" s="121"/>
      <c r="Q35" s="121"/>
    </row>
    <row r="36" spans="1:17" ht="13.5" thickBot="1" x14ac:dyDescent="0.25">
      <c r="A36" s="384" t="s">
        <v>530</v>
      </c>
      <c r="B36" s="384"/>
      <c r="C36" s="384"/>
      <c r="D36" s="384"/>
      <c r="E36" s="384"/>
      <c r="F36" s="384"/>
      <c r="G36" s="239"/>
      <c r="H36" s="240"/>
      <c r="I36" s="105"/>
      <c r="J36" s="384" t="s">
        <v>531</v>
      </c>
      <c r="K36" s="384"/>
      <c r="L36" s="384"/>
      <c r="M36" s="384"/>
      <c r="N36" s="384"/>
      <c r="O36" s="384"/>
      <c r="P36" s="239"/>
      <c r="Q36" s="240"/>
    </row>
    <row r="37" spans="1:17" ht="13.5" thickBot="1" x14ac:dyDescent="0.25">
      <c r="A37" s="381" t="s">
        <v>1</v>
      </c>
      <c r="B37" s="388" t="s">
        <v>2</v>
      </c>
      <c r="C37" s="380" t="s">
        <v>3</v>
      </c>
      <c r="D37" s="380"/>
      <c r="E37" s="380"/>
      <c r="F37" s="381" t="s">
        <v>26</v>
      </c>
      <c r="G37" s="390" t="s">
        <v>608</v>
      </c>
      <c r="H37" s="391"/>
      <c r="I37" s="103"/>
      <c r="J37" s="381" t="s">
        <v>1</v>
      </c>
      <c r="K37" s="389" t="s">
        <v>2</v>
      </c>
      <c r="L37" s="380" t="s">
        <v>3</v>
      </c>
      <c r="M37" s="380"/>
      <c r="N37" s="380"/>
      <c r="O37" s="381" t="s">
        <v>26</v>
      </c>
      <c r="P37" s="390" t="s">
        <v>608</v>
      </c>
      <c r="Q37" s="391"/>
    </row>
    <row r="38" spans="1:17" ht="13.5" thickBot="1" x14ac:dyDescent="0.25">
      <c r="A38" s="387"/>
      <c r="B38" s="388"/>
      <c r="C38" s="98" t="s">
        <v>4</v>
      </c>
      <c r="D38" s="99" t="s">
        <v>5</v>
      </c>
      <c r="E38" s="99" t="s">
        <v>6</v>
      </c>
      <c r="F38" s="381"/>
      <c r="G38" s="241" t="s">
        <v>609</v>
      </c>
      <c r="H38" s="241" t="s">
        <v>610</v>
      </c>
      <c r="I38" s="105"/>
      <c r="J38" s="387"/>
      <c r="K38" s="389"/>
      <c r="L38" s="98" t="s">
        <v>4</v>
      </c>
      <c r="M38" s="99" t="s">
        <v>5</v>
      </c>
      <c r="N38" s="99" t="s">
        <v>6</v>
      </c>
      <c r="O38" s="381"/>
      <c r="P38" s="241" t="s">
        <v>609</v>
      </c>
      <c r="Q38" s="241" t="s">
        <v>610</v>
      </c>
    </row>
    <row r="39" spans="1:17" s="135" customFormat="1" ht="18" customHeight="1" x14ac:dyDescent="0.2">
      <c r="A39" s="81">
        <v>1302485</v>
      </c>
      <c r="B39" s="133" t="str">
        <f>VLOOKUP($A39,Crses!$A$2:$J$284,3,FALSE)</f>
        <v>Software Maintenance and Reengineering</v>
      </c>
      <c r="C39" s="125">
        <f>VLOOKUP($A39,Crses!$A$2:$J$263,4,FALSE)</f>
        <v>3</v>
      </c>
      <c r="D39" s="125">
        <f>VLOOKUP($A39,Crses!$A$2:$J$263,5,FALSE)</f>
        <v>0</v>
      </c>
      <c r="E39" s="125">
        <f>VLOOKUP($A39,Crses!$A$2:$J$263,6,FALSE)</f>
        <v>3</v>
      </c>
      <c r="F39" s="139">
        <f>VLOOKUP($A39,Crses!$A$2:$J$263,8,FALSE)</f>
        <v>1302383</v>
      </c>
      <c r="G39" s="242"/>
      <c r="H39" s="243"/>
      <c r="I39" s="97"/>
      <c r="J39" s="81">
        <v>100100</v>
      </c>
      <c r="K39" s="124" t="str">
        <f>VLOOKUP($J39,Crses!$A$2:$J$284,3,FALSE)</f>
        <v>Military Science*</v>
      </c>
      <c r="L39" s="125">
        <f>VLOOKUP($J39,Crses!$A$2:$J$284,4,FALSE)</f>
        <v>3</v>
      </c>
      <c r="M39" s="125">
        <f>VLOOKUP($J39,Crses!$A$2:$J$284,5,FALSE)</f>
        <v>0</v>
      </c>
      <c r="N39" s="125">
        <f>VLOOKUP($J39,Crses!$A$2:$J$284,6,FALSE)</f>
        <v>3</v>
      </c>
      <c r="O39" s="134" t="str">
        <f>VLOOKUP($J39,Crses!$A$2:$J$284,8,FALSE)</f>
        <v>-</v>
      </c>
      <c r="P39" s="242"/>
      <c r="Q39" s="243"/>
    </row>
    <row r="40" spans="1:17" s="135" customFormat="1" ht="32.25" customHeight="1" x14ac:dyDescent="0.2">
      <c r="A40" s="50">
        <v>1302491</v>
      </c>
      <c r="B40" s="136" t="str">
        <f>VLOOKUP($A40,Crses!$A$2:$J$284,3,FALSE)</f>
        <v>Graduation Project (1)</v>
      </c>
      <c r="C40" s="128">
        <f>VLOOKUP($A40,Crses!$A$2:$J$263,4,FALSE)</f>
        <v>0</v>
      </c>
      <c r="D40" s="128">
        <f>VLOOKUP($A40,Crses!$A$2:$J$263,5,FALSE)</f>
        <v>2</v>
      </c>
      <c r="E40" s="128">
        <f>VLOOKUP($A40,Crses!$A$2:$J$263,6,FALSE)</f>
        <v>1</v>
      </c>
      <c r="F40" s="140" t="str">
        <f>VLOOKUP($A40,Crses!$A$2:$J$263,8,FALSE)</f>
        <v>Pass. 90 Cr.Hrs.+ 1302384</v>
      </c>
      <c r="G40" s="100"/>
      <c r="H40" s="244"/>
      <c r="I40" s="97"/>
      <c r="J40" s="50">
        <v>1302492</v>
      </c>
      <c r="K40" s="127" t="str">
        <f>VLOOKUP($J40,Crses!$A$2:$J$284,3,FALSE)</f>
        <v>Graduation Project (2)</v>
      </c>
      <c r="L40" s="128">
        <f>VLOOKUP($J40,Crses!$A$2:$J$284,4,FALSE)</f>
        <v>0</v>
      </c>
      <c r="M40" s="128">
        <f>VLOOKUP($J40,Crses!$A$2:$J$284,5,FALSE)</f>
        <v>4</v>
      </c>
      <c r="N40" s="128">
        <f>VLOOKUP($J40,Crses!$A$2:$J$284,6,FALSE)</f>
        <v>2</v>
      </c>
      <c r="O40" s="137">
        <f>VLOOKUP($J40,Crses!$A$2:$J$284,8,FALSE)</f>
        <v>1302491</v>
      </c>
      <c r="P40" s="100"/>
      <c r="Q40" s="244"/>
    </row>
    <row r="41" spans="1:17" s="135" customFormat="1" ht="18.75" customHeight="1" x14ac:dyDescent="0.2">
      <c r="A41" s="50">
        <v>1303338</v>
      </c>
      <c r="B41" s="136" t="str">
        <f>VLOOKUP($A41,Crses!$A$2:$J$284,3,FALSE)</f>
        <v>Advanced Internet Computing</v>
      </c>
      <c r="C41" s="128">
        <f>VLOOKUP($A41,Crses!$A$2:$J$263,4,FALSE)</f>
        <v>2</v>
      </c>
      <c r="D41" s="128">
        <f>VLOOKUP($A41,Crses!$A$2:$J$263,5,FALSE)</f>
        <v>2</v>
      </c>
      <c r="E41" s="128">
        <f>VLOOKUP($A41,Crses!$A$2:$J$263,6,FALSE)</f>
        <v>3</v>
      </c>
      <c r="F41" s="140" t="str">
        <f>VLOOKUP($A41,Crses!$A$2:$J$263,8,FALSE)</f>
        <v>1303236+1301304</v>
      </c>
      <c r="G41" s="245"/>
      <c r="H41" s="244"/>
      <c r="I41" s="97"/>
      <c r="J41" s="50">
        <v>1303360</v>
      </c>
      <c r="K41" s="127" t="str">
        <f>VLOOKUP($J41,Crses!$A$2:$J$284,3,FALSE)</f>
        <v>Database Systems Administration</v>
      </c>
      <c r="L41" s="128">
        <f>VLOOKUP($J41,Crses!$A$2:$J$284,4,FALSE)</f>
        <v>3</v>
      </c>
      <c r="M41" s="128">
        <f>VLOOKUP($J41,Crses!$A$2:$J$284,5,FALSE)</f>
        <v>0</v>
      </c>
      <c r="N41" s="128">
        <f>VLOOKUP($J41,Crses!$A$2:$J$284,6,FALSE)</f>
        <v>3</v>
      </c>
      <c r="O41" s="137">
        <f>VLOOKUP($J41,Crses!$A$2:$J$284,8,FALSE)</f>
        <v>1303342</v>
      </c>
      <c r="P41" s="245"/>
      <c r="Q41" s="244"/>
    </row>
    <row r="42" spans="1:17" s="135" customFormat="1" ht="14.25" x14ac:dyDescent="0.2">
      <c r="A42" s="50">
        <v>1301310</v>
      </c>
      <c r="B42" s="136" t="str">
        <f>VLOOKUP($A42,Crses!$A$2:$J$284,3,FALSE)</f>
        <v>Design and Analysis of Algorithms</v>
      </c>
      <c r="C42" s="128">
        <f>VLOOKUP($A42,Crses!$A$2:$J$263,4,FALSE)</f>
        <v>3</v>
      </c>
      <c r="D42" s="128">
        <f>VLOOKUP($A42,Crses!$A$2:$J$263,5,FALSE)</f>
        <v>0</v>
      </c>
      <c r="E42" s="128">
        <f>VLOOKUP($A42,Crses!$A$2:$J$263,6,FALSE)</f>
        <v>3</v>
      </c>
      <c r="F42" s="140">
        <f>VLOOKUP($A42,Crses!$A$2:$J$263,8,FALSE)</f>
        <v>1301203</v>
      </c>
      <c r="G42" s="100"/>
      <c r="H42" s="244"/>
      <c r="I42" s="97"/>
      <c r="J42" s="100" t="s">
        <v>0</v>
      </c>
      <c r="K42" s="127" t="s">
        <v>525</v>
      </c>
      <c r="L42" s="128">
        <v>3</v>
      </c>
      <c r="M42" s="128">
        <v>0</v>
      </c>
      <c r="N42" s="128">
        <v>3</v>
      </c>
      <c r="O42" s="137"/>
      <c r="P42" s="100"/>
      <c r="Q42" s="244"/>
    </row>
    <row r="43" spans="1:17" s="135" customFormat="1" ht="14.25" x14ac:dyDescent="0.2">
      <c r="A43" s="100" t="s">
        <v>0</v>
      </c>
      <c r="B43" s="127" t="s">
        <v>526</v>
      </c>
      <c r="C43" s="128">
        <v>3</v>
      </c>
      <c r="D43" s="128">
        <v>0</v>
      </c>
      <c r="E43" s="128">
        <v>3</v>
      </c>
      <c r="F43" s="137"/>
      <c r="G43" s="100"/>
      <c r="H43" s="244"/>
      <c r="I43" s="97"/>
      <c r="J43" s="100" t="s">
        <v>0</v>
      </c>
      <c r="K43" s="127" t="s">
        <v>526</v>
      </c>
      <c r="L43" s="128">
        <v>3</v>
      </c>
      <c r="M43" s="128">
        <v>0</v>
      </c>
      <c r="N43" s="128">
        <v>3</v>
      </c>
      <c r="O43" s="137"/>
      <c r="P43" s="100"/>
      <c r="Q43" s="244"/>
    </row>
    <row r="44" spans="1:17" s="135" customFormat="1" ht="15" thickBot="1" x14ac:dyDescent="0.25">
      <c r="A44" s="115" t="s">
        <v>0</v>
      </c>
      <c r="B44" s="130" t="s">
        <v>532</v>
      </c>
      <c r="C44" s="131">
        <v>3</v>
      </c>
      <c r="D44" s="131">
        <v>0</v>
      </c>
      <c r="E44" s="131">
        <v>3</v>
      </c>
      <c r="F44" s="138"/>
      <c r="G44" s="100"/>
      <c r="H44" s="244"/>
      <c r="I44" s="97"/>
      <c r="J44" s="92"/>
      <c r="K44" s="130"/>
      <c r="L44" s="131"/>
      <c r="M44" s="131"/>
      <c r="N44" s="131"/>
      <c r="O44" s="138"/>
      <c r="P44" s="100"/>
      <c r="Q44" s="244"/>
    </row>
    <row r="45" spans="1:17" ht="13.5" thickBot="1" x14ac:dyDescent="0.25">
      <c r="A45" s="382" t="s">
        <v>6</v>
      </c>
      <c r="B45" s="382"/>
      <c r="C45" s="102">
        <f>SUM(C39:C44)</f>
        <v>14</v>
      </c>
      <c r="D45" s="102">
        <f>SUM(D39:D44)</f>
        <v>4</v>
      </c>
      <c r="E45" s="102">
        <f>SUM(E39:E44)</f>
        <v>16</v>
      </c>
      <c r="F45" s="101"/>
      <c r="G45" s="392"/>
      <c r="H45" s="393"/>
      <c r="I45" s="105"/>
      <c r="J45" s="382" t="s">
        <v>6</v>
      </c>
      <c r="K45" s="382"/>
      <c r="L45" s="102">
        <f>SUM(L39:L44)</f>
        <v>12</v>
      </c>
      <c r="M45" s="102">
        <f>SUM(M39:M44)</f>
        <v>4</v>
      </c>
      <c r="N45" s="102">
        <f>SUM(N39:N44)</f>
        <v>14</v>
      </c>
      <c r="O45" s="101"/>
      <c r="P45" s="392"/>
      <c r="Q45" s="393"/>
    </row>
    <row r="46" spans="1:17" ht="13.5" thickBot="1" x14ac:dyDescent="0.25">
      <c r="A46" s="383" t="s">
        <v>533</v>
      </c>
      <c r="B46" s="383"/>
      <c r="C46" s="384" t="s">
        <v>520</v>
      </c>
      <c r="D46" s="384"/>
      <c r="E46" s="384"/>
      <c r="F46" s="384"/>
      <c r="G46" s="247"/>
      <c r="H46" s="248"/>
      <c r="I46" s="113"/>
      <c r="J46" s="385" t="s">
        <v>534</v>
      </c>
      <c r="K46" s="386"/>
      <c r="L46" s="108">
        <f>E10+N10+E21+N21+E32+N32+E45+N45+E34</f>
        <v>132</v>
      </c>
      <c r="M46" s="108"/>
      <c r="N46" s="108"/>
      <c r="O46" s="109"/>
      <c r="P46" s="22"/>
      <c r="Q46" s="22"/>
    </row>
  </sheetData>
  <mergeCells count="70">
    <mergeCell ref="P37:Q37"/>
    <mergeCell ref="P45:Q45"/>
    <mergeCell ref="P24:Q24"/>
    <mergeCell ref="P32:Q32"/>
    <mergeCell ref="P3:Q3"/>
    <mergeCell ref="P10:Q10"/>
    <mergeCell ref="P13:Q13"/>
    <mergeCell ref="P21:Q21"/>
    <mergeCell ref="A1:O1"/>
    <mergeCell ref="A2:F2"/>
    <mergeCell ref="J2:O2"/>
    <mergeCell ref="A3:A4"/>
    <mergeCell ref="B3:B4"/>
    <mergeCell ref="C3:E3"/>
    <mergeCell ref="F3:F4"/>
    <mergeCell ref="J3:J4"/>
    <mergeCell ref="O3:O4"/>
    <mergeCell ref="K3:K4"/>
    <mergeCell ref="L3:N3"/>
    <mergeCell ref="G3:H3"/>
    <mergeCell ref="J11:O11"/>
    <mergeCell ref="A12:F12"/>
    <mergeCell ref="J12:O12"/>
    <mergeCell ref="G10:H10"/>
    <mergeCell ref="A21:B21"/>
    <mergeCell ref="J21:K21"/>
    <mergeCell ref="G13:H13"/>
    <mergeCell ref="G21:H21"/>
    <mergeCell ref="A10:B10"/>
    <mergeCell ref="J10:K10"/>
    <mergeCell ref="A23:F23"/>
    <mergeCell ref="J23:O23"/>
    <mergeCell ref="A13:A14"/>
    <mergeCell ref="B13:B14"/>
    <mergeCell ref="C13:E13"/>
    <mergeCell ref="F13:F14"/>
    <mergeCell ref="J13:J14"/>
    <mergeCell ref="K13:K14"/>
    <mergeCell ref="L13:N13"/>
    <mergeCell ref="O13:O14"/>
    <mergeCell ref="A36:F36"/>
    <mergeCell ref="J36:O36"/>
    <mergeCell ref="A24:A25"/>
    <mergeCell ref="B24:B25"/>
    <mergeCell ref="C24:E24"/>
    <mergeCell ref="F24:F25"/>
    <mergeCell ref="J24:J25"/>
    <mergeCell ref="K24:K25"/>
    <mergeCell ref="L24:N24"/>
    <mergeCell ref="O24:O25"/>
    <mergeCell ref="A32:B32"/>
    <mergeCell ref="J32:K32"/>
    <mergeCell ref="J34:L34"/>
    <mergeCell ref="G24:H24"/>
    <mergeCell ref="G32:H32"/>
    <mergeCell ref="L37:N37"/>
    <mergeCell ref="O37:O38"/>
    <mergeCell ref="A45:B45"/>
    <mergeCell ref="J45:K45"/>
    <mergeCell ref="A46:B46"/>
    <mergeCell ref="C46:F46"/>
    <mergeCell ref="J46:K46"/>
    <mergeCell ref="A37:A38"/>
    <mergeCell ref="B37:B38"/>
    <mergeCell ref="C37:E37"/>
    <mergeCell ref="F37:F38"/>
    <mergeCell ref="J37:J38"/>
    <mergeCell ref="K37:K38"/>
    <mergeCell ref="G37:H37"/>
    <mergeCell ref="G45:H45"/>
  </mergeCells>
  <dataValidations count="2">
    <dataValidation type="custom" operator="greaterThan" allowBlank="1" showInputMessage="1" showErrorMessage="1" promptTitle="Registration Semester" prompt="Please enter the academic year of the registration and semester. For example, the value 20161 represents the first semester of the academic year 2016." sqref="G6 P6 P16 G16 G27 G40 P40 P27" xr:uid="{9CC8E090-8B99-4500-9523-6EF7ED15510B}">
      <formula1>20160</formula1>
    </dataValidation>
    <dataValidation type="whole" operator="greaterThan" allowBlank="1" showInputMessage="1" showErrorMessage="1" promptTitle="Example" prompt="20161_x000a_20162" sqref="G7:G10 G5 P7:P10 P5 P15 G15 G26 G39 P39 P26 P17:P21 G17:G21 G28:G32 G41:G45 P41:P45 P28:P32" xr:uid="{3DB00A74-47BD-401C-983A-24149ABB5FAD}">
      <formula1>20140</formula1>
    </dataValidation>
  </dataValidations>
  <pageMargins left="0" right="0" top="0" bottom="0" header="0.3" footer="0.3"/>
  <pageSetup paperSize="9" scale="86" orientation="landscape" r:id="rId1"/>
  <ignoredErrors>
    <ignoredError sqref="M5" formula="1"/>
  </ignoredErrors>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BCEF5973-1BFF-4232-9AE9-A88E9C3D3AAE}">
          <x14:formula1>
            <xm:f>'Academic advising'!$A$20:$A$35</xm:f>
          </x14:formula1>
          <xm:sqref>G2 P2 P12 G12 G23 G36 P36 P23</xm:sqref>
        </x14:dataValidation>
        <x14:dataValidation type="list" allowBlank="1" showInputMessage="1" showErrorMessage="1" xr:uid="{A310A0B5-AB2F-4D1F-A29F-195BED46B4D2}">
          <x14:formula1>
            <xm:f>'Academic advising'!$A$13:$A$15</xm:f>
          </x14:formula1>
          <xm:sqref>H2 Q2 Q12 H12 H23 H36 Q36 Q23</xm:sqref>
        </x14:dataValidation>
        <x14:dataValidation type="list" allowBlank="1" showInputMessage="1" showErrorMessage="1" promptTitle="Status:" prompt="☼ Registered according to advising plan._x000a_► Registered in a later semester_x000a_◄ Registered in a semester before._x000a_↔ Compensated course (معوضة)._x000a_≈ Equivalent course (معادلة)._x000a_※ Alternative course (بديلة)._x000a_‼ Registered violating advising plan." xr:uid="{4B9F711F-0371-432C-85D3-B0C01A9DB9D1}">
          <x14:formula1>
            <xm:f>'Academic advising'!$A$2:$A$9</xm:f>
          </x14:formula1>
          <xm:sqref>H5:H10 Q5:Q10 Q15:Q21 H15:H21 H26:H32 H39:H45 Q39:Q45 Q26:Q32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0D25E-47F2-4C80-B92C-8262A780019E}">
  <dimension ref="A1:B35"/>
  <sheetViews>
    <sheetView workbookViewId="0"/>
  </sheetViews>
  <sheetFormatPr defaultColWidth="8.85546875" defaultRowHeight="15.75" x14ac:dyDescent="0.25"/>
  <cols>
    <col min="1" max="1" width="20.140625" style="238" bestFit="1" customWidth="1"/>
    <col min="2" max="2" width="56.5703125" style="238" bestFit="1" customWidth="1"/>
    <col min="3" max="16384" width="8.85546875" style="238"/>
  </cols>
  <sheetData>
    <row r="1" spans="1:2" x14ac:dyDescent="0.25">
      <c r="A1" s="236" t="s">
        <v>569</v>
      </c>
      <c r="B1" s="237" t="s">
        <v>570</v>
      </c>
    </row>
    <row r="2" spans="1:2" x14ac:dyDescent="0.25">
      <c r="A2" s="236" t="s">
        <v>571</v>
      </c>
      <c r="B2" s="237" t="s">
        <v>572</v>
      </c>
    </row>
    <row r="3" spans="1:2" x14ac:dyDescent="0.25">
      <c r="A3" s="236" t="s">
        <v>573</v>
      </c>
      <c r="B3" s="237" t="s">
        <v>574</v>
      </c>
    </row>
    <row r="4" spans="1:2" x14ac:dyDescent="0.25">
      <c r="A4" s="236" t="s">
        <v>575</v>
      </c>
      <c r="B4" s="237" t="s">
        <v>576</v>
      </c>
    </row>
    <row r="5" spans="1:2" x14ac:dyDescent="0.25">
      <c r="A5" s="236" t="s">
        <v>577</v>
      </c>
      <c r="B5" s="237" t="s">
        <v>578</v>
      </c>
    </row>
    <row r="6" spans="1:2" x14ac:dyDescent="0.25">
      <c r="A6" s="236" t="s">
        <v>579</v>
      </c>
      <c r="B6" s="237" t="s">
        <v>580</v>
      </c>
    </row>
    <row r="7" spans="1:2" x14ac:dyDescent="0.25">
      <c r="A7" s="236" t="s">
        <v>581</v>
      </c>
      <c r="B7" s="237" t="s">
        <v>582</v>
      </c>
    </row>
    <row r="8" spans="1:2" x14ac:dyDescent="0.25">
      <c r="A8" s="236" t="s">
        <v>583</v>
      </c>
      <c r="B8" s="237" t="s">
        <v>584</v>
      </c>
    </row>
    <row r="9" spans="1:2" x14ac:dyDescent="0.25">
      <c r="A9" s="236" t="s">
        <v>585</v>
      </c>
      <c r="B9" s="237" t="s">
        <v>586</v>
      </c>
    </row>
    <row r="10" spans="1:2" x14ac:dyDescent="0.25">
      <c r="A10" s="236"/>
      <c r="B10" s="237"/>
    </row>
    <row r="12" spans="1:2" x14ac:dyDescent="0.25">
      <c r="A12" s="236" t="s">
        <v>587</v>
      </c>
    </row>
    <row r="13" spans="1:2" x14ac:dyDescent="0.25">
      <c r="A13" s="236" t="s">
        <v>588</v>
      </c>
    </row>
    <row r="14" spans="1:2" x14ac:dyDescent="0.25">
      <c r="A14" s="236" t="s">
        <v>589</v>
      </c>
    </row>
    <row r="15" spans="1:2" x14ac:dyDescent="0.25">
      <c r="A15" s="236" t="s">
        <v>590</v>
      </c>
    </row>
    <row r="19" spans="1:1" x14ac:dyDescent="0.25">
      <c r="A19" s="236" t="s">
        <v>591</v>
      </c>
    </row>
    <row r="20" spans="1:1" x14ac:dyDescent="0.25">
      <c r="A20" s="236" t="s">
        <v>592</v>
      </c>
    </row>
    <row r="21" spans="1:1" x14ac:dyDescent="0.25">
      <c r="A21" s="236" t="s">
        <v>593</v>
      </c>
    </row>
    <row r="22" spans="1:1" x14ac:dyDescent="0.25">
      <c r="A22" s="236" t="s">
        <v>594</v>
      </c>
    </row>
    <row r="23" spans="1:1" x14ac:dyDescent="0.25">
      <c r="A23" s="236" t="s">
        <v>595</v>
      </c>
    </row>
    <row r="24" spans="1:1" x14ac:dyDescent="0.25">
      <c r="A24" s="236" t="s">
        <v>596</v>
      </c>
    </row>
    <row r="25" spans="1:1" x14ac:dyDescent="0.25">
      <c r="A25" s="236" t="s">
        <v>597</v>
      </c>
    </row>
    <row r="26" spans="1:1" x14ac:dyDescent="0.25">
      <c r="A26" s="236" t="s">
        <v>598</v>
      </c>
    </row>
    <row r="27" spans="1:1" x14ac:dyDescent="0.25">
      <c r="A27" s="236" t="s">
        <v>599</v>
      </c>
    </row>
    <row r="28" spans="1:1" x14ac:dyDescent="0.25">
      <c r="A28" s="236" t="s">
        <v>600</v>
      </c>
    </row>
    <row r="29" spans="1:1" x14ac:dyDescent="0.25">
      <c r="A29" s="236" t="s">
        <v>601</v>
      </c>
    </row>
    <row r="30" spans="1:1" x14ac:dyDescent="0.25">
      <c r="A30" s="236" t="s">
        <v>602</v>
      </c>
    </row>
    <row r="31" spans="1:1" x14ac:dyDescent="0.25">
      <c r="A31" s="236" t="s">
        <v>603</v>
      </c>
    </row>
    <row r="32" spans="1:1" x14ac:dyDescent="0.25">
      <c r="A32" s="236" t="s">
        <v>604</v>
      </c>
    </row>
    <row r="33" spans="1:1" x14ac:dyDescent="0.25">
      <c r="A33" s="236" t="s">
        <v>605</v>
      </c>
    </row>
    <row r="34" spans="1:1" x14ac:dyDescent="0.25">
      <c r="A34" s="236" t="s">
        <v>606</v>
      </c>
    </row>
    <row r="35" spans="1:1" x14ac:dyDescent="0.25">
      <c r="A35" s="236" t="s">
        <v>607</v>
      </c>
    </row>
  </sheetData>
  <pageMargins left="0.7" right="0.7" top="0.75" bottom="0.75" header="0.3" footer="0.3"/>
  <pageSetup paperSize="9" orientation="portrait" r:id="rId1"/>
  <drawing r:id="rId2"/>
  <tableParts count="3">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Crses</vt:lpstr>
      <vt:lpstr>SE-E</vt:lpstr>
      <vt:lpstr>SE-A</vt:lpstr>
      <vt:lpstr>SE-Adv Arabic</vt:lpstr>
      <vt:lpstr>SE - Adv English</vt:lpstr>
      <vt:lpstr>Academic advising</vt:lpstr>
      <vt:lpstr>'SE-A'!Print_Area</vt:lpstr>
      <vt:lpstr>'SE-E'!Print_Area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 Study Plan 2015-2016-1</dc:title>
  <dc:creator>Dr. Mahmood Al-Bashayreh</dc:creator>
  <cp:lastModifiedBy>Mohammad</cp:lastModifiedBy>
  <cp:lastPrinted>2016-11-19T17:01:59Z</cp:lastPrinted>
  <dcterms:created xsi:type="dcterms:W3CDTF">1996-10-14T23:33:28Z</dcterms:created>
  <dcterms:modified xsi:type="dcterms:W3CDTF">2019-10-01T12:04:14Z</dcterms:modified>
</cp:coreProperties>
</file>