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ng_Ebraheam\Desktop\"/>
    </mc:Choice>
  </mc:AlternateContent>
  <xr:revisionPtr revIDLastSave="0" documentId="8_{50B3A170-90D0-4DB6-A83E-D325CE7397F1}" xr6:coauthVersionLast="47" xr6:coauthVersionMax="47" xr10:uidLastSave="{00000000-0000-0000-0000-000000000000}"/>
  <bookViews>
    <workbookView xWindow="-108" yWindow="-108" windowWidth="23256" windowHeight="12576" activeTab="2" xr2:uid="{00000000-000D-0000-FFFF-FFFF00000000}"/>
  </bookViews>
  <sheets>
    <sheet name="Data Tables" sheetId="1" r:id="rId1"/>
    <sheet name="Pivottables" sheetId="7" r:id="rId2"/>
    <sheet name="inocme sources" sheetId="2" r:id="rId3"/>
    <sheet name="geographically" sheetId="3" r:id="rId4"/>
    <sheet name="sales process" sheetId="4" r:id="rId5"/>
    <sheet name="projects status" sheetId="5" r:id="rId6"/>
  </sheets>
  <definedNames>
    <definedName name="Slicer_Year">#N/A</definedName>
  </definedNames>
  <calcPr calcId="191029"/>
  <pivotCaches>
    <pivotCache cacheId="1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C8" i="7" l="1"/>
  <c r="BD8" i="7" s="1"/>
  <c r="BC9" i="7"/>
  <c r="BD9" i="7" s="1"/>
  <c r="BC10" i="7"/>
  <c r="BD10" i="7" s="1"/>
  <c r="BC11" i="7"/>
  <c r="BD11" i="7" s="1"/>
  <c r="BC12" i="7"/>
  <c r="BD12" i="7" s="1"/>
  <c r="BC13" i="7"/>
  <c r="BD13" i="7" s="1"/>
  <c r="BC14" i="7"/>
  <c r="BD14" i="7"/>
  <c r="BC15" i="7"/>
  <c r="BD15" i="7" s="1"/>
  <c r="BC16" i="7"/>
  <c r="BD16" i="7" s="1"/>
  <c r="BC17" i="7"/>
  <c r="BD17" i="7" s="1"/>
  <c r="BC18" i="7"/>
  <c r="BD18" i="7" s="1"/>
  <c r="BC19" i="7"/>
  <c r="BD19" i="7" s="1"/>
  <c r="BC20" i="7"/>
  <c r="BD20" i="7" s="1"/>
  <c r="BC21" i="7"/>
  <c r="BD21" i="7" s="1"/>
  <c r="BC22" i="7"/>
  <c r="BD22" i="7" s="1"/>
  <c r="BC23" i="7"/>
  <c r="BD23" i="7" s="1"/>
  <c r="BC24" i="7"/>
  <c r="BD24" i="7" s="1"/>
  <c r="BC25" i="7"/>
  <c r="BD25" i="7" s="1"/>
  <c r="BC26" i="7"/>
  <c r="BD26" i="7" s="1"/>
  <c r="BC27" i="7"/>
  <c r="BD27" i="7" s="1"/>
  <c r="BC7" i="7"/>
  <c r="BD7" i="7" s="1"/>
  <c r="AQ8" i="7"/>
  <c r="AQ7" i="7"/>
  <c r="AP8" i="7"/>
  <c r="AP7" i="7"/>
  <c r="AB7" i="7"/>
  <c r="O8" i="7"/>
  <c r="O9" i="7"/>
  <c r="O10" i="7"/>
  <c r="O11" i="7"/>
  <c r="O12" i="7"/>
  <c r="N12" i="7"/>
  <c r="N8" i="7"/>
  <c r="N9" i="7"/>
  <c r="N10" i="7"/>
  <c r="N11" i="7"/>
  <c r="N7" i="7"/>
  <c r="O7" i="7"/>
  <c r="K8" i="7"/>
  <c r="K9" i="7"/>
  <c r="K10" i="7"/>
  <c r="K11" i="7"/>
  <c r="K12" i="7"/>
  <c r="L12" i="7" s="1"/>
  <c r="K7" i="7"/>
  <c r="AH7" i="7"/>
  <c r="U7" i="7"/>
  <c r="V7" i="7" l="1"/>
  <c r="M12" i="7"/>
  <c r="L7" i="7"/>
  <c r="L8" i="7"/>
  <c r="L10" i="7"/>
  <c r="L11" i="7"/>
  <c r="M11" i="7" s="1"/>
  <c r="L9" i="7"/>
  <c r="M10" i="7" l="1"/>
  <c r="M7" i="7"/>
  <c r="M8" i="7"/>
  <c r="M9" i="7"/>
</calcChain>
</file>

<file path=xl/sharedStrings.xml><?xml version="1.0" encoding="utf-8"?>
<sst xmlns="http://schemas.openxmlformats.org/spreadsheetml/2006/main" count="3730" uniqueCount="61">
  <si>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</si>
  <si>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</si>
  <si>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</si>
  <si>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</si>
  <si>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</si>
  <si>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</si>
  <si>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</si>
  <si>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</si>
  <si>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</si>
  <si>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</si>
  <si>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</si>
  <si>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</si>
  <si>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</si>
  <si>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</si>
  <si>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</si>
  <si>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</si>
  <si>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</si>
  <si>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</si>
  <si>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</si>
  <si>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</si>
  <si>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</si>
  <si>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</si>
  <si>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</si>
  <si>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</si>
  <si>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</si>
  <si>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</si>
  <si>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</si>
  <si>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</si>
  <si>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</si>
  <si>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</si>
  <si>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</si>
  <si>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</si>
  <si>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</si>
  <si>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</si>
  <si>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</si>
  <si>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</si>
  <si>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</si>
  <si>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</si>
  <si>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</si>
  <si>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</si>
  <si>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</si>
  <si>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</si>
  <si>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</si>
  <si>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Row Labels</t>
  </si>
  <si>
    <t>Grand Total</t>
  </si>
  <si>
    <t>Sum of Income</t>
  </si>
  <si>
    <t>Sum of Income2</t>
  </si>
  <si>
    <t>Amount</t>
  </si>
  <si>
    <t>Max</t>
  </si>
  <si>
    <t>X</t>
  </si>
  <si>
    <t>Y</t>
  </si>
  <si>
    <t>Without Max</t>
  </si>
  <si>
    <t>Sum of Target Income</t>
  </si>
  <si>
    <t>Target</t>
  </si>
  <si>
    <t>Sum of Counts</t>
  </si>
  <si>
    <t>Sum of Counts2</t>
  </si>
  <si>
    <t>Count</t>
  </si>
  <si>
    <t>Count%</t>
  </si>
  <si>
    <t>Ave.income by month</t>
  </si>
  <si>
    <t>Sum of operating profit</t>
  </si>
  <si>
    <t>operating profits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</si>
</sst>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_(* #,##0_);_(* \(#,##0\);_(* &quot;-&quot;??_);_(@_)"/>
  </numFmts>
  <fonts count="7" x14ac:knownFonts="1">
    <font>
      <sz val="11"/>
      <color theme="1"/>
      <name val="Arial"/>
      <family val="2"/>
      <scheme val="minor"/>
    </font>
    <font>
      <sz val="11"/>
      <color theme="1"/>
      <name val="Arial"/>
      <family val="2"/>
      <scheme val="minor"/>
    </font>
    <font>
      <b/>
      <sz val="11"/>
      <color theme="0"/>
      <name val="Arial"/>
      <family val="2"/>
    </font>
    <font>
      <sz val="8"/>
      <name val="Arial"/>
      <family val="2"/>
      <scheme val="minor"/>
    </font>
    <font>
      <sz val="11"/>
      <color theme="0" tint="-4.9989318521683403E-2"/>
      <name val="Arial"/>
      <family val="2"/>
      <scheme val="minor"/>
    </font>
    <font>
      <sz val="11"/>
      <color theme="1" tint="0.249977111117893"/>
      <name val="Arial"/>
      <family val="2"/>
      <scheme val="minor"/>
    </font>
    <font>
      <b/>
      <sz val="11"/>
      <color theme="1" tint="0.249977111117893"/>
      <name val="Arial"/>
      <family val="2"/>
      <scheme val="minor"/>
    </font>
  </fonts>
  <fills count="4">
    <fill>
      <patternFill patternType="none"/>
    </fill>
    <fill>
      <patternFill patternType="gray125"/>
    </fill>
    <fill>
      <patternFill patternType="solid">
        <fgColor rgb="FF5A2BCB"/>
        <bgColor indexed="64"/>
      </patternFill>
    </fill>
    <fill>
      <patternFill patternType="solid">
        <fgColor theme="1"/>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0" fontId="0" fillId="0" borderId="0" xfId="0"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xf>
    <xf numFmtId="165" fontId="0" fillId="0" borderId="0" xfId="0" applyNumberFormat="1" applyFont="1" applyBorder="1"/>
    <xf numFmtId="165" fontId="0" fillId="0" borderId="0" xfId="0" applyNumberFormat="1" applyFont="1" applyBorder="1" applyAlignment="1">
      <alignment horizontal="center" vertical="center"/>
    </xf>
    <xf numFmtId="0" fontId="0" fillId="0" borderId="0" xfId="0" applyFont="1" applyBorder="1" applyAlignment="1">
      <alignment horizontal="left" vertical="center"/>
    </xf>
    <xf numFmtId="165" fontId="0" fillId="0" borderId="0" xfId="1" applyNumberFormat="1" applyFont="1" applyFill="1" applyBorder="1" applyAlignment="1">
      <alignment horizontal="center" vertical="center"/>
    </xf>
    <xf numFmtId="165" fontId="0" fillId="0" borderId="0" xfId="1" applyNumberFormat="1" applyFont="1" applyFill="1" applyBorder="1"/>
    <xf numFmtId="0" fontId="2" fillId="2" borderId="0" xfId="0" applyFont="1" applyFill="1" applyBorder="1" applyAlignment="1">
      <alignment horizontal="center" vertical="center"/>
    </xf>
    <xf numFmtId="0" fontId="0" fillId="3" borderId="0" xfId="0" applyFill="1"/>
    <xf numFmtId="0" fontId="0" fillId="0" borderId="0" xfId="0" applyFont="1" applyAlignment="1">
      <alignment vertical="center"/>
    </xf>
    <xf numFmtId="0" fontId="5" fillId="0" borderId="0" xfId="0" applyFont="1" applyAlignment="1">
      <alignment horizontal="left" vertical="center"/>
    </xf>
    <xf numFmtId="0" fontId="5" fillId="0" borderId="0" xfId="0" applyNumberFormat="1" applyFont="1" applyAlignment="1">
      <alignment vertical="center"/>
    </xf>
    <xf numFmtId="10" fontId="5" fillId="0" borderId="0" xfId="0" applyNumberFormat="1" applyFont="1" applyAlignment="1">
      <alignment vertical="center"/>
    </xf>
    <xf numFmtId="0" fontId="5" fillId="0" borderId="0" xfId="0" applyFont="1" applyAlignment="1">
      <alignment vertical="center"/>
    </xf>
    <xf numFmtId="0" fontId="4" fillId="3" borderId="0" xfId="0" applyFont="1" applyFill="1" applyAlignment="1">
      <alignment horizontal="center" vertical="center"/>
    </xf>
    <xf numFmtId="0" fontId="6" fillId="0" borderId="0" xfId="0" applyFont="1" applyAlignment="1">
      <alignment horizontal="center" vertical="center"/>
    </xf>
    <xf numFmtId="165" fontId="5" fillId="0" borderId="0" xfId="1" applyNumberFormat="1" applyFont="1" applyAlignment="1">
      <alignment vertical="center"/>
    </xf>
    <xf numFmtId="0" fontId="0" fillId="0" borderId="0" xfId="0" pivotButton="1" applyAlignment="1">
      <alignment vertical="center"/>
    </xf>
    <xf numFmtId="0" fontId="0" fillId="0" borderId="0" xfId="0" applyAlignment="1">
      <alignment vertical="center"/>
    </xf>
    <xf numFmtId="0" fontId="0" fillId="0" borderId="0" xfId="0" applyAlignment="1">
      <alignment horizontal="left" vertical="center"/>
    </xf>
    <xf numFmtId="9" fontId="5" fillId="0" borderId="0" xfId="2" applyFont="1" applyAlignment="1">
      <alignment vertical="center"/>
    </xf>
    <xf numFmtId="165" fontId="5" fillId="0" borderId="0" xfId="0" applyNumberFormat="1" applyFont="1" applyAlignment="1">
      <alignment vertical="center"/>
    </xf>
    <xf numFmtId="9" fontId="5" fillId="0" borderId="0" xfId="2" applyFont="1" applyBorder="1" applyAlignment="1">
      <alignment vertical="center"/>
    </xf>
    <xf numFmtId="9" fontId="5" fillId="0" borderId="1" xfId="2" applyFont="1" applyBorder="1" applyAlignment="1">
      <alignment vertical="center"/>
    </xf>
    <xf numFmtId="0" fontId="4" fillId="3" borderId="2" xfId="0" applyFont="1" applyFill="1" applyBorder="1" applyAlignment="1">
      <alignment horizontal="center" vertical="center"/>
    </xf>
    <xf numFmtId="165" fontId="5" fillId="0" borderId="3" xfId="0" applyNumberFormat="1" applyFont="1" applyBorder="1" applyAlignment="1">
      <alignment vertical="center"/>
    </xf>
    <xf numFmtId="10" fontId="5" fillId="0" borderId="4" xfId="2" applyNumberFormat="1" applyFont="1" applyBorder="1" applyAlignment="1">
      <alignment vertical="center"/>
    </xf>
    <xf numFmtId="0" fontId="4" fillId="3" borderId="5" xfId="0" applyFont="1" applyFill="1" applyBorder="1" applyAlignment="1">
      <alignment horizontal="center" vertical="center"/>
    </xf>
    <xf numFmtId="165" fontId="5" fillId="0" borderId="1" xfId="0" applyNumberFormat="1" applyFont="1" applyBorder="1" applyAlignment="1">
      <alignment vertical="center"/>
    </xf>
    <xf numFmtId="10" fontId="5" fillId="0" borderId="6" xfId="2" applyNumberFormat="1" applyFont="1" applyBorder="1" applyAlignment="1">
      <alignment vertical="center"/>
    </xf>
    <xf numFmtId="0" fontId="0" fillId="0" borderId="0" xfId="0" applyAlignment="1">
      <alignment horizontal="left" vertical="center" indent="1"/>
    </xf>
    <xf numFmtId="0" fontId="5" fillId="0" borderId="2" xfId="0" applyFont="1" applyBorder="1" applyAlignment="1">
      <alignment vertical="center"/>
    </xf>
    <xf numFmtId="165" fontId="5" fillId="0" borderId="3" xfId="1" applyNumberFormat="1" applyFont="1" applyBorder="1" applyAlignment="1">
      <alignment vertical="center"/>
    </xf>
    <xf numFmtId="9" fontId="5" fillId="0" borderId="4" xfId="2" applyFont="1" applyBorder="1" applyAlignment="1">
      <alignment vertical="center"/>
    </xf>
    <xf numFmtId="0" fontId="5" fillId="0" borderId="7" xfId="0" applyFont="1" applyBorder="1" applyAlignment="1">
      <alignment vertical="center"/>
    </xf>
    <xf numFmtId="165" fontId="5" fillId="0" borderId="0" xfId="1" applyNumberFormat="1" applyFont="1" applyBorder="1" applyAlignment="1">
      <alignment vertical="center"/>
    </xf>
    <xf numFmtId="9" fontId="5" fillId="0" borderId="8" xfId="2" applyFont="1" applyBorder="1" applyAlignment="1">
      <alignment vertical="center"/>
    </xf>
    <xf numFmtId="0" fontId="5" fillId="0" borderId="5" xfId="0" applyFont="1" applyBorder="1" applyAlignment="1">
      <alignment vertical="center"/>
    </xf>
    <xf numFmtId="165" fontId="5" fillId="0" borderId="1" xfId="1" applyNumberFormat="1" applyFont="1" applyBorder="1" applyAlignment="1">
      <alignment vertical="center"/>
    </xf>
    <xf numFmtId="9" fontId="5" fillId="0" borderId="6" xfId="2" applyFont="1" applyBorder="1" applyAlignment="1">
      <alignment vertical="center"/>
    </xf>
  </cellXfs>
  <cellStyles count="3">
    <cellStyle name="Comma" xfId="1" builtinId="3"/>
    <cellStyle name="Normal" xfId="0" builtinId="0"/>
    <cellStyle name="Per cent" xfId="2" builtinId="5"/>
  </cellStyles>
  <dxfs count="484">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numFmt numFmtId="14" formatCode="0.00%"/>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4" formatCode="0.00%"/>
    </dxf>
    <dxf>
      <alignment vertical="center"/>
    </dxf>
    <dxf>
      <alignment vertical="center"/>
    </dxf>
    <dxf>
      <alignment vertical="center"/>
    </dxf>
    <dxf>
      <alignment vertical="center"/>
    </dxf>
    <dxf>
      <alignment vertical="center"/>
    </dxf>
    <dxf>
      <font>
        <color theme="1" tint="0.249977111117893"/>
      </font>
    </dxf>
    <dxf>
      <font>
        <color theme="1" tint="0.249977111117893"/>
      </font>
    </dxf>
    <dxf>
      <numFmt numFmtId="165" formatCode="_(* #,##0_);_(* \(#,##0\);_(* &quot;-&quot;??_);_(@_)"/>
    </dxf>
    <dxf>
      <numFmt numFmtId="165" formatCode="_(* #,##0_);_(* \(#,##0\);_(* &quot;-&quot;??_);_(@_)"/>
    </dxf>
    <dxf>
      <alignment vertical="center"/>
    </dxf>
    <dxf>
      <alignment vertical="center"/>
    </dxf>
    <dxf>
      <alignment vertical="center"/>
    </dxf>
    <dxf>
      <alignment vertical="center"/>
    </dxf>
    <dxf>
      <alignment vertical="center"/>
    </dxf>
    <dxf>
      <font>
        <color theme="1" tint="0.249977111117893"/>
      </font>
    </dxf>
    <dxf>
      <font>
        <color theme="1" tint="0.249977111117893"/>
      </font>
    </dxf>
    <dxf>
      <font>
        <color theme="1" tint="0.249977111117893"/>
      </font>
    </dxf>
    <dxf>
      <font>
        <color theme="1" tint="0.249977111117893"/>
      </font>
    </dxf>
    <dxf>
      <font>
        <color theme="1" tint="0.249977111117893"/>
      </font>
    </dxf>
    <dxf>
      <alignment vertical="center"/>
    </dxf>
    <dxf>
      <alignment vertical="center"/>
    </dxf>
    <dxf>
      <alignment vertical="center"/>
    </dxf>
    <dxf>
      <alignment vertical="center"/>
    </dxf>
    <dxf>
      <alignment vertical="center"/>
    </dxf>
    <dxf>
      <alignment vertical="center"/>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2" defaultTableStyle="TableStyleMedium2" defaultPivotStyle="PivotStyleLight16">
    <tableStyle name="PivotStyleMedium4 2" table="0" count="13" xr9:uid="{FB926C91-FE76-4EA3-9571-7594AA2C6406}">
      <tableStyleElement type="wholeTable" dxfId="483"/>
      <tableStyleElement type="headerRow" dxfId="482"/>
      <tableStyleElement type="totalRow" dxfId="481"/>
      <tableStyleElement type="firstRowStripe" dxfId="480"/>
      <tableStyleElement type="firstColumnStripe" dxfId="479"/>
      <tableStyleElement type="firstHeaderCell" dxfId="478"/>
      <tableStyleElement type="firstSubtotalRow" dxfId="477"/>
      <tableStyleElement type="secondSubtotalRow" dxfId="476"/>
      <tableStyleElement type="firstColumnSubheading" dxfId="475"/>
      <tableStyleElement type="firstRowSubheading" dxfId="474"/>
      <tableStyleElement type="secondRowSubheading" dxfId="473"/>
      <tableStyleElement type="pageFieldLabels" dxfId="472"/>
      <tableStyleElement type="pageFieldValues" dxfId="471"/>
    </tableStyle>
    <tableStyle name="SlicerStyleDark3 2" pivot="0" table="0" count="10" xr9:uid="{121FABF3-A958-D640-8CBA-0DEC14FEA7B5}">
      <tableStyleElement type="wholeTable" dxfId="470"/>
      <tableStyleElement type="headerRow" dxfId="469"/>
    </tableStyle>
  </tableStyles>
  <colors>
    <mruColors>
      <color rgb="FF244F57"/>
      <color rgb="FFD6A300"/>
      <color rgb="FFD39F0B"/>
      <color rgb="FF12420E"/>
      <color rgb="FF3333FF"/>
      <color rgb="FF194AFE"/>
      <color rgb="FF55D9FB"/>
      <color rgb="FFC23FD8"/>
      <color rgb="FFCC0E62"/>
      <color rgb="FFD228B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040632211978899E-2"/>
          <c:y val="7.4999993580965971E-2"/>
          <c:w val="0.7911027111443536"/>
          <c:h val="0.88913044427161547"/>
        </c:manualLayout>
      </c:layout>
      <c:doughnutChart>
        <c:varyColors val="1"/>
        <c:ser>
          <c:idx val="0"/>
          <c:order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c:spPr>
          <c:dPt>
            <c:idx val="0"/>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01-023B-4C91-8922-5A7E5C0220A0}"/>
              </c:ext>
            </c:extLst>
          </c:dPt>
          <c:dPt>
            <c:idx val="1"/>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03-023B-4C91-8922-5A7E5C0220A0}"/>
              </c:ext>
            </c:extLst>
          </c:dPt>
          <c:dPt>
            <c:idx val="2"/>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05-023B-4C91-8922-5A7E5C0220A0}"/>
              </c:ext>
            </c:extLst>
          </c:dPt>
          <c:dPt>
            <c:idx val="3"/>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07-023B-4C91-8922-5A7E5C0220A0}"/>
              </c:ext>
            </c:extLst>
          </c:dPt>
          <c:dPt>
            <c:idx val="4"/>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09-023B-4C91-8922-5A7E5C0220A0}"/>
              </c:ext>
            </c:extLst>
          </c:dPt>
          <c:dPt>
            <c:idx val="5"/>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0B-023B-4C91-8922-5A7E5C0220A0}"/>
              </c:ext>
            </c:extLst>
          </c:dPt>
          <c:dPt>
            <c:idx val="6"/>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0D-023B-4C91-8922-5A7E5C0220A0}"/>
              </c:ext>
            </c:extLst>
          </c:dPt>
          <c:dPt>
            <c:idx val="7"/>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0F-023B-4C91-8922-5A7E5C0220A0}"/>
              </c:ext>
            </c:extLst>
          </c:dPt>
          <c:dPt>
            <c:idx val="8"/>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11-023B-4C91-8922-5A7E5C0220A0}"/>
              </c:ext>
            </c:extLst>
          </c:dPt>
          <c:dPt>
            <c:idx val="9"/>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13-023B-4C91-8922-5A7E5C0220A0}"/>
              </c:ext>
            </c:extLst>
          </c:dPt>
          <c:dPt>
            <c:idx val="10"/>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15-023B-4C91-8922-5A7E5C0220A0}"/>
              </c:ext>
            </c:extLst>
          </c:dPt>
          <c:dPt>
            <c:idx val="11"/>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17-023B-4C91-8922-5A7E5C0220A0}"/>
              </c:ext>
            </c:extLst>
          </c:dPt>
          <c:dPt>
            <c:idx val="12"/>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19-023B-4C91-8922-5A7E5C0220A0}"/>
              </c:ext>
            </c:extLst>
          </c:dPt>
          <c:dPt>
            <c:idx val="13"/>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1B-023B-4C91-8922-5A7E5C0220A0}"/>
              </c:ext>
            </c:extLst>
          </c:dPt>
          <c:dPt>
            <c:idx val="14"/>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1D-023B-4C91-8922-5A7E5C0220A0}"/>
              </c:ext>
            </c:extLst>
          </c:dPt>
          <c:dPt>
            <c:idx val="15"/>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1F-023B-4C91-8922-5A7E5C0220A0}"/>
              </c:ext>
            </c:extLst>
          </c:dPt>
          <c:dPt>
            <c:idx val="16"/>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21-023B-4C91-8922-5A7E5C0220A0}"/>
              </c:ext>
            </c:extLst>
          </c:dPt>
          <c:dPt>
            <c:idx val="17"/>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23-023B-4C91-8922-5A7E5C0220A0}"/>
              </c:ext>
            </c:extLst>
          </c:dPt>
          <c:dPt>
            <c:idx val="18"/>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25-023B-4C91-8922-5A7E5C0220A0}"/>
              </c:ext>
            </c:extLst>
          </c:dPt>
          <c:dPt>
            <c:idx val="19"/>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27-023B-4C91-8922-5A7E5C0220A0}"/>
              </c:ext>
            </c:extLst>
          </c:dPt>
          <c:dPt>
            <c:idx val="20"/>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29-023B-4C91-8922-5A7E5C0220A0}"/>
              </c:ext>
            </c:extLst>
          </c:dPt>
          <c:dPt>
            <c:idx val="21"/>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2B-023B-4C91-8922-5A7E5C0220A0}"/>
              </c:ext>
            </c:extLst>
          </c:dPt>
          <c:dPt>
            <c:idx val="22"/>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2D-023B-4C91-8922-5A7E5C0220A0}"/>
              </c:ext>
            </c:extLst>
          </c:dPt>
          <c:dPt>
            <c:idx val="23"/>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2F-023B-4C91-8922-5A7E5C0220A0}"/>
              </c:ext>
            </c:extLst>
          </c:dPt>
          <c:dPt>
            <c:idx val="24"/>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31-023B-4C91-8922-5A7E5C0220A0}"/>
              </c:ext>
            </c:extLst>
          </c:dPt>
          <c:dPt>
            <c:idx val="25"/>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33-023B-4C91-8922-5A7E5C0220A0}"/>
              </c:ext>
            </c:extLst>
          </c:dPt>
          <c:dPt>
            <c:idx val="26"/>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35-023B-4C91-8922-5A7E5C0220A0}"/>
              </c:ext>
            </c:extLst>
          </c:dPt>
          <c:dPt>
            <c:idx val="27"/>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37-023B-4C91-8922-5A7E5C0220A0}"/>
              </c:ext>
            </c:extLst>
          </c:dPt>
          <c:dPt>
            <c:idx val="28"/>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39-023B-4C91-8922-5A7E5C0220A0}"/>
              </c:ext>
            </c:extLst>
          </c:dPt>
          <c:dPt>
            <c:idx val="29"/>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3B-023B-4C91-8922-5A7E5C0220A0}"/>
              </c:ext>
            </c:extLst>
          </c:dPt>
          <c:dPt>
            <c:idx val="30"/>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3D-023B-4C91-8922-5A7E5C0220A0}"/>
              </c:ext>
            </c:extLst>
          </c:dPt>
          <c:dPt>
            <c:idx val="31"/>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3F-023B-4C91-8922-5A7E5C0220A0}"/>
              </c:ext>
            </c:extLst>
          </c:dPt>
          <c:dPt>
            <c:idx val="32"/>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41-023B-4C91-8922-5A7E5C0220A0}"/>
              </c:ext>
            </c:extLst>
          </c:dPt>
          <c:dPt>
            <c:idx val="33"/>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43-023B-4C91-8922-5A7E5C0220A0}"/>
              </c:ext>
            </c:extLst>
          </c:dPt>
          <c:dPt>
            <c:idx val="34"/>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45-023B-4C91-8922-5A7E5C0220A0}"/>
              </c:ext>
            </c:extLst>
          </c:dPt>
          <c:dPt>
            <c:idx val="35"/>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47-023B-4C91-8922-5A7E5C0220A0}"/>
              </c:ext>
            </c:extLst>
          </c:dPt>
          <c:dPt>
            <c:idx val="36"/>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49-023B-4C91-8922-5A7E5C0220A0}"/>
              </c:ext>
            </c:extLst>
          </c:dPt>
          <c:dPt>
            <c:idx val="37"/>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4B-023B-4C91-8922-5A7E5C0220A0}"/>
              </c:ext>
            </c:extLst>
          </c:dPt>
          <c:dPt>
            <c:idx val="38"/>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4D-023B-4C91-8922-5A7E5C0220A0}"/>
              </c:ext>
            </c:extLst>
          </c:dPt>
          <c:dPt>
            <c:idx val="39"/>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4F-023B-4C91-8922-5A7E5C0220A0}"/>
              </c:ext>
            </c:extLst>
          </c:dPt>
          <c:dPt>
            <c:idx val="40"/>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51-023B-4C91-8922-5A7E5C0220A0}"/>
              </c:ext>
            </c:extLst>
          </c:dPt>
          <c:dPt>
            <c:idx val="41"/>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53-023B-4C91-8922-5A7E5C0220A0}"/>
              </c:ext>
            </c:extLst>
          </c:dPt>
          <c:dPt>
            <c:idx val="42"/>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55-023B-4C91-8922-5A7E5C0220A0}"/>
              </c:ext>
            </c:extLst>
          </c:dPt>
          <c:dPt>
            <c:idx val="43"/>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57-023B-4C91-8922-5A7E5C0220A0}"/>
              </c:ext>
            </c:extLst>
          </c:dPt>
          <c:dPt>
            <c:idx val="44"/>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59-023B-4C91-8922-5A7E5C0220A0}"/>
              </c:ext>
            </c:extLst>
          </c:dPt>
          <c:dPt>
            <c:idx val="45"/>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5B-023B-4C91-8922-5A7E5C0220A0}"/>
              </c:ext>
            </c:extLst>
          </c:dPt>
          <c:dPt>
            <c:idx val="46"/>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5D-023B-4C91-8922-5A7E5C0220A0}"/>
              </c:ext>
            </c:extLst>
          </c:dPt>
          <c:dPt>
            <c:idx val="47"/>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5F-023B-4C91-8922-5A7E5C0220A0}"/>
              </c:ext>
            </c:extLst>
          </c:dPt>
          <c:dPt>
            <c:idx val="48"/>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61-023B-4C91-8922-5A7E5C0220A0}"/>
              </c:ext>
            </c:extLst>
          </c:dPt>
          <c:dPt>
            <c:idx val="49"/>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63-023B-4C91-8922-5A7E5C0220A0}"/>
              </c:ext>
            </c:extLst>
          </c:dPt>
          <c:dPt>
            <c:idx val="50"/>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65-023B-4C91-8922-5A7E5C0220A0}"/>
              </c:ext>
            </c:extLst>
          </c:dPt>
          <c:dPt>
            <c:idx val="51"/>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67-023B-4C91-8922-5A7E5C0220A0}"/>
              </c:ext>
            </c:extLst>
          </c:dPt>
          <c:dPt>
            <c:idx val="52"/>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69-023B-4C91-8922-5A7E5C0220A0}"/>
              </c:ext>
            </c:extLst>
          </c:dPt>
          <c:dPt>
            <c:idx val="53"/>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6B-023B-4C91-8922-5A7E5C0220A0}"/>
              </c:ext>
            </c:extLst>
          </c:dPt>
          <c:dPt>
            <c:idx val="54"/>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6D-023B-4C91-8922-5A7E5C0220A0}"/>
              </c:ext>
            </c:extLst>
          </c:dPt>
          <c:dPt>
            <c:idx val="55"/>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6F-023B-4C91-8922-5A7E5C0220A0}"/>
              </c:ext>
            </c:extLst>
          </c:dPt>
          <c:dPt>
            <c:idx val="56"/>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71-023B-4C91-8922-5A7E5C0220A0}"/>
              </c:ext>
            </c:extLst>
          </c:dPt>
          <c:dPt>
            <c:idx val="57"/>
            <c:bubble3D val="0"/>
            <c:spPr>
              <a:gradFill flip="none" rotWithShape="1">
                <a:gsLst>
                  <a:gs pos="0">
                    <a:schemeClr val="accent2"/>
                  </a:gs>
                  <a:gs pos="46000">
                    <a:srgbClr val="D6A300"/>
                  </a:gs>
                  <a:gs pos="100000">
                    <a:schemeClr val="accent4">
                      <a:lumMod val="60000"/>
                      <a:lumOff val="40000"/>
                    </a:schemeClr>
                  </a:gs>
                </a:gsLst>
                <a:lin ang="5400000" scaled="0"/>
                <a:tileRect/>
              </a:gradFill>
              <a:ln w="146050">
                <a:solidFill>
                  <a:schemeClr val="tx1"/>
                </a:solidFill>
              </a:ln>
              <a:effectLst/>
            </c:spPr>
            <c:extLst>
              <c:ext xmlns:c16="http://schemas.microsoft.com/office/drawing/2014/chart" uri="{C3380CC4-5D6E-409C-BE32-E72D297353CC}">
                <c16:uniqueId val="{00000073-023B-4C91-8922-5A7E5C0220A0}"/>
              </c:ext>
            </c:extLst>
          </c:dPt>
          <c:val>
            <c:numLit>
              <c:formatCode>General</c:formatCode>
              <c:ptCount val="58"/>
              <c:pt idx="0">
                <c:v>1.1000000000000001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023B-4C91-8922-5A7E5C0220A0}"/>
            </c:ext>
          </c:extLst>
        </c:ser>
        <c:ser>
          <c:idx val="1"/>
          <c:order val="1"/>
          <c:tx>
            <c:v>Percentage</c:v>
          </c:tx>
          <c:spPr>
            <a:ln>
              <a:noFill/>
            </a:ln>
          </c:spPr>
          <c:dPt>
            <c:idx val="0"/>
            <c:bubble3D val="0"/>
            <c:spPr>
              <a:solidFill>
                <a:schemeClr val="tx1">
                  <a:alpha val="0"/>
                </a:schemeClr>
              </a:solidFill>
              <a:ln w="19050">
                <a:noFill/>
              </a:ln>
              <a:effectLst/>
            </c:spPr>
            <c:extLst>
              <c:ext xmlns:c16="http://schemas.microsoft.com/office/drawing/2014/chart" uri="{C3380CC4-5D6E-409C-BE32-E72D297353CC}">
                <c16:uniqueId val="{00000076-023B-4C91-8922-5A7E5C0220A0}"/>
              </c:ext>
            </c:extLst>
          </c:dPt>
          <c:dPt>
            <c:idx val="1"/>
            <c:bubble3D val="0"/>
            <c:spPr>
              <a:solidFill>
                <a:schemeClr val="tx1">
                  <a:alpha val="70000"/>
                </a:schemeClr>
              </a:solidFill>
              <a:ln w="19050">
                <a:noFill/>
              </a:ln>
              <a:effectLst/>
            </c:spPr>
            <c:extLst>
              <c:ext xmlns:c16="http://schemas.microsoft.com/office/drawing/2014/chart" uri="{C3380CC4-5D6E-409C-BE32-E72D297353CC}">
                <c16:uniqueId val="{00000078-023B-4C91-8922-5A7E5C0220A0}"/>
              </c:ext>
            </c:extLst>
          </c:dPt>
          <c:val>
            <c:numRef>
              <c:f>Pivottables!$U$7:$V$7</c:f>
              <c:numCache>
                <c:formatCode>0%</c:formatCode>
                <c:ptCount val="2"/>
                <c:pt idx="0">
                  <c:v>0.80193337589140468</c:v>
                </c:pt>
                <c:pt idx="1">
                  <c:v>0.19806662410859532</c:v>
                </c:pt>
              </c:numCache>
            </c:numRef>
          </c:val>
          <c:extLst>
            <c:ext xmlns:c16="http://schemas.microsoft.com/office/drawing/2014/chart" uri="{C3380CC4-5D6E-409C-BE32-E72D297353CC}">
              <c16:uniqueId val="{00000079-023B-4C91-8922-5A7E5C0220A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System.xlsx]Pivottables!PivotTable4</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gradFill flip="none" rotWithShape="1">
              <a:gsLst>
                <a:gs pos="0">
                  <a:srgbClr val="FFC000"/>
                </a:gs>
                <a:gs pos="33000">
                  <a:schemeClr val="accent6">
                    <a:lumMod val="60000"/>
                    <a:lumOff val="40000"/>
                    <a:alpha val="30000"/>
                  </a:schemeClr>
                </a:gs>
                <a:gs pos="100000">
                  <a:schemeClr val="accent2">
                    <a:lumMod val="100000"/>
                  </a:schemeClr>
                </a:gs>
              </a:gsLst>
              <a:path path="circle">
                <a:fillToRect l="50000" t="-80000" r="50000" b="180000"/>
              </a:path>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Pivottables!$Z$6</c:f>
              <c:strCache>
                <c:ptCount val="1"/>
                <c:pt idx="0">
                  <c:v>Sum of Income</c:v>
                </c:pt>
              </c:strCache>
            </c:strRef>
          </c:tx>
          <c:spPr>
            <a:solidFill>
              <a:schemeClr val="accent1"/>
            </a:solidFill>
            <a:ln>
              <a:noFill/>
            </a:ln>
            <a:effectLst/>
          </c:spPr>
          <c:cat>
            <c:strRef>
              <c:f>Pivottables!$Y$7:$Y$19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Pivottables!$Z$7:$Z$19</c:f>
              <c:numCache>
                <c:formatCode>_(* #,##0_);_(* \(#,##0\);_(* "-"??_);_(@_)</c:formatCode>
                <c:ptCount val="12"/>
                <c:pt idx="0">
                  <c:v>64934.67</c:v>
                </c:pt>
                <c:pt idx="1">
                  <c:v>58642.049999999996</c:v>
                </c:pt>
                <c:pt idx="2">
                  <c:v>57630.7</c:v>
                </c:pt>
                <c:pt idx="3">
                  <c:v>58950.7</c:v>
                </c:pt>
                <c:pt idx="4">
                  <c:v>60548.14</c:v>
                </c:pt>
                <c:pt idx="5">
                  <c:v>55608</c:v>
                </c:pt>
                <c:pt idx="6">
                  <c:v>57630.7</c:v>
                </c:pt>
                <c:pt idx="7">
                  <c:v>60977.822499999995</c:v>
                </c:pt>
                <c:pt idx="8">
                  <c:v>59906.11</c:v>
                </c:pt>
                <c:pt idx="9">
                  <c:v>66177.665000000008</c:v>
                </c:pt>
                <c:pt idx="10">
                  <c:v>62246.084999999992</c:v>
                </c:pt>
                <c:pt idx="11">
                  <c:v>57630.7</c:v>
                </c:pt>
              </c:numCache>
            </c:numRef>
          </c:val>
          <c:extLst>
            <c:ext xmlns:c16="http://schemas.microsoft.com/office/drawing/2014/chart" uri="{C3380CC4-5D6E-409C-BE32-E72D297353CC}">
              <c16:uniqueId val="{00000000-A7BF-4BAB-8BF7-AE613995BF39}"/>
            </c:ext>
          </c:extLst>
        </c:ser>
        <c:ser>
          <c:idx val="1"/>
          <c:order val="1"/>
          <c:tx>
            <c:strRef>
              <c:f>Pivottables!$AA$6</c:f>
              <c:strCache>
                <c:ptCount val="1"/>
                <c:pt idx="0">
                  <c:v>Sum of Income2</c:v>
                </c:pt>
              </c:strCache>
            </c:strRef>
          </c:tx>
          <c:spPr>
            <a:solidFill>
              <a:schemeClr val="accent2"/>
            </a:solidFill>
            <a:ln>
              <a:gradFill flip="none" rotWithShape="1">
                <a:gsLst>
                  <a:gs pos="0">
                    <a:srgbClr val="FFC000"/>
                  </a:gs>
                  <a:gs pos="33000">
                    <a:schemeClr val="accent6">
                      <a:lumMod val="60000"/>
                      <a:lumOff val="40000"/>
                      <a:alpha val="30000"/>
                    </a:schemeClr>
                  </a:gs>
                  <a:gs pos="100000">
                    <a:schemeClr val="accent2">
                      <a:lumMod val="100000"/>
                    </a:schemeClr>
                  </a:gs>
                </a:gsLst>
                <a:path path="circle">
                  <a:fillToRect l="50000" t="-80000" r="50000" b="180000"/>
                </a:path>
                <a:tileRect/>
              </a:gradFill>
            </a:ln>
            <a:effectLst/>
          </c:spPr>
          <c:cat>
            <c:strRef>
              <c:f>Pivottables!$Y$7:$Y$19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Pivottables!$AA$7:$AA$19</c:f>
              <c:numCache>
                <c:formatCode>_(* #,##0_);_(* \(#,##0\);_(* "-"??_);_(@_)</c:formatCode>
                <c:ptCount val="12"/>
                <c:pt idx="0">
                  <c:v>64934.67</c:v>
                </c:pt>
                <c:pt idx="1">
                  <c:v>58642.049999999996</c:v>
                </c:pt>
                <c:pt idx="2">
                  <c:v>57630.7</c:v>
                </c:pt>
                <c:pt idx="3">
                  <c:v>58950.7</c:v>
                </c:pt>
                <c:pt idx="4">
                  <c:v>60548.14</c:v>
                </c:pt>
                <c:pt idx="5">
                  <c:v>55608</c:v>
                </c:pt>
                <c:pt idx="6">
                  <c:v>57630.7</c:v>
                </c:pt>
                <c:pt idx="7">
                  <c:v>60977.822499999995</c:v>
                </c:pt>
                <c:pt idx="8">
                  <c:v>59906.11</c:v>
                </c:pt>
                <c:pt idx="9">
                  <c:v>66177.665000000008</c:v>
                </c:pt>
                <c:pt idx="10">
                  <c:v>62246.084999999992</c:v>
                </c:pt>
                <c:pt idx="11">
                  <c:v>57630.7</c:v>
                </c:pt>
              </c:numCache>
            </c:numRef>
          </c:val>
          <c:extLst>
            <c:ext xmlns:c16="http://schemas.microsoft.com/office/drawing/2014/chart" uri="{C3380CC4-5D6E-409C-BE32-E72D297353CC}">
              <c16:uniqueId val="{00000001-A7BF-4BAB-8BF7-AE613995BF39}"/>
            </c:ext>
          </c:extLst>
        </c:ser>
        <c:dLbls>
          <c:showLegendKey val="0"/>
          <c:showVal val="0"/>
          <c:showCatName val="0"/>
          <c:showSerName val="0"/>
          <c:showPercent val="0"/>
          <c:showBubbleSize val="0"/>
        </c:dLbls>
        <c:axId val="1313157296"/>
        <c:axId val="1313156312"/>
      </c:areaChart>
      <c:catAx>
        <c:axId val="131315729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ar-EG"/>
          </a:p>
        </c:txPr>
        <c:crossAx val="1313156312"/>
        <c:crosses val="autoZero"/>
        <c:auto val="1"/>
        <c:lblAlgn val="ctr"/>
        <c:lblOffset val="100"/>
        <c:noMultiLvlLbl val="0"/>
      </c:catAx>
      <c:valAx>
        <c:axId val="1313156312"/>
        <c:scaling>
          <c:orientation val="minMax"/>
        </c:scaling>
        <c:delete val="1"/>
        <c:axPos val="l"/>
        <c:numFmt formatCode="_(* #,##0_);_(* \(#,##0\);_(* &quot;-&quot;??_);_(@_)" sourceLinked="1"/>
        <c:majorTickMark val="out"/>
        <c:minorTickMark val="none"/>
        <c:tickLblPos val="nextTo"/>
        <c:crossAx val="1313157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System.xlsx]Pivottables!PivotTable5</c:name>
    <c:fmtId val="9"/>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D39F0B"/>
              </a:gs>
              <a:gs pos="46000">
                <a:schemeClr val="accent4">
                  <a:lumMod val="95000"/>
                  <a:lumOff val="5000"/>
                </a:schemeClr>
              </a:gs>
              <a:gs pos="100000">
                <a:schemeClr val="accent4">
                  <a:lumMod val="60000"/>
                </a:schemeClr>
              </a:gs>
            </a:gsLst>
            <a:path path="circle">
              <a:fillToRect l="50000" t="130000" r="50000" b="-30000"/>
            </a:path>
            <a:tileRect/>
          </a:gradFill>
          <a:ln>
            <a:noFill/>
          </a:ln>
          <a:effectLst>
            <a:innerShdw blurRad="63500" dist="50800" dir="16200000">
              <a:prstClr val="black">
                <a:alpha val="50000"/>
              </a:prst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Pivottables!$AF$6</c:f>
              <c:strCache>
                <c:ptCount val="1"/>
                <c:pt idx="0">
                  <c:v>Total</c:v>
                </c:pt>
              </c:strCache>
            </c:strRef>
          </c:tx>
          <c:spPr>
            <a:gradFill flip="none" rotWithShape="1">
              <a:gsLst>
                <a:gs pos="0">
                  <a:srgbClr val="D39F0B"/>
                </a:gs>
                <a:gs pos="46000">
                  <a:schemeClr val="accent4">
                    <a:lumMod val="95000"/>
                    <a:lumOff val="5000"/>
                  </a:schemeClr>
                </a:gs>
                <a:gs pos="100000">
                  <a:schemeClr val="accent4">
                    <a:lumMod val="60000"/>
                  </a:schemeClr>
                </a:gs>
              </a:gsLst>
              <a:path path="circle">
                <a:fillToRect l="50000" t="130000" r="50000" b="-30000"/>
              </a:path>
              <a:tileRect/>
            </a:gradFill>
            <a:ln>
              <a:noFill/>
            </a:ln>
            <a:effectLst>
              <a:innerShdw blurRad="63500" dist="50800" dir="16200000">
                <a:prstClr val="black">
                  <a:alpha val="50000"/>
                </a:prstClr>
              </a:innerShdw>
            </a:effectLst>
          </c:spPr>
          <c:invertIfNegative val="0"/>
          <c:cat>
            <c:strRef>
              <c:f>Pivottables!$AE$7:$AE$19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Pivottables!$AF$7:$AF$19</c:f>
              <c:numCache>
                <c:formatCode>_(* #,##0_);_(* \(#,##0\);_(* "-"??_);_(@_)</c:formatCode>
                <c:ptCount val="12"/>
                <c:pt idx="0">
                  <c:v>12986.934000000001</c:v>
                </c:pt>
                <c:pt idx="1">
                  <c:v>11728.41</c:v>
                </c:pt>
                <c:pt idx="2">
                  <c:v>11526.14</c:v>
                </c:pt>
                <c:pt idx="3">
                  <c:v>11790.14</c:v>
                </c:pt>
                <c:pt idx="4">
                  <c:v>12109.628000000001</c:v>
                </c:pt>
                <c:pt idx="5">
                  <c:v>11121.599999999999</c:v>
                </c:pt>
                <c:pt idx="6">
                  <c:v>11526.14</c:v>
                </c:pt>
                <c:pt idx="7">
                  <c:v>12195.5645</c:v>
                </c:pt>
                <c:pt idx="8">
                  <c:v>11981.222000000002</c:v>
                </c:pt>
                <c:pt idx="9">
                  <c:v>13235.532999999999</c:v>
                </c:pt>
                <c:pt idx="10">
                  <c:v>12449.217000000002</c:v>
                </c:pt>
                <c:pt idx="11">
                  <c:v>11526.14</c:v>
                </c:pt>
              </c:numCache>
            </c:numRef>
          </c:val>
          <c:extLst>
            <c:ext xmlns:c16="http://schemas.microsoft.com/office/drawing/2014/chart" uri="{C3380CC4-5D6E-409C-BE32-E72D297353CC}">
              <c16:uniqueId val="{00000000-5E08-4FDE-BBC8-26D99D0507CB}"/>
            </c:ext>
          </c:extLst>
        </c:ser>
        <c:dLbls>
          <c:showLegendKey val="0"/>
          <c:showVal val="0"/>
          <c:showCatName val="0"/>
          <c:showSerName val="0"/>
          <c:showPercent val="0"/>
          <c:showBubbleSize val="0"/>
        </c:dLbls>
        <c:gapWidth val="182"/>
        <c:axId val="987953168"/>
        <c:axId val="987953496"/>
      </c:barChart>
      <c:catAx>
        <c:axId val="987953168"/>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ar-EG"/>
          </a:p>
        </c:txPr>
        <c:crossAx val="987953496"/>
        <c:crosses val="autoZero"/>
        <c:auto val="1"/>
        <c:lblAlgn val="ctr"/>
        <c:lblOffset val="100"/>
        <c:noMultiLvlLbl val="0"/>
      </c:catAx>
      <c:valAx>
        <c:axId val="987953496"/>
        <c:scaling>
          <c:orientation val="minMax"/>
        </c:scaling>
        <c:delete val="1"/>
        <c:axPos val="b"/>
        <c:numFmt formatCode="_(* #,##0_);_(* \(#,##0\);_(* &quot;-&quot;??_);_(@_)" sourceLinked="1"/>
        <c:majorTickMark val="out"/>
        <c:minorTickMark val="none"/>
        <c:tickLblPos val="nextTo"/>
        <c:crossAx val="98795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System.xlsx]Pivottables!PivotTable6</c:name>
    <c:fmtId val="15"/>
  </c:pivotSource>
  <c:chart>
    <c:autoTitleDeleted val="0"/>
    <c:pivotFmts>
      <c:pivotFmt>
        <c:idx val="0"/>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w="19050">
            <a:solidFill>
              <a:schemeClr val="lt1"/>
            </a:solidFill>
          </a:ln>
          <a:effectLst/>
        </c:spPr>
      </c:pivotFmt>
      <c:pivotFmt>
        <c:idx val="3"/>
        <c:spPr>
          <a:solidFill>
            <a:srgbClr val="FFC000"/>
          </a:solidFill>
          <a:ln w="19050">
            <a:solidFill>
              <a:schemeClr val="lt1"/>
            </a:solidFill>
          </a:ln>
          <a:effectLst/>
        </c:spPr>
      </c:pivotFmt>
      <c:pivotFmt>
        <c:idx val="4"/>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w="19050">
            <a:solidFill>
              <a:schemeClr val="lt1"/>
            </a:solidFill>
          </a:ln>
          <a:effectLst/>
        </c:spPr>
      </c:pivotFmt>
      <c:pivotFmt>
        <c:idx val="9"/>
        <c:spPr>
          <a:solidFill>
            <a:srgbClr val="FFC000"/>
          </a:solidFill>
          <a:ln w="19050">
            <a:solidFill>
              <a:schemeClr val="lt1"/>
            </a:solidFill>
          </a:ln>
          <a:effectLst/>
        </c:spPr>
      </c:pivotFmt>
      <c:pivotFmt>
        <c:idx val="10"/>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92D050"/>
          </a:solidFill>
          <a:ln w="19050">
            <a:solidFill>
              <a:schemeClr val="tx1"/>
            </a:solidFill>
          </a:ln>
          <a:effectLst/>
        </c:spPr>
      </c:pivotFmt>
      <c:pivotFmt>
        <c:idx val="12"/>
        <c:spPr>
          <a:solidFill>
            <a:srgbClr val="D39F0B"/>
          </a:solidFill>
          <a:ln w="19050">
            <a:solidFill>
              <a:schemeClr val="tx1"/>
            </a:solidFill>
          </a:ln>
          <a:effectLst/>
        </c:spPr>
      </c:pivotFmt>
      <c:pivotFmt>
        <c:idx val="13"/>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92D050"/>
          </a:solidFill>
          <a:ln w="19050">
            <a:solidFill>
              <a:schemeClr val="tx1"/>
            </a:solidFill>
          </a:ln>
          <a:effectLst/>
        </c:spPr>
      </c:pivotFmt>
      <c:pivotFmt>
        <c:idx val="15"/>
        <c:spPr>
          <a:solidFill>
            <a:srgbClr val="D39F0B"/>
          </a:solidFill>
          <a:ln w="19050">
            <a:solidFill>
              <a:schemeClr val="tx1"/>
            </a:solidFill>
          </a:ln>
          <a:effectLst/>
        </c:spPr>
      </c:pivotFmt>
      <c:pivotFmt>
        <c:idx val="16"/>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92D050"/>
          </a:solidFill>
          <a:ln w="19050">
            <a:solidFill>
              <a:schemeClr val="tx1"/>
            </a:solidFill>
          </a:ln>
          <a:effectLst/>
        </c:spPr>
      </c:pivotFmt>
      <c:pivotFmt>
        <c:idx val="18"/>
        <c:spPr>
          <a:solidFill>
            <a:srgbClr val="D39F0B"/>
          </a:solidFill>
          <a:ln w="19050">
            <a:solidFill>
              <a:schemeClr val="tx1"/>
            </a:solidFill>
          </a:ln>
          <a:effectLst/>
        </c:spPr>
      </c:pivotFmt>
      <c:pivotFmt>
        <c:idx val="19"/>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92D050"/>
          </a:solidFill>
          <a:ln w="19050">
            <a:solidFill>
              <a:schemeClr val="tx1"/>
            </a:solidFill>
          </a:ln>
          <a:effectLst/>
        </c:spPr>
      </c:pivotFmt>
      <c:pivotFmt>
        <c:idx val="21"/>
        <c:spPr>
          <a:solidFill>
            <a:srgbClr val="D39F0B"/>
          </a:solidFill>
          <a:ln w="19050">
            <a:solidFill>
              <a:schemeClr val="tx1"/>
            </a:solidFill>
          </a:ln>
          <a:effectLst/>
        </c:spPr>
      </c:pivotFmt>
      <c:pivotFmt>
        <c:idx val="22"/>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92D050"/>
          </a:solidFill>
          <a:ln w="19050">
            <a:solidFill>
              <a:schemeClr val="tx1"/>
            </a:solidFill>
          </a:ln>
          <a:effectLst/>
        </c:spPr>
      </c:pivotFmt>
      <c:pivotFmt>
        <c:idx val="24"/>
        <c:spPr>
          <a:solidFill>
            <a:srgbClr val="D39F0B"/>
          </a:solidFill>
          <a:ln w="19050">
            <a:solidFill>
              <a:schemeClr val="tx1"/>
            </a:solidFill>
          </a:ln>
          <a:effectLst/>
        </c:spPr>
      </c:pivotFmt>
      <c:pivotFmt>
        <c:idx val="25"/>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92D050"/>
          </a:solidFill>
          <a:ln w="19050">
            <a:solidFill>
              <a:schemeClr val="tx1"/>
            </a:solidFill>
          </a:ln>
          <a:effectLst/>
        </c:spPr>
      </c:pivotFmt>
      <c:pivotFmt>
        <c:idx val="27"/>
        <c:spPr>
          <a:solidFill>
            <a:srgbClr val="D39F0B"/>
          </a:solidFill>
          <a:ln w="19050">
            <a:solidFill>
              <a:schemeClr val="tx1"/>
            </a:solidFill>
          </a:ln>
          <a:effectLst/>
        </c:spPr>
      </c:pivotFmt>
    </c:pivotFmts>
    <c:plotArea>
      <c:layout/>
      <c:doughnutChart>
        <c:varyColors val="1"/>
        <c:ser>
          <c:idx val="0"/>
          <c:order val="0"/>
          <c:tx>
            <c:strRef>
              <c:f>Pivottables!$AL$6</c:f>
              <c:strCache>
                <c:ptCount val="1"/>
                <c:pt idx="0">
                  <c:v>Sum of Income</c:v>
                </c:pt>
              </c:strCache>
            </c:strRef>
          </c:tx>
          <c:spPr>
            <a:solidFill>
              <a:srgbClr val="92D050"/>
            </a:solidFill>
            <a:ln>
              <a:solidFill>
                <a:schemeClr val="tx1"/>
              </a:solidFill>
            </a:ln>
          </c:spPr>
          <c:dPt>
            <c:idx val="0"/>
            <c:bubble3D val="0"/>
            <c:spPr>
              <a:solidFill>
                <a:srgbClr val="92D050"/>
              </a:solidFill>
              <a:ln w="19050">
                <a:solidFill>
                  <a:schemeClr val="tx1"/>
                </a:solidFill>
              </a:ln>
              <a:effectLst/>
            </c:spPr>
            <c:extLst>
              <c:ext xmlns:c16="http://schemas.microsoft.com/office/drawing/2014/chart" uri="{C3380CC4-5D6E-409C-BE32-E72D297353CC}">
                <c16:uniqueId val="{00000001-BBEF-4E7B-898D-BC2D5D70BCE5}"/>
              </c:ext>
            </c:extLst>
          </c:dPt>
          <c:dPt>
            <c:idx val="1"/>
            <c:bubble3D val="0"/>
            <c:spPr>
              <a:solidFill>
                <a:srgbClr val="D39F0B"/>
              </a:solidFill>
              <a:ln w="19050">
                <a:solidFill>
                  <a:schemeClr val="tx1"/>
                </a:solidFill>
              </a:ln>
              <a:effectLst/>
            </c:spPr>
            <c:extLst>
              <c:ext xmlns:c16="http://schemas.microsoft.com/office/drawing/2014/chart" uri="{C3380CC4-5D6E-409C-BE32-E72D297353CC}">
                <c16:uniqueId val="{00000003-BBEF-4E7B-898D-BC2D5D70BCE5}"/>
              </c:ext>
            </c:extLst>
          </c:dPt>
          <c:cat>
            <c:strRef>
              <c:f>Pivottables!$AK$7:$AK$9</c:f>
              <c:strCache>
                <c:ptCount val="2"/>
                <c:pt idx="0">
                  <c:v>B2B</c:v>
                </c:pt>
                <c:pt idx="1">
                  <c:v>B2C</c:v>
                </c:pt>
              </c:strCache>
            </c:strRef>
          </c:cat>
          <c:val>
            <c:numRef>
              <c:f>Pivottables!$AL$7:$AL$9</c:f>
              <c:numCache>
                <c:formatCode>_(* #,##0_);_(* \(#,##0\);_(* "-"??_);_(@_)</c:formatCode>
                <c:ptCount val="2"/>
                <c:pt idx="0">
                  <c:v>459822.86249999999</c:v>
                </c:pt>
                <c:pt idx="1">
                  <c:v>261060.48000000004</c:v>
                </c:pt>
              </c:numCache>
            </c:numRef>
          </c:val>
          <c:extLst>
            <c:ext xmlns:c16="http://schemas.microsoft.com/office/drawing/2014/chart" uri="{C3380CC4-5D6E-409C-BE32-E72D297353CC}">
              <c16:uniqueId val="{00000004-BBEF-4E7B-898D-BC2D5D70BCE5}"/>
            </c:ext>
          </c:extLst>
        </c:ser>
        <c:ser>
          <c:idx val="1"/>
          <c:order val="1"/>
          <c:tx>
            <c:strRef>
              <c:f>Pivottables!$AM$6</c:f>
              <c:strCache>
                <c:ptCount val="1"/>
                <c:pt idx="0">
                  <c:v>Sum of Income2</c:v>
                </c:pt>
              </c:strCache>
            </c:strRef>
          </c:tx>
          <c:spPr>
            <a:solidFill>
              <a:srgbClr val="92D050"/>
            </a:solidFill>
            <a:ln>
              <a:solidFill>
                <a:schemeClr val="tx1"/>
              </a:solidFill>
            </a:ln>
          </c:spPr>
          <c:dPt>
            <c:idx val="0"/>
            <c:bubble3D val="0"/>
            <c:spPr>
              <a:solidFill>
                <a:srgbClr val="92D050"/>
              </a:solidFill>
              <a:ln w="19050">
                <a:solidFill>
                  <a:schemeClr val="tx1"/>
                </a:solidFill>
              </a:ln>
              <a:effectLst/>
            </c:spPr>
            <c:extLst>
              <c:ext xmlns:c16="http://schemas.microsoft.com/office/drawing/2014/chart" uri="{C3380CC4-5D6E-409C-BE32-E72D297353CC}">
                <c16:uniqueId val="{00000006-BBEF-4E7B-898D-BC2D5D70BCE5}"/>
              </c:ext>
            </c:extLst>
          </c:dPt>
          <c:dPt>
            <c:idx val="1"/>
            <c:bubble3D val="0"/>
            <c:spPr>
              <a:solidFill>
                <a:srgbClr val="D39F0B"/>
              </a:solidFill>
              <a:ln w="19050">
                <a:solidFill>
                  <a:schemeClr val="tx1"/>
                </a:solidFill>
              </a:ln>
              <a:effectLst/>
            </c:spPr>
            <c:extLst>
              <c:ext xmlns:c16="http://schemas.microsoft.com/office/drawing/2014/chart" uri="{C3380CC4-5D6E-409C-BE32-E72D297353CC}">
                <c16:uniqueId val="{00000008-BBEF-4E7B-898D-BC2D5D70BCE5}"/>
              </c:ext>
            </c:extLst>
          </c:dPt>
          <c:cat>
            <c:strRef>
              <c:f>Pivottables!$AK$7:$AK$9</c:f>
              <c:strCache>
                <c:ptCount val="2"/>
                <c:pt idx="0">
                  <c:v>B2B</c:v>
                </c:pt>
                <c:pt idx="1">
                  <c:v>B2C</c:v>
                </c:pt>
              </c:strCache>
            </c:strRef>
          </c:cat>
          <c:val>
            <c:numRef>
              <c:f>Pivottables!$AM$7:$AM$9</c:f>
              <c:numCache>
                <c:formatCode>0.00%</c:formatCode>
                <c:ptCount val="2"/>
                <c:pt idx="0">
                  <c:v>0.63786029637659436</c:v>
                </c:pt>
                <c:pt idx="1">
                  <c:v>0.36213970362340564</c:v>
                </c:pt>
              </c:numCache>
            </c:numRef>
          </c:val>
          <c:extLst>
            <c:ext xmlns:c16="http://schemas.microsoft.com/office/drawing/2014/chart" uri="{C3380CC4-5D6E-409C-BE32-E72D297353CC}">
              <c16:uniqueId val="{00000009-BBEF-4E7B-898D-BC2D5D70BCE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System.xlsx]Pivottables!PivotTable6</c:name>
    <c:fmtId val="17"/>
  </c:pivotSource>
  <c:chart>
    <c:autoTitleDeleted val="0"/>
    <c:pivotFmts>
      <c:pivotFmt>
        <c:idx val="0"/>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w="19050">
            <a:solidFill>
              <a:schemeClr val="lt1"/>
            </a:solidFill>
          </a:ln>
          <a:effectLst/>
        </c:spPr>
      </c:pivotFmt>
      <c:pivotFmt>
        <c:idx val="3"/>
        <c:spPr>
          <a:solidFill>
            <a:srgbClr val="FFC000"/>
          </a:solidFill>
          <a:ln w="19050">
            <a:solidFill>
              <a:schemeClr val="lt1"/>
            </a:solidFill>
          </a:ln>
          <a:effectLst/>
        </c:spPr>
      </c:pivotFmt>
      <c:pivotFmt>
        <c:idx val="4"/>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w="19050">
            <a:solidFill>
              <a:schemeClr val="lt1"/>
            </a:solidFill>
          </a:ln>
          <a:effectLst/>
        </c:spPr>
      </c:pivotFmt>
      <c:pivotFmt>
        <c:idx val="9"/>
        <c:spPr>
          <a:solidFill>
            <a:srgbClr val="FFC000"/>
          </a:solidFill>
          <a:ln w="19050">
            <a:solidFill>
              <a:schemeClr val="lt1"/>
            </a:solidFill>
          </a:ln>
          <a:effectLst/>
        </c:spPr>
      </c:pivotFmt>
      <c:pivotFmt>
        <c:idx val="10"/>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92D050"/>
          </a:solidFill>
          <a:ln w="19050">
            <a:solidFill>
              <a:schemeClr val="tx1"/>
            </a:solidFill>
          </a:ln>
          <a:effectLst/>
        </c:spPr>
      </c:pivotFmt>
      <c:pivotFmt>
        <c:idx val="12"/>
        <c:spPr>
          <a:solidFill>
            <a:srgbClr val="D39F0B"/>
          </a:solidFill>
          <a:ln w="19050">
            <a:solidFill>
              <a:schemeClr val="tx1"/>
            </a:solidFill>
          </a:ln>
          <a:effectLst/>
        </c:spPr>
      </c:pivotFmt>
      <c:pivotFmt>
        <c:idx val="13"/>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92D050"/>
          </a:solidFill>
          <a:ln w="19050">
            <a:solidFill>
              <a:schemeClr val="tx1"/>
            </a:solidFill>
          </a:ln>
          <a:effectLst/>
        </c:spPr>
      </c:pivotFmt>
      <c:pivotFmt>
        <c:idx val="15"/>
        <c:spPr>
          <a:solidFill>
            <a:srgbClr val="D39F0B"/>
          </a:solidFill>
          <a:ln w="19050">
            <a:solidFill>
              <a:schemeClr val="tx1"/>
            </a:solidFill>
          </a:ln>
          <a:effectLst/>
        </c:spPr>
      </c:pivotFmt>
      <c:pivotFmt>
        <c:idx val="16"/>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92D050"/>
          </a:solidFill>
          <a:ln w="19050">
            <a:solidFill>
              <a:schemeClr val="tx1"/>
            </a:solidFill>
          </a:ln>
          <a:effectLst/>
        </c:spPr>
      </c:pivotFmt>
      <c:pivotFmt>
        <c:idx val="18"/>
        <c:spPr>
          <a:solidFill>
            <a:srgbClr val="D39F0B"/>
          </a:solidFill>
          <a:ln w="19050">
            <a:solidFill>
              <a:schemeClr val="tx1"/>
            </a:solidFill>
          </a:ln>
          <a:effectLst/>
        </c:spPr>
      </c:pivotFmt>
      <c:pivotFmt>
        <c:idx val="19"/>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92D050"/>
          </a:solidFill>
          <a:ln w="19050">
            <a:solidFill>
              <a:schemeClr val="tx1"/>
            </a:solidFill>
          </a:ln>
          <a:effectLst/>
        </c:spPr>
      </c:pivotFmt>
      <c:pivotFmt>
        <c:idx val="21"/>
        <c:spPr>
          <a:solidFill>
            <a:srgbClr val="D39F0B"/>
          </a:solidFill>
          <a:ln w="19050">
            <a:solidFill>
              <a:schemeClr val="tx1"/>
            </a:solidFill>
          </a:ln>
          <a:effectLst/>
        </c:spPr>
      </c:pivotFmt>
      <c:pivotFmt>
        <c:idx val="22"/>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92D050"/>
          </a:solidFill>
          <a:ln w="19050">
            <a:solidFill>
              <a:schemeClr val="tx1"/>
            </a:solidFill>
          </a:ln>
          <a:effectLst/>
        </c:spPr>
      </c:pivotFmt>
      <c:pivotFmt>
        <c:idx val="24"/>
        <c:spPr>
          <a:solidFill>
            <a:srgbClr val="D39F0B"/>
          </a:solidFill>
          <a:ln w="19050">
            <a:solidFill>
              <a:schemeClr val="tx1"/>
            </a:solidFill>
          </a:ln>
          <a:effectLst/>
        </c:spPr>
      </c:pivotFmt>
      <c:pivotFmt>
        <c:idx val="25"/>
        <c:spPr>
          <a:solidFill>
            <a:srgbClr val="92D05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92D050"/>
          </a:solidFill>
          <a:ln w="19050">
            <a:solidFill>
              <a:schemeClr val="tx1"/>
            </a:solidFill>
          </a:ln>
          <a:effectLst/>
        </c:spPr>
      </c:pivotFmt>
      <c:pivotFmt>
        <c:idx val="27"/>
        <c:spPr>
          <a:solidFill>
            <a:srgbClr val="D39F0B"/>
          </a:solidFill>
          <a:ln w="19050">
            <a:solidFill>
              <a:schemeClr val="tx1"/>
            </a:solidFill>
          </a:ln>
          <a:effectLst/>
        </c:spPr>
      </c:pivotFmt>
    </c:pivotFmts>
    <c:plotArea>
      <c:layout/>
      <c:doughnutChart>
        <c:varyColors val="1"/>
        <c:ser>
          <c:idx val="0"/>
          <c:order val="0"/>
          <c:tx>
            <c:strRef>
              <c:f>Pivottables!$AL$6</c:f>
              <c:strCache>
                <c:ptCount val="1"/>
                <c:pt idx="0">
                  <c:v>Sum of Income</c:v>
                </c:pt>
              </c:strCache>
            </c:strRef>
          </c:tx>
          <c:spPr>
            <a:solidFill>
              <a:srgbClr val="92D050"/>
            </a:solidFill>
            <a:ln>
              <a:solidFill>
                <a:schemeClr val="tx1"/>
              </a:solidFill>
            </a:ln>
          </c:spPr>
          <c:dPt>
            <c:idx val="0"/>
            <c:bubble3D val="0"/>
            <c:spPr>
              <a:solidFill>
                <a:srgbClr val="92D050"/>
              </a:solidFill>
              <a:ln w="19050">
                <a:solidFill>
                  <a:schemeClr val="tx1"/>
                </a:solidFill>
              </a:ln>
              <a:effectLst/>
            </c:spPr>
            <c:extLst>
              <c:ext xmlns:c16="http://schemas.microsoft.com/office/drawing/2014/chart" uri="{C3380CC4-5D6E-409C-BE32-E72D297353CC}">
                <c16:uniqueId val="{00000001-CF07-4261-97AB-DAC1B5F90A31}"/>
              </c:ext>
            </c:extLst>
          </c:dPt>
          <c:dPt>
            <c:idx val="1"/>
            <c:bubble3D val="0"/>
            <c:spPr>
              <a:solidFill>
                <a:srgbClr val="D39F0B"/>
              </a:solidFill>
              <a:ln w="19050">
                <a:solidFill>
                  <a:schemeClr val="tx1"/>
                </a:solidFill>
              </a:ln>
              <a:effectLst/>
            </c:spPr>
            <c:extLst>
              <c:ext xmlns:c16="http://schemas.microsoft.com/office/drawing/2014/chart" uri="{C3380CC4-5D6E-409C-BE32-E72D297353CC}">
                <c16:uniqueId val="{00000003-CF07-4261-97AB-DAC1B5F90A31}"/>
              </c:ext>
            </c:extLst>
          </c:dPt>
          <c:cat>
            <c:strRef>
              <c:f>Pivottables!$AK$7:$AK$9</c:f>
              <c:strCache>
                <c:ptCount val="2"/>
                <c:pt idx="0">
                  <c:v>B2B</c:v>
                </c:pt>
                <c:pt idx="1">
                  <c:v>B2C</c:v>
                </c:pt>
              </c:strCache>
            </c:strRef>
          </c:cat>
          <c:val>
            <c:numRef>
              <c:f>Pivottables!$AL$7:$AL$9</c:f>
              <c:numCache>
                <c:formatCode>_(* #,##0_);_(* \(#,##0\);_(* "-"??_);_(@_)</c:formatCode>
                <c:ptCount val="2"/>
                <c:pt idx="0">
                  <c:v>459822.86249999999</c:v>
                </c:pt>
                <c:pt idx="1">
                  <c:v>261060.48000000004</c:v>
                </c:pt>
              </c:numCache>
            </c:numRef>
          </c:val>
          <c:extLst>
            <c:ext xmlns:c16="http://schemas.microsoft.com/office/drawing/2014/chart" uri="{C3380CC4-5D6E-409C-BE32-E72D297353CC}">
              <c16:uniqueId val="{00000004-CF07-4261-97AB-DAC1B5F90A31}"/>
            </c:ext>
          </c:extLst>
        </c:ser>
        <c:ser>
          <c:idx val="1"/>
          <c:order val="1"/>
          <c:tx>
            <c:strRef>
              <c:f>Pivottables!$AM$6</c:f>
              <c:strCache>
                <c:ptCount val="1"/>
                <c:pt idx="0">
                  <c:v>Sum of Income2</c:v>
                </c:pt>
              </c:strCache>
            </c:strRef>
          </c:tx>
          <c:spPr>
            <a:solidFill>
              <a:srgbClr val="92D050"/>
            </a:solidFill>
            <a:ln>
              <a:solidFill>
                <a:schemeClr val="tx1"/>
              </a:solidFill>
            </a:ln>
          </c:spPr>
          <c:dPt>
            <c:idx val="0"/>
            <c:bubble3D val="0"/>
            <c:spPr>
              <a:solidFill>
                <a:srgbClr val="92D050"/>
              </a:solidFill>
              <a:ln w="19050">
                <a:solidFill>
                  <a:schemeClr val="tx1"/>
                </a:solidFill>
              </a:ln>
              <a:effectLst/>
            </c:spPr>
            <c:extLst>
              <c:ext xmlns:c16="http://schemas.microsoft.com/office/drawing/2014/chart" uri="{C3380CC4-5D6E-409C-BE32-E72D297353CC}">
                <c16:uniqueId val="{00000006-CF07-4261-97AB-DAC1B5F90A31}"/>
              </c:ext>
            </c:extLst>
          </c:dPt>
          <c:dPt>
            <c:idx val="1"/>
            <c:bubble3D val="0"/>
            <c:spPr>
              <a:solidFill>
                <a:srgbClr val="D39F0B"/>
              </a:solidFill>
              <a:ln w="19050">
                <a:solidFill>
                  <a:schemeClr val="tx1"/>
                </a:solidFill>
              </a:ln>
              <a:effectLst/>
            </c:spPr>
            <c:extLst>
              <c:ext xmlns:c16="http://schemas.microsoft.com/office/drawing/2014/chart" uri="{C3380CC4-5D6E-409C-BE32-E72D297353CC}">
                <c16:uniqueId val="{00000008-CF07-4261-97AB-DAC1B5F90A31}"/>
              </c:ext>
            </c:extLst>
          </c:dPt>
          <c:cat>
            <c:strRef>
              <c:f>Pivottables!$AK$7:$AK$9</c:f>
              <c:strCache>
                <c:ptCount val="2"/>
                <c:pt idx="0">
                  <c:v>B2B</c:v>
                </c:pt>
                <c:pt idx="1">
                  <c:v>B2C</c:v>
                </c:pt>
              </c:strCache>
            </c:strRef>
          </c:cat>
          <c:val>
            <c:numRef>
              <c:f>Pivottables!$AM$7:$AM$9</c:f>
              <c:numCache>
                <c:formatCode>0.00%</c:formatCode>
                <c:ptCount val="2"/>
                <c:pt idx="0">
                  <c:v>0.63786029637659436</c:v>
                </c:pt>
                <c:pt idx="1">
                  <c:v>0.36213970362340564</c:v>
                </c:pt>
              </c:numCache>
            </c:numRef>
          </c:val>
          <c:extLst>
            <c:ext xmlns:c16="http://schemas.microsoft.com/office/drawing/2014/chart" uri="{C3380CC4-5D6E-409C-BE32-E72D297353CC}">
              <c16:uniqueId val="{00000009-CF07-4261-97AB-DAC1B5F90A3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291373652133146E-2"/>
          <c:y val="5.0926001082251086E-2"/>
          <c:w val="0.91541714725105727"/>
          <c:h val="0.89814814814814814"/>
        </c:manualLayout>
      </c:layout>
      <c:bubbleChart>
        <c:varyColors val="0"/>
        <c:ser>
          <c:idx val="0"/>
          <c:order val="0"/>
          <c:tx>
            <c:v>income sources</c:v>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w="25400">
              <a:noFill/>
            </a:ln>
            <a:effectLst>
              <a:outerShdw blurRad="139700" sx="108000" sy="108000" algn="ctr" rotWithShape="0">
                <a:schemeClr val="accent6">
                  <a:lumMod val="50000"/>
                  <a:alpha val="71000"/>
                </a:schemeClr>
              </a:outerShdw>
            </a:effectLst>
          </c:spPr>
          <c:invertIfNegative val="0"/>
          <c:dLbls>
            <c:dLbl>
              <c:idx val="0"/>
              <c:tx>
                <c:rich>
                  <a:bodyPr/>
                  <a:lstStyle/>
                  <a:p>
                    <a:fld id="{22E72306-7EE6-45E3-82A7-DB0EBC387DA6}" type="CELLRANGE">
                      <a:rPr lang="en-US"/>
                      <a:pPr/>
                      <a:t>[CELLRANGE]</a:t>
                    </a:fld>
                    <a:endParaRPr lang="ar-EG"/>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E36-4C63-AEB0-61016C511F05}"/>
                </c:ext>
              </c:extLst>
            </c:dLbl>
            <c:dLbl>
              <c:idx val="1"/>
              <c:layout>
                <c:manualLayout>
                  <c:x val="-8.7082224173760131E-2"/>
                  <c:y val="-7.3728181610508122E-3"/>
                </c:manualLayout>
              </c:layout>
              <c:tx>
                <c:rich>
                  <a:bodyPr/>
                  <a:lstStyle/>
                  <a:p>
                    <a:fld id="{90CD658E-DE7F-4BEB-9C34-E7B844D4F068}" type="CELLRANGE">
                      <a:rPr lang="ar-EG"/>
                      <a:pPr/>
                      <a:t>[CELLRANGE]</a:t>
                    </a:fld>
                    <a:endParaRPr lang="ar-EG"/>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E36-4C63-AEB0-61016C511F05}"/>
                </c:ext>
              </c:extLst>
            </c:dLbl>
            <c:dLbl>
              <c:idx val="2"/>
              <c:layout>
                <c:manualLayout>
                  <c:x val="-0.10860830506844325"/>
                  <c:y val="-1.1059227241576193E-2"/>
                </c:manualLayout>
              </c:layout>
              <c:tx>
                <c:rich>
                  <a:bodyPr/>
                  <a:lstStyle/>
                  <a:p>
                    <a:fld id="{180349F2-8CF2-4C3E-8E13-FACA5D41F60B}" type="CELLRANGE">
                      <a:rPr lang="ar-EG"/>
                      <a:pPr/>
                      <a:t>[CELLRANGE]</a:t>
                    </a:fld>
                    <a:endParaRPr lang="ar-EG"/>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E36-4C63-AEB0-61016C511F05}"/>
                </c:ext>
              </c:extLst>
            </c:dLbl>
            <c:dLbl>
              <c:idx val="3"/>
              <c:layout>
                <c:manualLayout>
                  <c:x val="-8.0351767536075494E-2"/>
                  <c:y val="-7.3728181610509301E-3"/>
                </c:manualLayout>
              </c:layout>
              <c:tx>
                <c:rich>
                  <a:bodyPr/>
                  <a:lstStyle/>
                  <a:p>
                    <a:fld id="{B8D8AAF6-EEF5-4B6C-860C-D3D3673C03AD}" type="CELLRANGE">
                      <a:rPr lang="ar-EG"/>
                      <a:pPr/>
                      <a:t>[CELLRANGE]</a:t>
                    </a:fld>
                    <a:endParaRPr lang="ar-EG"/>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E36-4C63-AEB0-61016C511F05}"/>
                </c:ext>
              </c:extLst>
            </c:dLbl>
            <c:dLbl>
              <c:idx val="4"/>
              <c:layout>
                <c:manualLayout>
                  <c:x val="-0.1027869710178349"/>
                  <c:y val="-5.5296136207882316E-3"/>
                </c:manualLayout>
              </c:layout>
              <c:tx>
                <c:rich>
                  <a:bodyPr/>
                  <a:lstStyle/>
                  <a:p>
                    <a:fld id="{DFFC7202-9BB6-435D-A940-7306A6A1D316}" type="CELLRANGE">
                      <a:rPr lang="ar-EG"/>
                      <a:pPr/>
                      <a:t>[CELLRANGE]</a:t>
                    </a:fld>
                    <a:endParaRPr lang="ar-EG"/>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E36-4C63-AEB0-61016C511F05}"/>
                </c:ext>
              </c:extLst>
            </c:dLbl>
            <c:dLbl>
              <c:idx val="5"/>
              <c:tx>
                <c:rich>
                  <a:bodyPr/>
                  <a:lstStyle/>
                  <a:p>
                    <a:fld id="{929A818D-E6BE-4C72-825C-66E11212EA42}" type="CELLRANGE">
                      <a:rPr lang="ar-EG"/>
                      <a:pPr/>
                      <a:t>[CELLRANGE]</a:t>
                    </a:fld>
                    <a:endParaRPr lang="ar-EG"/>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E36-4C63-AEB0-61016C511F0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ar-EG"/>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6</c:v>
                </c:pt>
                <c:pt idx="1">
                  <c:v>5</c:v>
                </c:pt>
                <c:pt idx="2">
                  <c:v>2</c:v>
                </c:pt>
                <c:pt idx="3">
                  <c:v>4</c:v>
                </c:pt>
                <c:pt idx="4">
                  <c:v>7</c:v>
                </c:pt>
                <c:pt idx="5">
                  <c:v>1</c:v>
                </c:pt>
              </c:numCache>
            </c:numRef>
          </c:xVal>
          <c:yVal>
            <c:numRef>
              <c:f>Pivottables!$J$7:$J$12</c:f>
              <c:numCache>
                <c:formatCode>General</c:formatCode>
                <c:ptCount val="6"/>
                <c:pt idx="0">
                  <c:v>6</c:v>
                </c:pt>
                <c:pt idx="1">
                  <c:v>9</c:v>
                </c:pt>
                <c:pt idx="2">
                  <c:v>8</c:v>
                </c:pt>
                <c:pt idx="3">
                  <c:v>1</c:v>
                </c:pt>
                <c:pt idx="4">
                  <c:v>2</c:v>
                </c:pt>
                <c:pt idx="5">
                  <c:v>3</c:v>
                </c:pt>
              </c:numCache>
            </c:numRef>
          </c:yVal>
          <c:bubbleSize>
            <c:numRef>
              <c:f>Pivottables!$K$7:$K$12</c:f>
              <c:numCache>
                <c:formatCode>_(* #,##0_);_(* \(#,##0\);_(* "-"??_);_(@_)</c:formatCode>
                <c:ptCount val="6"/>
                <c:pt idx="0">
                  <c:v>117541.05249999998</c:v>
                </c:pt>
                <c:pt idx="1">
                  <c:v>77421.900000000009</c:v>
                </c:pt>
                <c:pt idx="2">
                  <c:v>157387.38500000001</c:v>
                </c:pt>
                <c:pt idx="3">
                  <c:v>61203.859999999986</c:v>
                </c:pt>
                <c:pt idx="4">
                  <c:v>130229.14500000003</c:v>
                </c:pt>
                <c:pt idx="5">
                  <c:v>177100</c:v>
                </c:pt>
              </c:numCache>
            </c:numRef>
          </c:bubbleSize>
          <c:bubble3D val="0"/>
          <c:extLst>
            <c:ext xmlns:c15="http://schemas.microsoft.com/office/drawing/2012/chart" uri="{02D57815-91ED-43cb-92C2-25804820EDAC}">
              <c15:datalabelsRange>
                <c15:f>Pivottables!$M$7:$M$12</c15:f>
                <c15:dlblRangeCache>
                  <c:ptCount val="6"/>
                  <c:pt idx="0">
                    <c:v> 117,541 </c:v>
                  </c:pt>
                  <c:pt idx="1">
                    <c:v> 77,422 </c:v>
                  </c:pt>
                  <c:pt idx="2">
                    <c:v> 157,387 </c:v>
                  </c:pt>
                  <c:pt idx="3">
                    <c:v> 61,204 </c:v>
                  </c:pt>
                  <c:pt idx="4">
                    <c:v> 130,229 </c:v>
                  </c:pt>
                  <c:pt idx="5">
                    <c:v>  </c:v>
                  </c:pt>
                </c15:dlblRangeCache>
              </c15:datalabelsRange>
            </c:ext>
            <c:ext xmlns:c16="http://schemas.microsoft.com/office/drawing/2014/chart" uri="{C3380CC4-5D6E-409C-BE32-E72D297353CC}">
              <c16:uniqueId val="{00000006-FE36-4C63-AEB0-61016C511F05}"/>
            </c:ext>
          </c:extLst>
        </c:ser>
        <c:ser>
          <c:idx val="1"/>
          <c:order val="1"/>
          <c:tx>
            <c:v>Max</c:v>
          </c:tx>
          <c:spPr>
            <a:gradFill>
              <a:gsLst>
                <a:gs pos="0">
                  <a:schemeClr val="accent2">
                    <a:lumMod val="75000"/>
                  </a:schemeClr>
                </a:gs>
                <a:gs pos="23000">
                  <a:schemeClr val="accent2">
                    <a:lumMod val="75000"/>
                  </a:schemeClr>
                </a:gs>
                <a:gs pos="69000">
                  <a:schemeClr val="accent2">
                    <a:lumMod val="75000"/>
                  </a:schemeClr>
                </a:gs>
                <a:gs pos="97000">
                  <a:schemeClr val="accent6">
                    <a:lumMod val="70000"/>
                  </a:schemeClr>
                </a:gs>
              </a:gsLst>
              <a:path path="circle">
                <a:fillToRect l="50000" t="50000" r="50000" b="50000"/>
              </a:path>
            </a:gradFill>
            <a:ln w="25400">
              <a:noFill/>
            </a:ln>
            <a:effectLst>
              <a:outerShdw blurRad="165100" sx="108000" sy="108000" algn="ctr" rotWithShape="0">
                <a:prstClr val="black">
                  <a:alpha val="85000"/>
                </a:prstClr>
              </a:outerShdw>
            </a:effectLst>
          </c:spPr>
          <c:invertIfNegative val="0"/>
          <c:dLbls>
            <c:dLbl>
              <c:idx val="0"/>
              <c:tx>
                <c:rich>
                  <a:bodyPr/>
                  <a:lstStyle/>
                  <a:p>
                    <a:fld id="{D99E43E1-ACFC-4CF4-A817-9E72E65B866C}" type="CELLRANGE">
                      <a:rPr lang="en-US"/>
                      <a:pPr/>
                      <a:t>[CELLRANGE]</a:t>
                    </a:fld>
                    <a:endParaRPr lang="ar-EG"/>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E36-4C63-AEB0-61016C511F05}"/>
                </c:ext>
              </c:extLst>
            </c:dLbl>
            <c:dLbl>
              <c:idx val="1"/>
              <c:tx>
                <c:rich>
                  <a:bodyPr/>
                  <a:lstStyle/>
                  <a:p>
                    <a:fld id="{D03D074B-B11E-4E2A-9476-15D6C306A2FA}" type="CELLRANGE">
                      <a:rPr lang="en-US"/>
                      <a:pPr/>
                      <a:t>[CELLRANGE]</a:t>
                    </a:fld>
                    <a:endParaRPr lang="ar-EG"/>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E36-4C63-AEB0-61016C511F05}"/>
                </c:ext>
              </c:extLst>
            </c:dLbl>
            <c:dLbl>
              <c:idx val="2"/>
              <c:tx>
                <c:rich>
                  <a:bodyPr/>
                  <a:lstStyle/>
                  <a:p>
                    <a:fld id="{805EB685-1214-4455-B1DC-A2E12AD4D046}" type="CELLRANGE">
                      <a:rPr lang="en-US"/>
                      <a:pPr/>
                      <a:t>[CELLRANGE]</a:t>
                    </a:fld>
                    <a:endParaRPr lang="ar-EG"/>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E36-4C63-AEB0-61016C511F05}"/>
                </c:ext>
              </c:extLst>
            </c:dLbl>
            <c:dLbl>
              <c:idx val="3"/>
              <c:tx>
                <c:rich>
                  <a:bodyPr/>
                  <a:lstStyle/>
                  <a:p>
                    <a:fld id="{8703B0FC-CDCE-4553-81FD-19A760A3DF63}" type="CELLRANGE">
                      <a:rPr lang="en-US"/>
                      <a:pPr/>
                      <a:t>[CELLRANGE]</a:t>
                    </a:fld>
                    <a:endParaRPr lang="ar-EG"/>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E36-4C63-AEB0-61016C511F05}"/>
                </c:ext>
              </c:extLst>
            </c:dLbl>
            <c:dLbl>
              <c:idx val="4"/>
              <c:tx>
                <c:rich>
                  <a:bodyPr/>
                  <a:lstStyle/>
                  <a:p>
                    <a:fld id="{640B7024-3238-4BF2-8CC2-BD7DFDB8F8CA}" type="CELLRANGE">
                      <a:rPr lang="ar-EG"/>
                      <a:pPr/>
                      <a:t>[CELLRANGE]</a:t>
                    </a:fld>
                    <a:endParaRPr lang="ar-EG"/>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E36-4C63-AEB0-61016C511F05}"/>
                </c:ext>
              </c:extLst>
            </c:dLbl>
            <c:dLbl>
              <c:idx val="5"/>
              <c:tx>
                <c:rich>
                  <a:bodyPr/>
                  <a:lstStyle/>
                  <a:p>
                    <a:fld id="{BFF4CDFB-5C1C-4D43-817C-B1C8C24657F6}" type="CELLRANGE">
                      <a:rPr lang="ar-EG"/>
                      <a:pPr/>
                      <a:t>[CELLRANGE]</a:t>
                    </a:fld>
                    <a:endParaRPr lang="ar-EG"/>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E36-4C63-AEB0-61016C511F0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ar-EG"/>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6</c:v>
                </c:pt>
                <c:pt idx="1">
                  <c:v>5</c:v>
                </c:pt>
                <c:pt idx="2">
                  <c:v>2</c:v>
                </c:pt>
                <c:pt idx="3">
                  <c:v>4</c:v>
                </c:pt>
                <c:pt idx="4">
                  <c:v>7</c:v>
                </c:pt>
                <c:pt idx="5">
                  <c:v>1</c:v>
                </c:pt>
              </c:numCache>
            </c:numRef>
          </c:xVal>
          <c:yVal>
            <c:numRef>
              <c:f>Pivottables!$J$7:$J$12</c:f>
              <c:numCache>
                <c:formatCode>General</c:formatCode>
                <c:ptCount val="6"/>
                <c:pt idx="0">
                  <c:v>6</c:v>
                </c:pt>
                <c:pt idx="1">
                  <c:v>9</c:v>
                </c:pt>
                <c:pt idx="2">
                  <c:v>8</c:v>
                </c:pt>
                <c:pt idx="3">
                  <c:v>1</c:v>
                </c:pt>
                <c:pt idx="4">
                  <c:v>2</c:v>
                </c:pt>
                <c:pt idx="5">
                  <c:v>3</c:v>
                </c:pt>
              </c:numCache>
            </c:numRef>
          </c:yVal>
          <c:bubbleSize>
            <c:numRef>
              <c:f>Pivottables!$L$7:$L$12</c:f>
              <c:numCache>
                <c:formatCode>_(* #,##0_);_(* \(#,##0\);_(* "-"??_);_(@_)</c:formatCode>
                <c:ptCount val="6"/>
                <c:pt idx="0">
                  <c:v>0</c:v>
                </c:pt>
                <c:pt idx="1">
                  <c:v>0</c:v>
                </c:pt>
                <c:pt idx="2">
                  <c:v>0</c:v>
                </c:pt>
                <c:pt idx="3">
                  <c:v>0</c:v>
                </c:pt>
                <c:pt idx="4">
                  <c:v>0</c:v>
                </c:pt>
                <c:pt idx="5">
                  <c:v>177100</c:v>
                </c:pt>
              </c:numCache>
            </c:numRef>
          </c:bubbleSize>
          <c:bubble3D val="0"/>
          <c:extLst>
            <c:ext xmlns:c15="http://schemas.microsoft.com/office/drawing/2012/chart" uri="{02D57815-91ED-43cb-92C2-25804820EDAC}">
              <c15:datalabelsRange>
                <c15:f>Pivottables!$L$7:$L$12</c15:f>
                <c15:dlblRangeCache>
                  <c:ptCount val="6"/>
                  <c:pt idx="0">
                    <c:v>  </c:v>
                  </c:pt>
                  <c:pt idx="1">
                    <c:v>  </c:v>
                  </c:pt>
                  <c:pt idx="2">
                    <c:v>  </c:v>
                  </c:pt>
                  <c:pt idx="3">
                    <c:v>  </c:v>
                  </c:pt>
                  <c:pt idx="4">
                    <c:v>  </c:v>
                  </c:pt>
                  <c:pt idx="5">
                    <c:v> 177,100 </c:v>
                  </c:pt>
                </c15:dlblRangeCache>
              </c15:datalabelsRange>
            </c:ext>
            <c:ext xmlns:c16="http://schemas.microsoft.com/office/drawing/2014/chart" uri="{C3380CC4-5D6E-409C-BE32-E72D297353CC}">
              <c16:uniqueId val="{0000000D-FE36-4C63-AEB0-61016C511F05}"/>
            </c:ext>
          </c:extLst>
        </c:ser>
        <c:dLbls>
          <c:showLegendKey val="0"/>
          <c:showVal val="0"/>
          <c:showCatName val="0"/>
          <c:showSerName val="0"/>
          <c:showPercent val="0"/>
          <c:showBubbleSize val="0"/>
        </c:dLbls>
        <c:bubbleScale val="70"/>
        <c:showNegBubbles val="0"/>
        <c:axId val="850884576"/>
        <c:axId val="850884904"/>
      </c:bubbleChart>
      <c:valAx>
        <c:axId val="850884576"/>
        <c:scaling>
          <c:orientation val="minMax"/>
          <c:min val="0"/>
        </c:scaling>
        <c:delete val="1"/>
        <c:axPos val="b"/>
        <c:numFmt formatCode="General" sourceLinked="1"/>
        <c:majorTickMark val="none"/>
        <c:minorTickMark val="none"/>
        <c:tickLblPos val="nextTo"/>
        <c:crossAx val="850884904"/>
        <c:crosses val="autoZero"/>
        <c:crossBetween val="midCat"/>
      </c:valAx>
      <c:valAx>
        <c:axId val="850884904"/>
        <c:scaling>
          <c:orientation val="minMax"/>
          <c:max val="10"/>
          <c:min val="0"/>
        </c:scaling>
        <c:delete val="1"/>
        <c:axPos val="l"/>
        <c:numFmt formatCode="General" sourceLinked="1"/>
        <c:majorTickMark val="none"/>
        <c:minorTickMark val="none"/>
        <c:tickLblPos val="nextTo"/>
        <c:crossAx val="850884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sales process'!A1"/><Relationship Id="rId13" Type="http://schemas.openxmlformats.org/officeDocument/2006/relationships/chart" Target="../charts/chart6.xml"/><Relationship Id="rId3" Type="http://schemas.microsoft.com/office/2007/relationships/hdphoto" Target="../media/hdphoto1.wdp"/><Relationship Id="rId7" Type="http://schemas.openxmlformats.org/officeDocument/2006/relationships/hyperlink" Target="#'inocme sources'!A1"/><Relationship Id="rId12"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hyperlink" Target="#geographically!A1"/><Relationship Id="rId11" Type="http://schemas.openxmlformats.org/officeDocument/2006/relationships/chart" Target="../charts/chart4.xml"/><Relationship Id="rId5" Type="http://schemas.openxmlformats.org/officeDocument/2006/relationships/hyperlink" Target="#'projects status'!A1"/><Relationship Id="rId15" Type="http://schemas.openxmlformats.org/officeDocument/2006/relationships/image" Target="../media/image3.svg"/><Relationship Id="rId10" Type="http://schemas.openxmlformats.org/officeDocument/2006/relationships/chart" Target="../charts/chart3.xml"/><Relationship Id="rId4" Type="http://schemas.openxmlformats.org/officeDocument/2006/relationships/hyperlink" Target="https://docs.google.com/spreadsheets/d/1d8Y7_V9bDY5UEta2YR4zo4sgsitGwtfy/edit#gid=187168367" TargetMode="External"/><Relationship Id="rId9" Type="http://schemas.openxmlformats.org/officeDocument/2006/relationships/chart" Target="../charts/chart2.xml"/><Relationship Id="rId14"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hyperlink" Target="https://docs.google.com/spreadsheets/d/1d8Y7_V9bDY5UEta2YR4zo4sgsitGwtfy/edit#gid=187168367" TargetMode="External"/><Relationship Id="rId7" Type="http://schemas.openxmlformats.org/officeDocument/2006/relationships/hyperlink" Target="#'sales process'!A1"/><Relationship Id="rId2" Type="http://schemas.microsoft.com/office/2007/relationships/hdphoto" Target="../media/hdphoto2.wdp"/><Relationship Id="rId1" Type="http://schemas.openxmlformats.org/officeDocument/2006/relationships/image" Target="../media/image4.png"/><Relationship Id="rId6" Type="http://schemas.openxmlformats.org/officeDocument/2006/relationships/hyperlink" Target="#'inocme sources'!A1"/><Relationship Id="rId5" Type="http://schemas.openxmlformats.org/officeDocument/2006/relationships/hyperlink" Target="#geographically!A1"/><Relationship Id="rId4" Type="http://schemas.openxmlformats.org/officeDocument/2006/relationships/hyperlink" Target="#'projects status'!A1"/></Relationships>
</file>

<file path=xl/drawings/_rels/drawing3.xml.rels><?xml version="1.0" encoding="UTF-8" standalone="yes"?>
<Relationships xmlns="http://schemas.openxmlformats.org/package/2006/relationships"><Relationship Id="rId3" Type="http://schemas.openxmlformats.org/officeDocument/2006/relationships/hyperlink" Target="https://docs.google.com/spreadsheets/d/1d8Y7_V9bDY5UEta2YR4zo4sgsitGwtfy/edit#gid=187168367" TargetMode="External"/><Relationship Id="rId7" Type="http://schemas.openxmlformats.org/officeDocument/2006/relationships/hyperlink" Target="#'sales process'!A1"/><Relationship Id="rId2" Type="http://schemas.microsoft.com/office/2007/relationships/hdphoto" Target="../media/hdphoto3.wdp"/><Relationship Id="rId1" Type="http://schemas.openxmlformats.org/officeDocument/2006/relationships/image" Target="../media/image5.png"/><Relationship Id="rId6" Type="http://schemas.openxmlformats.org/officeDocument/2006/relationships/hyperlink" Target="#'inocme sources'!A1"/><Relationship Id="rId5" Type="http://schemas.openxmlformats.org/officeDocument/2006/relationships/hyperlink" Target="#geographically!A1"/><Relationship Id="rId4" Type="http://schemas.openxmlformats.org/officeDocument/2006/relationships/hyperlink" Target="#'projects status'!A1"/></Relationships>
</file>

<file path=xl/drawings/_rels/drawing4.xml.rels><?xml version="1.0" encoding="UTF-8" standalone="yes"?>
<Relationships xmlns="http://schemas.openxmlformats.org/package/2006/relationships"><Relationship Id="rId3" Type="http://schemas.openxmlformats.org/officeDocument/2006/relationships/hyperlink" Target="https://docs.google.com/spreadsheets/d/1d8Y7_V9bDY5UEta2YR4zo4sgsitGwtfy/edit#gid=187168367" TargetMode="External"/><Relationship Id="rId7" Type="http://schemas.openxmlformats.org/officeDocument/2006/relationships/hyperlink" Target="#'sales process'!A1"/><Relationship Id="rId2" Type="http://schemas.microsoft.com/office/2007/relationships/hdphoto" Target="../media/hdphoto2.wdp"/><Relationship Id="rId1" Type="http://schemas.openxmlformats.org/officeDocument/2006/relationships/image" Target="../media/image4.png"/><Relationship Id="rId6" Type="http://schemas.openxmlformats.org/officeDocument/2006/relationships/hyperlink" Target="#'inocme sources'!A1"/><Relationship Id="rId5" Type="http://schemas.openxmlformats.org/officeDocument/2006/relationships/hyperlink" Target="#geographically!A1"/><Relationship Id="rId4" Type="http://schemas.openxmlformats.org/officeDocument/2006/relationships/hyperlink" Target="#'projects status'!A1"/></Relationships>
</file>

<file path=xl/drawings/drawing1.xml><?xml version="1.0" encoding="utf-8"?>
<xdr:wsDr xmlns:xdr="http://schemas.openxmlformats.org/drawingml/2006/spreadsheetDrawing" xmlns:a="http://schemas.openxmlformats.org/drawingml/2006/main">
  <xdr:twoCellAnchor>
    <xdr:from>
      <xdr:col>7</xdr:col>
      <xdr:colOff>54815</xdr:colOff>
      <xdr:row>10</xdr:row>
      <xdr:rowOff>109889</xdr:rowOff>
    </xdr:from>
    <xdr:to>
      <xdr:col>8</xdr:col>
      <xdr:colOff>395891</xdr:colOff>
      <xdr:row>13</xdr:row>
      <xdr:rowOff>70962</xdr:rowOff>
    </xdr:to>
    <xdr:grpSp>
      <xdr:nvGrpSpPr>
        <xdr:cNvPr id="308" name="Group 307">
          <a:extLst>
            <a:ext uri="{FF2B5EF4-FFF2-40B4-BE49-F238E27FC236}">
              <a16:creationId xmlns:a16="http://schemas.microsoft.com/office/drawing/2014/main" id="{01AA81DF-BDE4-4E08-A38D-5BC27DFCC47E}"/>
            </a:ext>
          </a:extLst>
        </xdr:cNvPr>
        <xdr:cNvGrpSpPr/>
      </xdr:nvGrpSpPr>
      <xdr:grpSpPr>
        <a:xfrm rot="14197149">
          <a:off x="5056477" y="1560646"/>
          <a:ext cx="477267" cy="1017044"/>
          <a:chOff x="11369040" y="629920"/>
          <a:chExt cx="477520" cy="1016317"/>
        </a:xfrm>
      </xdr:grpSpPr>
      <xdr:cxnSp macro="">
        <xdr:nvCxnSpPr>
          <xdr:cNvPr id="309" name="Straight Connector 308">
            <a:extLst>
              <a:ext uri="{FF2B5EF4-FFF2-40B4-BE49-F238E27FC236}">
                <a16:creationId xmlns:a16="http://schemas.microsoft.com/office/drawing/2014/main" id="{8DC8034C-B49E-47C4-B7A3-767CEAB0970A}"/>
              </a:ext>
            </a:extLst>
          </xdr:cNvPr>
          <xdr:cNvCxnSpPr/>
        </xdr:nvCxnSpPr>
        <xdr:spPr>
          <a:xfrm rot="11628511" flipH="1" flipV="1">
            <a:off x="11501164" y="998208"/>
            <a:ext cx="269922" cy="648029"/>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10" name="Flowchart: Connector 309">
            <a:extLst>
              <a:ext uri="{FF2B5EF4-FFF2-40B4-BE49-F238E27FC236}">
                <a16:creationId xmlns:a16="http://schemas.microsoft.com/office/drawing/2014/main" id="{0D462A4E-A825-45A2-9D2C-155E9BA31915}"/>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7</xdr:col>
      <xdr:colOff>123362</xdr:colOff>
      <xdr:row>5</xdr:row>
      <xdr:rowOff>41026</xdr:rowOff>
    </xdr:from>
    <xdr:to>
      <xdr:col>8</xdr:col>
      <xdr:colOff>464438</xdr:colOff>
      <xdr:row>8</xdr:row>
      <xdr:rowOff>2098</xdr:rowOff>
    </xdr:to>
    <xdr:grpSp>
      <xdr:nvGrpSpPr>
        <xdr:cNvPr id="305" name="Group 304">
          <a:extLst>
            <a:ext uri="{FF2B5EF4-FFF2-40B4-BE49-F238E27FC236}">
              <a16:creationId xmlns:a16="http://schemas.microsoft.com/office/drawing/2014/main" id="{2853B7D8-1FDF-4209-83CA-7ED5ED8E92A3}"/>
            </a:ext>
          </a:extLst>
        </xdr:cNvPr>
        <xdr:cNvGrpSpPr/>
      </xdr:nvGrpSpPr>
      <xdr:grpSpPr>
        <a:xfrm rot="18495678">
          <a:off x="5125025" y="631460"/>
          <a:ext cx="477265" cy="1017044"/>
          <a:chOff x="11369040" y="629920"/>
          <a:chExt cx="477520" cy="1016317"/>
        </a:xfrm>
      </xdr:grpSpPr>
      <xdr:cxnSp macro="">
        <xdr:nvCxnSpPr>
          <xdr:cNvPr id="306" name="Straight Connector 305">
            <a:extLst>
              <a:ext uri="{FF2B5EF4-FFF2-40B4-BE49-F238E27FC236}">
                <a16:creationId xmlns:a16="http://schemas.microsoft.com/office/drawing/2014/main" id="{1F483051-4180-45CF-8A2F-5F980AF54604}"/>
              </a:ext>
            </a:extLst>
          </xdr:cNvPr>
          <xdr:cNvCxnSpPr/>
        </xdr:nvCxnSpPr>
        <xdr:spPr>
          <a:xfrm rot="11628511" flipH="1" flipV="1">
            <a:off x="11501164" y="998208"/>
            <a:ext cx="269922" cy="648029"/>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7" name="Flowchart: Connector 306">
            <a:extLst>
              <a:ext uri="{FF2B5EF4-FFF2-40B4-BE49-F238E27FC236}">
                <a16:creationId xmlns:a16="http://schemas.microsoft.com/office/drawing/2014/main" id="{21A80A7A-CE23-4020-96F0-D2D1A4D729D8}"/>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6</xdr:col>
      <xdr:colOff>646604</xdr:colOff>
      <xdr:row>41</xdr:row>
      <xdr:rowOff>53209</xdr:rowOff>
    </xdr:from>
    <xdr:to>
      <xdr:col>7</xdr:col>
      <xdr:colOff>570345</xdr:colOff>
      <xdr:row>46</xdr:row>
      <xdr:rowOff>20300</xdr:rowOff>
    </xdr:to>
    <xdr:grpSp>
      <xdr:nvGrpSpPr>
        <xdr:cNvPr id="286" name="Group 285">
          <a:extLst>
            <a:ext uri="{FF2B5EF4-FFF2-40B4-BE49-F238E27FC236}">
              <a16:creationId xmlns:a16="http://schemas.microsoft.com/office/drawing/2014/main" id="{2C426A3B-EBC5-40E5-B1B8-9E9C297F2FAD}"/>
            </a:ext>
          </a:extLst>
        </xdr:cNvPr>
        <xdr:cNvGrpSpPr/>
      </xdr:nvGrpSpPr>
      <xdr:grpSpPr>
        <a:xfrm rot="11419737">
          <a:off x="4702410" y="7107854"/>
          <a:ext cx="599709" cy="827414"/>
          <a:chOff x="11249430" y="629920"/>
          <a:chExt cx="597130" cy="829098"/>
        </a:xfrm>
      </xdr:grpSpPr>
      <xdr:cxnSp macro="">
        <xdr:nvCxnSpPr>
          <xdr:cNvPr id="287" name="Straight Connector 286">
            <a:extLst>
              <a:ext uri="{FF2B5EF4-FFF2-40B4-BE49-F238E27FC236}">
                <a16:creationId xmlns:a16="http://schemas.microsoft.com/office/drawing/2014/main" id="{B97498AC-76D3-420C-8B44-DF432327D5C7}"/>
              </a:ext>
            </a:extLst>
          </xdr:cNvPr>
          <xdr:cNvCxnSpPr>
            <a:endCxn id="165" idx="3"/>
          </xdr:cNvCxnSpPr>
        </xdr:nvCxnSpPr>
        <xdr:spPr>
          <a:xfrm rot="10180263" flipV="1">
            <a:off x="11249430" y="1005385"/>
            <a:ext cx="376787" cy="453633"/>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88" name="Flowchart: Connector 287">
            <a:extLst>
              <a:ext uri="{FF2B5EF4-FFF2-40B4-BE49-F238E27FC236}">
                <a16:creationId xmlns:a16="http://schemas.microsoft.com/office/drawing/2014/main" id="{67DA53E8-58D1-441E-81AC-FD0A8475BEA2}"/>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bg1">
                  <a:lumMod val="95000"/>
                </a:schemeClr>
              </a:solidFill>
            </a:endParaRPr>
          </a:p>
        </xdr:txBody>
      </xdr:sp>
    </xdr:grpSp>
    <xdr:clientData/>
  </xdr:twoCellAnchor>
  <xdr:twoCellAnchor>
    <xdr:from>
      <xdr:col>9</xdr:col>
      <xdr:colOff>135468</xdr:colOff>
      <xdr:row>11</xdr:row>
      <xdr:rowOff>8468</xdr:rowOff>
    </xdr:from>
    <xdr:to>
      <xdr:col>16</xdr:col>
      <xdr:colOff>372533</xdr:colOff>
      <xdr:row>34</xdr:row>
      <xdr:rowOff>160867</xdr:rowOff>
    </xdr:to>
    <xdr:graphicFrame macro="">
      <xdr:nvGraphicFramePr>
        <xdr:cNvPr id="104" name="Chart 103">
          <a:extLst>
            <a:ext uri="{FF2B5EF4-FFF2-40B4-BE49-F238E27FC236}">
              <a16:creationId xmlns:a16="http://schemas.microsoft.com/office/drawing/2014/main" id="{340800BC-5F6F-42B3-8D5B-F079324BC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19</xdr:col>
      <xdr:colOff>609600</xdr:colOff>
      <xdr:row>3</xdr:row>
      <xdr:rowOff>34150</xdr:rowOff>
    </xdr:to>
    <xdr:grpSp>
      <xdr:nvGrpSpPr>
        <xdr:cNvPr id="28" name="Group 27">
          <a:extLst>
            <a:ext uri="{FF2B5EF4-FFF2-40B4-BE49-F238E27FC236}">
              <a16:creationId xmlns:a16="http://schemas.microsoft.com/office/drawing/2014/main" id="{7DABD1C5-9A03-440D-A4AE-C87E116D2178}"/>
            </a:ext>
          </a:extLst>
        </xdr:cNvPr>
        <xdr:cNvGrpSpPr/>
      </xdr:nvGrpSpPr>
      <xdr:grpSpPr>
        <a:xfrm>
          <a:off x="0" y="0"/>
          <a:ext cx="13452987" cy="550344"/>
          <a:chOff x="0" y="0"/>
          <a:chExt cx="13350240" cy="559930"/>
        </a:xfrm>
      </xdr:grpSpPr>
      <xdr:sp macro="" textlink="">
        <xdr:nvSpPr>
          <xdr:cNvPr id="2" name="Rectangle 1">
            <a:extLst>
              <a:ext uri="{FF2B5EF4-FFF2-40B4-BE49-F238E27FC236}">
                <a16:creationId xmlns:a16="http://schemas.microsoft.com/office/drawing/2014/main" id="{DE04AB3D-F4A5-43D2-9979-420A618C5057}"/>
              </a:ext>
            </a:extLst>
          </xdr:cNvPr>
          <xdr:cNvSpPr/>
        </xdr:nvSpPr>
        <xdr:spPr>
          <a:xfrm>
            <a:off x="0" y="22860"/>
            <a:ext cx="13350240" cy="426720"/>
          </a:xfrm>
          <a:prstGeom prst="rect">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sp macro="" textlink="">
        <xdr:nvSpPr>
          <xdr:cNvPr id="11" name="TextBox 10">
            <a:extLst>
              <a:ext uri="{FF2B5EF4-FFF2-40B4-BE49-F238E27FC236}">
                <a16:creationId xmlns:a16="http://schemas.microsoft.com/office/drawing/2014/main" id="{BEF6CE5B-2144-4AA4-97E9-6255737BEE9F}"/>
              </a:ext>
            </a:extLst>
          </xdr:cNvPr>
          <xdr:cNvSpPr txBox="1"/>
        </xdr:nvSpPr>
        <xdr:spPr>
          <a:xfrm>
            <a:off x="662940" y="4572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r>
              <a:rPr lang="en-US" sz="1200">
                <a:solidFill>
                  <a:schemeClr val="accent2">
                    <a:lumMod val="50000"/>
                  </a:schemeClr>
                </a:solidFill>
                <a:latin typeface="Algerian" panose="04020705040A02060702" pitchFamily="82" charset="0"/>
              </a:rPr>
              <a:t>zizo</a:t>
            </a:r>
            <a:endParaRPr lang="ar-EG" sz="1400">
              <a:solidFill>
                <a:schemeClr val="accent2">
                  <a:lumMod val="50000"/>
                </a:schemeClr>
              </a:solidFill>
              <a:latin typeface="Algerian" panose="04020705040A02060702" pitchFamily="82" charset="0"/>
            </a:endParaRPr>
          </a:p>
        </xdr:txBody>
      </xdr:sp>
      <xdr:pic>
        <xdr:nvPicPr>
          <xdr:cNvPr id="13" name="Picture 12">
            <a:extLst>
              <a:ext uri="{FF2B5EF4-FFF2-40B4-BE49-F238E27FC236}">
                <a16:creationId xmlns:a16="http://schemas.microsoft.com/office/drawing/2014/main" id="{A855FE77-6983-41B6-A8CB-2B8BB157F604}"/>
              </a:ext>
            </a:extLst>
          </xdr:cNvPr>
          <xdr:cNvPicPr>
            <a:picLocks noChangeAspect="1"/>
          </xdr:cNvPicPr>
        </xdr:nvPicPr>
        <xdr:blipFill>
          <a:blip xmlns:r="http://schemas.openxmlformats.org/officeDocument/2006/relationships" r:embed="rId2" cstate="print">
            <a:clrChange>
              <a:clrFrom>
                <a:srgbClr val="818181"/>
              </a:clrFrom>
              <a:clrTo>
                <a:srgbClr val="818181">
                  <a:alpha val="0"/>
                </a:srgbClr>
              </a:clrTo>
            </a:clrChange>
            <a:extLst>
              <a:ext uri="{BEBA8EAE-BF5A-486C-A8C5-ECC9F3942E4B}">
                <a14:imgProps xmlns:a14="http://schemas.microsoft.com/office/drawing/2010/main">
                  <a14:imgLayer r:embed="rId3">
                    <a14:imgEffect>
                      <a14:sharpenSoften amount="100000"/>
                    </a14:imgEffect>
                    <a14:imgEffect>
                      <a14:brightnessContrast bright="-50000" contrast="50000"/>
                    </a14:imgEffect>
                  </a14:imgLayer>
                </a14:imgProps>
              </a:ext>
              <a:ext uri="{28A0092B-C50C-407E-A947-70E740481C1C}">
                <a14:useLocalDpi xmlns:a14="http://schemas.microsoft.com/office/drawing/2010/main" val="0"/>
              </a:ext>
            </a:extLst>
          </a:blip>
          <a:stretch>
            <a:fillRect/>
          </a:stretch>
        </xdr:blipFill>
        <xdr:spPr>
          <a:xfrm>
            <a:off x="99061" y="0"/>
            <a:ext cx="937259" cy="559930"/>
          </a:xfrm>
          <a:prstGeom prst="rect">
            <a:avLst/>
          </a:prstGeom>
        </xdr:spPr>
      </xdr:pic>
      <xdr:sp macro="" textlink="">
        <xdr:nvSpPr>
          <xdr:cNvPr id="14" name="TextBox 13">
            <a:hlinkClick xmlns:r="http://schemas.openxmlformats.org/officeDocument/2006/relationships" r:id="rId4" tooltip="https://docs.google.com/spreadsheets/d/1d8Y7_V9bDY5UEta2YR4zo4sgsitGwtfy/edit#gid=187168367"/>
            <a:extLst>
              <a:ext uri="{FF2B5EF4-FFF2-40B4-BE49-F238E27FC236}">
                <a16:creationId xmlns:a16="http://schemas.microsoft.com/office/drawing/2014/main" id="{C1C7854F-0129-440F-A901-8FDFCC104AFC}"/>
              </a:ext>
            </a:extLst>
          </xdr:cNvPr>
          <xdr:cNvSpPr txBox="1"/>
        </xdr:nvSpPr>
        <xdr:spPr>
          <a:xfrm>
            <a:off x="4892040" y="0"/>
            <a:ext cx="1112520" cy="403860"/>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r>
              <a:rPr lang="en-US" sz="1200">
                <a:solidFill>
                  <a:schemeClr val="accent2">
                    <a:lumMod val="50000"/>
                  </a:schemeClr>
                </a:solidFill>
                <a:latin typeface="Algerian" panose="04020705040A02060702" pitchFamily="82" charset="0"/>
              </a:rPr>
              <a:t>Browse</a:t>
            </a:r>
            <a:endParaRPr lang="ar-EG" sz="1400">
              <a:solidFill>
                <a:schemeClr val="accent2">
                  <a:lumMod val="50000"/>
                </a:schemeClr>
              </a:solidFill>
              <a:latin typeface="Algerian" panose="04020705040A02060702" pitchFamily="82" charset="0"/>
            </a:endParaRPr>
          </a:p>
        </xdr:txBody>
      </xdr:sp>
      <xdr:sp macro="" textlink="">
        <xdr:nvSpPr>
          <xdr:cNvPr id="15" name="TextBox 14">
            <a:hlinkClick xmlns:r="http://schemas.openxmlformats.org/officeDocument/2006/relationships" r:id="rId5" tooltip="projects status"/>
            <a:extLst>
              <a:ext uri="{FF2B5EF4-FFF2-40B4-BE49-F238E27FC236}">
                <a16:creationId xmlns:a16="http://schemas.microsoft.com/office/drawing/2014/main" id="{052E1604-E51F-42E4-AB9B-A92E8DF79FA1}"/>
              </a:ext>
            </a:extLst>
          </xdr:cNvPr>
          <xdr:cNvSpPr txBox="1"/>
        </xdr:nvSpPr>
        <xdr:spPr>
          <a:xfrm>
            <a:off x="11990070" y="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projects</a:t>
            </a:r>
            <a:r>
              <a:rPr lang="en-US" sz="800" baseline="0">
                <a:solidFill>
                  <a:schemeClr val="accent2">
                    <a:lumMod val="50000"/>
                  </a:schemeClr>
                </a:solidFill>
                <a:latin typeface="Algerian" panose="04020705040A02060702" pitchFamily="82" charset="0"/>
              </a:rPr>
              <a:t> status</a:t>
            </a:r>
            <a:endParaRPr lang="ar-EG" sz="800">
              <a:solidFill>
                <a:schemeClr val="accent2">
                  <a:lumMod val="50000"/>
                </a:schemeClr>
              </a:solidFill>
              <a:latin typeface="Algerian" panose="04020705040A02060702" pitchFamily="82" charset="0"/>
            </a:endParaRPr>
          </a:p>
        </xdr:txBody>
      </xdr:sp>
      <xdr:sp macro="" textlink="">
        <xdr:nvSpPr>
          <xdr:cNvPr id="17" name="TextBox 16">
            <a:hlinkClick xmlns:r="http://schemas.openxmlformats.org/officeDocument/2006/relationships" r:id="rId6" tooltip="geographically"/>
            <a:extLst>
              <a:ext uri="{FF2B5EF4-FFF2-40B4-BE49-F238E27FC236}">
                <a16:creationId xmlns:a16="http://schemas.microsoft.com/office/drawing/2014/main" id="{C3FD063A-CEA4-4E2B-8BEA-81B6362ABBAE}"/>
              </a:ext>
            </a:extLst>
          </xdr:cNvPr>
          <xdr:cNvSpPr txBox="1"/>
        </xdr:nvSpPr>
        <xdr:spPr>
          <a:xfrm>
            <a:off x="9399270" y="762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geographically</a:t>
            </a:r>
            <a:endParaRPr lang="ar-EG" sz="800">
              <a:solidFill>
                <a:schemeClr val="accent2">
                  <a:lumMod val="50000"/>
                </a:schemeClr>
              </a:solidFill>
              <a:latin typeface="Algerian" panose="04020705040A02060702" pitchFamily="82" charset="0"/>
            </a:endParaRPr>
          </a:p>
        </xdr:txBody>
      </xdr:sp>
      <xdr:sp macro="" textlink="">
        <xdr:nvSpPr>
          <xdr:cNvPr id="18" name="TextBox 17">
            <a:hlinkClick xmlns:r="http://schemas.openxmlformats.org/officeDocument/2006/relationships" r:id="rId7" tooltip="income sources"/>
            <a:extLst>
              <a:ext uri="{FF2B5EF4-FFF2-40B4-BE49-F238E27FC236}">
                <a16:creationId xmlns:a16="http://schemas.microsoft.com/office/drawing/2014/main" id="{225B8643-7A36-4560-A09D-FFAA992B738D}"/>
              </a:ext>
            </a:extLst>
          </xdr:cNvPr>
          <xdr:cNvSpPr txBox="1"/>
        </xdr:nvSpPr>
        <xdr:spPr>
          <a:xfrm>
            <a:off x="8115300" y="1524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900">
                <a:solidFill>
                  <a:schemeClr val="accent2">
                    <a:lumMod val="50000"/>
                  </a:schemeClr>
                </a:solidFill>
                <a:latin typeface="Algerian" panose="04020705040A02060702" pitchFamily="82" charset="0"/>
              </a:rPr>
              <a:t>income</a:t>
            </a:r>
            <a:r>
              <a:rPr lang="en-US" sz="900" baseline="0">
                <a:solidFill>
                  <a:schemeClr val="accent2">
                    <a:lumMod val="50000"/>
                  </a:schemeClr>
                </a:solidFill>
                <a:latin typeface="Algerian" panose="04020705040A02060702" pitchFamily="82" charset="0"/>
              </a:rPr>
              <a:t> sources</a:t>
            </a:r>
            <a:endParaRPr lang="ar-EG" sz="900">
              <a:solidFill>
                <a:schemeClr val="accent2">
                  <a:lumMod val="50000"/>
                </a:schemeClr>
              </a:solidFill>
              <a:latin typeface="Algerian" panose="04020705040A02060702" pitchFamily="82" charset="0"/>
            </a:endParaRPr>
          </a:p>
        </xdr:txBody>
      </xdr:sp>
      <xdr:sp macro="" textlink="">
        <xdr:nvSpPr>
          <xdr:cNvPr id="19" name="TextBox 18">
            <a:hlinkClick xmlns:r="http://schemas.openxmlformats.org/officeDocument/2006/relationships" r:id="rId8" tooltip="sales process"/>
            <a:extLst>
              <a:ext uri="{FF2B5EF4-FFF2-40B4-BE49-F238E27FC236}">
                <a16:creationId xmlns:a16="http://schemas.microsoft.com/office/drawing/2014/main" id="{07EF1756-EB78-4AA1-A592-247FE40F6E8A}"/>
              </a:ext>
            </a:extLst>
          </xdr:cNvPr>
          <xdr:cNvSpPr txBox="1"/>
        </xdr:nvSpPr>
        <xdr:spPr>
          <a:xfrm>
            <a:off x="10660380" y="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sales process</a:t>
            </a:r>
            <a:endParaRPr lang="ar-EG" sz="800">
              <a:solidFill>
                <a:schemeClr val="accent2">
                  <a:lumMod val="50000"/>
                </a:schemeClr>
              </a:solidFill>
              <a:latin typeface="Algerian" panose="04020705040A02060702" pitchFamily="82" charset="0"/>
            </a:endParaRPr>
          </a:p>
        </xdr:txBody>
      </xdr:sp>
      <xdr:sp macro="" textlink="">
        <xdr:nvSpPr>
          <xdr:cNvPr id="23" name="Free-form: Shape 22">
            <a:extLst>
              <a:ext uri="{FF2B5EF4-FFF2-40B4-BE49-F238E27FC236}">
                <a16:creationId xmlns:a16="http://schemas.microsoft.com/office/drawing/2014/main" id="{20FD7818-12C4-4F19-9F59-B17602CCCC95}"/>
              </a:ext>
            </a:extLst>
          </xdr:cNvPr>
          <xdr:cNvSpPr/>
        </xdr:nvSpPr>
        <xdr:spPr>
          <a:xfrm>
            <a:off x="4824412" y="361950"/>
            <a:ext cx="50763" cy="54864"/>
          </a:xfrm>
          <a:custGeom>
            <a:avLst/>
            <a:gdLst>
              <a:gd name="connsiteX0" fmla="*/ 114300 w 114300"/>
              <a:gd name="connsiteY0" fmla="*/ 57150 h 114300"/>
              <a:gd name="connsiteX1" fmla="*/ 57150 w 114300"/>
              <a:gd name="connsiteY1" fmla="*/ 114300 h 114300"/>
              <a:gd name="connsiteX2" fmla="*/ 0 w 114300"/>
              <a:gd name="connsiteY2" fmla="*/ 57150 h 114300"/>
              <a:gd name="connsiteX3" fmla="*/ 57150 w 114300"/>
              <a:gd name="connsiteY3" fmla="*/ 0 h 114300"/>
              <a:gd name="connsiteX4" fmla="*/ 114300 w 114300"/>
              <a:gd name="connsiteY4" fmla="*/ 57150 h 1143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4300" h="114300">
                <a:moveTo>
                  <a:pt x="114300" y="57150"/>
                </a:moveTo>
                <a:cubicBezTo>
                  <a:pt x="114300" y="88713"/>
                  <a:pt x="88713" y="114300"/>
                  <a:pt x="57150" y="114300"/>
                </a:cubicBezTo>
                <a:cubicBezTo>
                  <a:pt x="25587" y="114300"/>
                  <a:pt x="0" y="88713"/>
                  <a:pt x="0" y="57150"/>
                </a:cubicBezTo>
                <a:cubicBezTo>
                  <a:pt x="0" y="25587"/>
                  <a:pt x="25587" y="0"/>
                  <a:pt x="57150" y="0"/>
                </a:cubicBezTo>
                <a:cubicBezTo>
                  <a:pt x="88713" y="0"/>
                  <a:pt x="114300" y="25587"/>
                  <a:pt x="114300" y="57150"/>
                </a:cubicBezTo>
                <a:close/>
              </a:path>
            </a:pathLst>
          </a:custGeom>
          <a:solidFill>
            <a:schemeClr val="accent2">
              <a:lumMod val="50000"/>
            </a:schemeClr>
          </a:solidFill>
          <a:ln w="9525" cap="flat">
            <a:noFill/>
            <a:prstDash val="solid"/>
            <a:miter/>
          </a:ln>
        </xdr:spPr>
        <xdr:txBody>
          <a:bodyPr rtlCol="1" anchor="ctr"/>
          <a:lstStyle/>
          <a:p>
            <a:endParaRPr lang="ar-EG"/>
          </a:p>
        </xdr:txBody>
      </xdr:sp>
      <xdr:sp macro="" textlink="">
        <xdr:nvSpPr>
          <xdr:cNvPr id="24" name="Free-form: Shape 23">
            <a:extLst>
              <a:ext uri="{FF2B5EF4-FFF2-40B4-BE49-F238E27FC236}">
                <a16:creationId xmlns:a16="http://schemas.microsoft.com/office/drawing/2014/main" id="{B7DF69A9-4264-4E2A-9D24-F54F4134FEEB}"/>
              </a:ext>
            </a:extLst>
          </xdr:cNvPr>
          <xdr:cNvSpPr/>
        </xdr:nvSpPr>
        <xdr:spPr>
          <a:xfrm>
            <a:off x="4543126" y="38100"/>
            <a:ext cx="303194" cy="365760"/>
          </a:xfrm>
          <a:custGeom>
            <a:avLst/>
            <a:gdLst>
              <a:gd name="connsiteX0" fmla="*/ 673716 w 682688"/>
              <a:gd name="connsiteY0" fmla="*/ 190500 h 762000"/>
              <a:gd name="connsiteX1" fmla="*/ 571798 w 682688"/>
              <a:gd name="connsiteY1" fmla="*/ 149543 h 762000"/>
              <a:gd name="connsiteX2" fmla="*/ 464166 w 682688"/>
              <a:gd name="connsiteY2" fmla="*/ 165735 h 762000"/>
              <a:gd name="connsiteX3" fmla="*/ 338436 w 682688"/>
              <a:gd name="connsiteY3" fmla="*/ 0 h 762000"/>
              <a:gd name="connsiteX4" fmla="*/ 213658 w 682688"/>
              <a:gd name="connsiteY4" fmla="*/ 163830 h 762000"/>
              <a:gd name="connsiteX5" fmla="*/ 110788 w 682688"/>
              <a:gd name="connsiteY5" fmla="*/ 148590 h 762000"/>
              <a:gd name="connsiteX6" fmla="*/ 8871 w 682688"/>
              <a:gd name="connsiteY6" fmla="*/ 189548 h 762000"/>
              <a:gd name="connsiteX7" fmla="*/ 90786 w 682688"/>
              <a:gd name="connsiteY7" fmla="*/ 382905 h 762000"/>
              <a:gd name="connsiteX8" fmla="*/ 13633 w 682688"/>
              <a:gd name="connsiteY8" fmla="*/ 570548 h 762000"/>
              <a:gd name="connsiteX9" fmla="*/ 115551 w 682688"/>
              <a:gd name="connsiteY9" fmla="*/ 611505 h 762000"/>
              <a:gd name="connsiteX10" fmla="*/ 213658 w 682688"/>
              <a:gd name="connsiteY10" fmla="*/ 598170 h 762000"/>
              <a:gd name="connsiteX11" fmla="*/ 338436 w 682688"/>
              <a:gd name="connsiteY11" fmla="*/ 762000 h 762000"/>
              <a:gd name="connsiteX12" fmla="*/ 463213 w 682688"/>
              <a:gd name="connsiteY12" fmla="*/ 598170 h 762000"/>
              <a:gd name="connsiteX13" fmla="*/ 566083 w 682688"/>
              <a:gd name="connsiteY13" fmla="*/ 613410 h 762000"/>
              <a:gd name="connsiteX14" fmla="*/ 668001 w 682688"/>
              <a:gd name="connsiteY14" fmla="*/ 572453 h 762000"/>
              <a:gd name="connsiteX15" fmla="*/ 590848 w 682688"/>
              <a:gd name="connsiteY15" fmla="*/ 384810 h 762000"/>
              <a:gd name="connsiteX16" fmla="*/ 673716 w 682688"/>
              <a:gd name="connsiteY16" fmla="*/ 190500 h 762000"/>
              <a:gd name="connsiteX17" fmla="*/ 571798 w 682688"/>
              <a:gd name="connsiteY17" fmla="*/ 187643 h 762000"/>
              <a:gd name="connsiteX18" fmla="*/ 640378 w 682688"/>
              <a:gd name="connsiteY18" fmla="*/ 209550 h 762000"/>
              <a:gd name="connsiteX19" fmla="*/ 564178 w 682688"/>
              <a:gd name="connsiteY19" fmla="*/ 357188 h 762000"/>
              <a:gd name="connsiteX20" fmla="*/ 487026 w 682688"/>
              <a:gd name="connsiteY20" fmla="*/ 295275 h 762000"/>
              <a:gd name="connsiteX21" fmla="*/ 472738 w 682688"/>
              <a:gd name="connsiteY21" fmla="*/ 201930 h 762000"/>
              <a:gd name="connsiteX22" fmla="*/ 571798 w 682688"/>
              <a:gd name="connsiteY22" fmla="*/ 187643 h 762000"/>
              <a:gd name="connsiteX23" fmla="*/ 401301 w 682688"/>
              <a:gd name="connsiteY23" fmla="*/ 480060 h 762000"/>
              <a:gd name="connsiteX24" fmla="*/ 341293 w 682688"/>
              <a:gd name="connsiteY24" fmla="*/ 511493 h 762000"/>
              <a:gd name="connsiteX25" fmla="*/ 281286 w 682688"/>
              <a:gd name="connsiteY25" fmla="*/ 480060 h 762000"/>
              <a:gd name="connsiteX26" fmla="*/ 226041 w 682688"/>
              <a:gd name="connsiteY26" fmla="*/ 445770 h 762000"/>
              <a:gd name="connsiteX27" fmla="*/ 224136 w 682688"/>
              <a:gd name="connsiteY27" fmla="*/ 381000 h 762000"/>
              <a:gd name="connsiteX28" fmla="*/ 226041 w 682688"/>
              <a:gd name="connsiteY28" fmla="*/ 320040 h 762000"/>
              <a:gd name="connsiteX29" fmla="*/ 287001 w 682688"/>
              <a:gd name="connsiteY29" fmla="*/ 281940 h 762000"/>
              <a:gd name="connsiteX30" fmla="*/ 341293 w 682688"/>
              <a:gd name="connsiteY30" fmla="*/ 253365 h 762000"/>
              <a:gd name="connsiteX31" fmla="*/ 395586 w 682688"/>
              <a:gd name="connsiteY31" fmla="*/ 281940 h 762000"/>
              <a:gd name="connsiteX32" fmla="*/ 450831 w 682688"/>
              <a:gd name="connsiteY32" fmla="*/ 316230 h 762000"/>
              <a:gd name="connsiteX33" fmla="*/ 452736 w 682688"/>
              <a:gd name="connsiteY33" fmla="*/ 381000 h 762000"/>
              <a:gd name="connsiteX34" fmla="*/ 449878 w 682688"/>
              <a:gd name="connsiteY34" fmla="*/ 449580 h 762000"/>
              <a:gd name="connsiteX35" fmla="*/ 401301 w 682688"/>
              <a:gd name="connsiteY35" fmla="*/ 480060 h 762000"/>
              <a:gd name="connsiteX36" fmla="*/ 445116 w 682688"/>
              <a:gd name="connsiteY36" fmla="*/ 498158 h 762000"/>
              <a:gd name="connsiteX37" fmla="*/ 436543 w 682688"/>
              <a:gd name="connsiteY37" fmla="*/ 550545 h 762000"/>
              <a:gd name="connsiteX38" fmla="*/ 386061 w 682688"/>
              <a:gd name="connsiteY38" fmla="*/ 531495 h 762000"/>
              <a:gd name="connsiteX39" fmla="*/ 420351 w 682688"/>
              <a:gd name="connsiteY39" fmla="*/ 512445 h 762000"/>
              <a:gd name="connsiteX40" fmla="*/ 445116 w 682688"/>
              <a:gd name="connsiteY40" fmla="*/ 498158 h 762000"/>
              <a:gd name="connsiteX41" fmla="*/ 296526 w 682688"/>
              <a:gd name="connsiteY41" fmla="*/ 531495 h 762000"/>
              <a:gd name="connsiteX42" fmla="*/ 241281 w 682688"/>
              <a:gd name="connsiteY42" fmla="*/ 551498 h 762000"/>
              <a:gd name="connsiteX43" fmla="*/ 231756 w 682688"/>
              <a:gd name="connsiteY43" fmla="*/ 494348 h 762000"/>
              <a:gd name="connsiteX44" fmla="*/ 263188 w 682688"/>
              <a:gd name="connsiteY44" fmla="*/ 513398 h 762000"/>
              <a:gd name="connsiteX45" fmla="*/ 296526 w 682688"/>
              <a:gd name="connsiteY45" fmla="*/ 531495 h 762000"/>
              <a:gd name="connsiteX46" fmla="*/ 186988 w 682688"/>
              <a:gd name="connsiteY46" fmla="*/ 417195 h 762000"/>
              <a:gd name="connsiteX47" fmla="*/ 146031 w 682688"/>
              <a:gd name="connsiteY47" fmla="*/ 382905 h 762000"/>
              <a:gd name="connsiteX48" fmla="*/ 186988 w 682688"/>
              <a:gd name="connsiteY48" fmla="*/ 348615 h 762000"/>
              <a:gd name="connsiteX49" fmla="*/ 186036 w 682688"/>
              <a:gd name="connsiteY49" fmla="*/ 381000 h 762000"/>
              <a:gd name="connsiteX50" fmla="*/ 186988 w 682688"/>
              <a:gd name="connsiteY50" fmla="*/ 417195 h 762000"/>
              <a:gd name="connsiteX51" fmla="*/ 230803 w 682688"/>
              <a:gd name="connsiteY51" fmla="*/ 271463 h 762000"/>
              <a:gd name="connsiteX52" fmla="*/ 240328 w 682688"/>
              <a:gd name="connsiteY52" fmla="*/ 211455 h 762000"/>
              <a:gd name="connsiteX53" fmla="*/ 296526 w 682688"/>
              <a:gd name="connsiteY53" fmla="*/ 232410 h 762000"/>
              <a:gd name="connsiteX54" fmla="*/ 266998 w 682688"/>
              <a:gd name="connsiteY54" fmla="*/ 248602 h 762000"/>
              <a:gd name="connsiteX55" fmla="*/ 230803 w 682688"/>
              <a:gd name="connsiteY55" fmla="*/ 271463 h 762000"/>
              <a:gd name="connsiteX56" fmla="*/ 385108 w 682688"/>
              <a:gd name="connsiteY56" fmla="*/ 232410 h 762000"/>
              <a:gd name="connsiteX57" fmla="*/ 436543 w 682688"/>
              <a:gd name="connsiteY57" fmla="*/ 213360 h 762000"/>
              <a:gd name="connsiteX58" fmla="*/ 446068 w 682688"/>
              <a:gd name="connsiteY58" fmla="*/ 267653 h 762000"/>
              <a:gd name="connsiteX59" fmla="*/ 414636 w 682688"/>
              <a:gd name="connsiteY59" fmla="*/ 248602 h 762000"/>
              <a:gd name="connsiteX60" fmla="*/ 385108 w 682688"/>
              <a:gd name="connsiteY60" fmla="*/ 232410 h 762000"/>
              <a:gd name="connsiteX61" fmla="*/ 489883 w 682688"/>
              <a:gd name="connsiteY61" fmla="*/ 344805 h 762000"/>
              <a:gd name="connsiteX62" fmla="*/ 536556 w 682688"/>
              <a:gd name="connsiteY62" fmla="*/ 383858 h 762000"/>
              <a:gd name="connsiteX63" fmla="*/ 489883 w 682688"/>
              <a:gd name="connsiteY63" fmla="*/ 421958 h 762000"/>
              <a:gd name="connsiteX64" fmla="*/ 490836 w 682688"/>
              <a:gd name="connsiteY64" fmla="*/ 381953 h 762000"/>
              <a:gd name="connsiteX65" fmla="*/ 489883 w 682688"/>
              <a:gd name="connsiteY65" fmla="*/ 344805 h 762000"/>
              <a:gd name="connsiteX66" fmla="*/ 338436 w 682688"/>
              <a:gd name="connsiteY66" fmla="*/ 38100 h 762000"/>
              <a:gd name="connsiteX67" fmla="*/ 427971 w 682688"/>
              <a:gd name="connsiteY67" fmla="*/ 176213 h 762000"/>
              <a:gd name="connsiteX68" fmla="*/ 341293 w 682688"/>
              <a:gd name="connsiteY68" fmla="*/ 210503 h 762000"/>
              <a:gd name="connsiteX69" fmla="*/ 249853 w 682688"/>
              <a:gd name="connsiteY69" fmla="*/ 174308 h 762000"/>
              <a:gd name="connsiteX70" fmla="*/ 338436 w 682688"/>
              <a:gd name="connsiteY70" fmla="*/ 38100 h 762000"/>
              <a:gd name="connsiteX71" fmla="*/ 41256 w 682688"/>
              <a:gd name="connsiteY71" fmla="*/ 209550 h 762000"/>
              <a:gd name="connsiteX72" fmla="*/ 109836 w 682688"/>
              <a:gd name="connsiteY72" fmla="*/ 187643 h 762000"/>
              <a:gd name="connsiteX73" fmla="*/ 203181 w 682688"/>
              <a:gd name="connsiteY73" fmla="*/ 200978 h 762000"/>
              <a:gd name="connsiteX74" fmla="*/ 188893 w 682688"/>
              <a:gd name="connsiteY74" fmla="*/ 299085 h 762000"/>
              <a:gd name="connsiteX75" fmla="*/ 117456 w 682688"/>
              <a:gd name="connsiteY75" fmla="*/ 357188 h 762000"/>
              <a:gd name="connsiteX76" fmla="*/ 41256 w 682688"/>
              <a:gd name="connsiteY76" fmla="*/ 209550 h 762000"/>
              <a:gd name="connsiteX77" fmla="*/ 115551 w 682688"/>
              <a:gd name="connsiteY77" fmla="*/ 574358 h 762000"/>
              <a:gd name="connsiteX78" fmla="*/ 46971 w 682688"/>
              <a:gd name="connsiteY78" fmla="*/ 552450 h 762000"/>
              <a:gd name="connsiteX79" fmla="*/ 118408 w 682688"/>
              <a:gd name="connsiteY79" fmla="*/ 409575 h 762000"/>
              <a:gd name="connsiteX80" fmla="*/ 189846 w 682688"/>
              <a:gd name="connsiteY80" fmla="*/ 466725 h 762000"/>
              <a:gd name="connsiteX81" fmla="*/ 204133 w 682688"/>
              <a:gd name="connsiteY81" fmla="*/ 561975 h 762000"/>
              <a:gd name="connsiteX82" fmla="*/ 115551 w 682688"/>
              <a:gd name="connsiteY82" fmla="*/ 574358 h 762000"/>
              <a:gd name="connsiteX83" fmla="*/ 338436 w 682688"/>
              <a:gd name="connsiteY83" fmla="*/ 723900 h 762000"/>
              <a:gd name="connsiteX84" fmla="*/ 249853 w 682688"/>
              <a:gd name="connsiteY84" fmla="*/ 588645 h 762000"/>
              <a:gd name="connsiteX85" fmla="*/ 341293 w 682688"/>
              <a:gd name="connsiteY85" fmla="*/ 553403 h 762000"/>
              <a:gd name="connsiteX86" fmla="*/ 427018 w 682688"/>
              <a:gd name="connsiteY86" fmla="*/ 586740 h 762000"/>
              <a:gd name="connsiteX87" fmla="*/ 338436 w 682688"/>
              <a:gd name="connsiteY87" fmla="*/ 723900 h 762000"/>
              <a:gd name="connsiteX88" fmla="*/ 635616 w 682688"/>
              <a:gd name="connsiteY88" fmla="*/ 552450 h 762000"/>
              <a:gd name="connsiteX89" fmla="*/ 567036 w 682688"/>
              <a:gd name="connsiteY89" fmla="*/ 574358 h 762000"/>
              <a:gd name="connsiteX90" fmla="*/ 473691 w 682688"/>
              <a:gd name="connsiteY90" fmla="*/ 561023 h 762000"/>
              <a:gd name="connsiteX91" fmla="*/ 487026 w 682688"/>
              <a:gd name="connsiteY91" fmla="*/ 470535 h 762000"/>
              <a:gd name="connsiteX92" fmla="*/ 564178 w 682688"/>
              <a:gd name="connsiteY92" fmla="*/ 409575 h 762000"/>
              <a:gd name="connsiteX93" fmla="*/ 635616 w 682688"/>
              <a:gd name="connsiteY93" fmla="*/ 552450 h 762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Lst>
            <a:rect l="l" t="t" r="r" b="b"/>
            <a:pathLst>
              <a:path w="682688" h="762000">
                <a:moveTo>
                  <a:pt x="673716" y="190500"/>
                </a:moveTo>
                <a:cubicBezTo>
                  <a:pt x="657523" y="162878"/>
                  <a:pt x="621328" y="149543"/>
                  <a:pt x="571798" y="149543"/>
                </a:cubicBezTo>
                <a:cubicBezTo>
                  <a:pt x="540366" y="149543"/>
                  <a:pt x="504171" y="155258"/>
                  <a:pt x="464166" y="165735"/>
                </a:cubicBezTo>
                <a:cubicBezTo>
                  <a:pt x="436543" y="65723"/>
                  <a:pt x="390823" y="0"/>
                  <a:pt x="338436" y="0"/>
                </a:cubicBezTo>
                <a:cubicBezTo>
                  <a:pt x="287001" y="0"/>
                  <a:pt x="240328" y="64770"/>
                  <a:pt x="213658" y="163830"/>
                </a:cubicBezTo>
                <a:cubicBezTo>
                  <a:pt x="175558" y="154305"/>
                  <a:pt x="141268" y="148590"/>
                  <a:pt x="110788" y="148590"/>
                </a:cubicBezTo>
                <a:cubicBezTo>
                  <a:pt x="61258" y="148590"/>
                  <a:pt x="25063" y="161925"/>
                  <a:pt x="8871" y="189548"/>
                </a:cubicBezTo>
                <a:cubicBezTo>
                  <a:pt x="-17799" y="235268"/>
                  <a:pt x="17443" y="308610"/>
                  <a:pt x="90786" y="382905"/>
                </a:cubicBezTo>
                <a:cubicBezTo>
                  <a:pt x="20301" y="455295"/>
                  <a:pt x="-12084" y="525780"/>
                  <a:pt x="13633" y="570548"/>
                </a:cubicBezTo>
                <a:cubicBezTo>
                  <a:pt x="29826" y="598170"/>
                  <a:pt x="66021" y="611505"/>
                  <a:pt x="115551" y="611505"/>
                </a:cubicBezTo>
                <a:cubicBezTo>
                  <a:pt x="144126" y="611505"/>
                  <a:pt x="177463" y="606743"/>
                  <a:pt x="213658" y="598170"/>
                </a:cubicBezTo>
                <a:cubicBezTo>
                  <a:pt x="241281" y="697230"/>
                  <a:pt x="287001" y="762000"/>
                  <a:pt x="338436" y="762000"/>
                </a:cubicBezTo>
                <a:cubicBezTo>
                  <a:pt x="389871" y="762000"/>
                  <a:pt x="436543" y="697230"/>
                  <a:pt x="463213" y="598170"/>
                </a:cubicBezTo>
                <a:cubicBezTo>
                  <a:pt x="501313" y="607695"/>
                  <a:pt x="535603" y="613410"/>
                  <a:pt x="566083" y="613410"/>
                </a:cubicBezTo>
                <a:cubicBezTo>
                  <a:pt x="615613" y="613410"/>
                  <a:pt x="651808" y="600075"/>
                  <a:pt x="668001" y="572453"/>
                </a:cubicBezTo>
                <a:cubicBezTo>
                  <a:pt x="693718" y="527685"/>
                  <a:pt x="661333" y="457200"/>
                  <a:pt x="590848" y="384810"/>
                </a:cubicBezTo>
                <a:cubicBezTo>
                  <a:pt x="666096" y="309563"/>
                  <a:pt x="700386" y="236220"/>
                  <a:pt x="673716" y="190500"/>
                </a:cubicBezTo>
                <a:close/>
                <a:moveTo>
                  <a:pt x="571798" y="187643"/>
                </a:moveTo>
                <a:cubicBezTo>
                  <a:pt x="607041" y="187643"/>
                  <a:pt x="632758" y="196215"/>
                  <a:pt x="640378" y="209550"/>
                </a:cubicBezTo>
                <a:cubicBezTo>
                  <a:pt x="654666" y="234315"/>
                  <a:pt x="628948" y="292418"/>
                  <a:pt x="564178" y="357188"/>
                </a:cubicBezTo>
                <a:cubicBezTo>
                  <a:pt x="541318" y="336233"/>
                  <a:pt x="515601" y="315278"/>
                  <a:pt x="487026" y="295275"/>
                </a:cubicBezTo>
                <a:cubicBezTo>
                  <a:pt x="484168" y="262890"/>
                  <a:pt x="479406" y="231458"/>
                  <a:pt x="472738" y="201930"/>
                </a:cubicBezTo>
                <a:cubicBezTo>
                  <a:pt x="508933" y="192405"/>
                  <a:pt x="543223" y="187643"/>
                  <a:pt x="571798" y="187643"/>
                </a:cubicBezTo>
                <a:close/>
                <a:moveTo>
                  <a:pt x="401301" y="480060"/>
                </a:moveTo>
                <a:cubicBezTo>
                  <a:pt x="381298" y="491490"/>
                  <a:pt x="361296" y="501968"/>
                  <a:pt x="341293" y="511493"/>
                </a:cubicBezTo>
                <a:cubicBezTo>
                  <a:pt x="321291" y="501968"/>
                  <a:pt x="301288" y="491490"/>
                  <a:pt x="281286" y="480060"/>
                </a:cubicBezTo>
                <a:cubicBezTo>
                  <a:pt x="262236" y="468630"/>
                  <a:pt x="243186" y="457200"/>
                  <a:pt x="226041" y="445770"/>
                </a:cubicBezTo>
                <a:cubicBezTo>
                  <a:pt x="224136" y="424815"/>
                  <a:pt x="224136" y="403860"/>
                  <a:pt x="224136" y="381000"/>
                </a:cubicBezTo>
                <a:cubicBezTo>
                  <a:pt x="224136" y="360045"/>
                  <a:pt x="225088" y="340043"/>
                  <a:pt x="226041" y="320040"/>
                </a:cubicBezTo>
                <a:cubicBezTo>
                  <a:pt x="245091" y="306705"/>
                  <a:pt x="265093" y="294323"/>
                  <a:pt x="287001" y="281940"/>
                </a:cubicBezTo>
                <a:cubicBezTo>
                  <a:pt x="305098" y="271463"/>
                  <a:pt x="323196" y="261938"/>
                  <a:pt x="341293" y="253365"/>
                </a:cubicBezTo>
                <a:cubicBezTo>
                  <a:pt x="359391" y="261938"/>
                  <a:pt x="377488" y="271463"/>
                  <a:pt x="395586" y="281940"/>
                </a:cubicBezTo>
                <a:cubicBezTo>
                  <a:pt x="414636" y="293370"/>
                  <a:pt x="433686" y="304800"/>
                  <a:pt x="450831" y="316230"/>
                </a:cubicBezTo>
                <a:cubicBezTo>
                  <a:pt x="452736" y="337185"/>
                  <a:pt x="452736" y="358140"/>
                  <a:pt x="452736" y="381000"/>
                </a:cubicBezTo>
                <a:cubicBezTo>
                  <a:pt x="452736" y="404813"/>
                  <a:pt x="451783" y="427673"/>
                  <a:pt x="449878" y="449580"/>
                </a:cubicBezTo>
                <a:cubicBezTo>
                  <a:pt x="434638" y="460058"/>
                  <a:pt x="418446" y="469583"/>
                  <a:pt x="401301" y="480060"/>
                </a:cubicBezTo>
                <a:close/>
                <a:moveTo>
                  <a:pt x="445116" y="498158"/>
                </a:moveTo>
                <a:cubicBezTo>
                  <a:pt x="442258" y="516255"/>
                  <a:pt x="439401" y="534353"/>
                  <a:pt x="436543" y="550545"/>
                </a:cubicBezTo>
                <a:cubicBezTo>
                  <a:pt x="420351" y="544830"/>
                  <a:pt x="403206" y="539115"/>
                  <a:pt x="386061" y="531495"/>
                </a:cubicBezTo>
                <a:cubicBezTo>
                  <a:pt x="397491" y="525780"/>
                  <a:pt x="408921" y="519113"/>
                  <a:pt x="420351" y="512445"/>
                </a:cubicBezTo>
                <a:cubicBezTo>
                  <a:pt x="428923" y="507683"/>
                  <a:pt x="437496" y="502920"/>
                  <a:pt x="445116" y="498158"/>
                </a:cubicBezTo>
                <a:close/>
                <a:moveTo>
                  <a:pt x="296526" y="531495"/>
                </a:moveTo>
                <a:cubicBezTo>
                  <a:pt x="277476" y="539115"/>
                  <a:pt x="259378" y="545783"/>
                  <a:pt x="241281" y="551498"/>
                </a:cubicBezTo>
                <a:cubicBezTo>
                  <a:pt x="237471" y="533400"/>
                  <a:pt x="234613" y="514350"/>
                  <a:pt x="231756" y="494348"/>
                </a:cubicBezTo>
                <a:cubicBezTo>
                  <a:pt x="242233" y="501015"/>
                  <a:pt x="251758" y="506730"/>
                  <a:pt x="263188" y="513398"/>
                </a:cubicBezTo>
                <a:cubicBezTo>
                  <a:pt x="273666" y="519113"/>
                  <a:pt x="285096" y="525780"/>
                  <a:pt x="296526" y="531495"/>
                </a:cubicBezTo>
                <a:close/>
                <a:moveTo>
                  <a:pt x="186988" y="417195"/>
                </a:moveTo>
                <a:cubicBezTo>
                  <a:pt x="171748" y="405765"/>
                  <a:pt x="158413" y="394335"/>
                  <a:pt x="146031" y="382905"/>
                </a:cubicBezTo>
                <a:cubicBezTo>
                  <a:pt x="158413" y="371475"/>
                  <a:pt x="172701" y="360045"/>
                  <a:pt x="186988" y="348615"/>
                </a:cubicBezTo>
                <a:cubicBezTo>
                  <a:pt x="186988" y="359093"/>
                  <a:pt x="186036" y="369570"/>
                  <a:pt x="186036" y="381000"/>
                </a:cubicBezTo>
                <a:cubicBezTo>
                  <a:pt x="186036" y="393383"/>
                  <a:pt x="186036" y="405765"/>
                  <a:pt x="186988" y="417195"/>
                </a:cubicBezTo>
                <a:close/>
                <a:moveTo>
                  <a:pt x="230803" y="271463"/>
                </a:moveTo>
                <a:cubicBezTo>
                  <a:pt x="233661" y="250508"/>
                  <a:pt x="236518" y="230505"/>
                  <a:pt x="240328" y="211455"/>
                </a:cubicBezTo>
                <a:cubicBezTo>
                  <a:pt x="258426" y="217170"/>
                  <a:pt x="277476" y="224790"/>
                  <a:pt x="296526" y="232410"/>
                </a:cubicBezTo>
                <a:cubicBezTo>
                  <a:pt x="287001" y="237173"/>
                  <a:pt x="276523" y="242888"/>
                  <a:pt x="266998" y="248602"/>
                </a:cubicBezTo>
                <a:cubicBezTo>
                  <a:pt x="255568" y="256223"/>
                  <a:pt x="243186" y="263843"/>
                  <a:pt x="230803" y="271463"/>
                </a:cubicBezTo>
                <a:close/>
                <a:moveTo>
                  <a:pt x="385108" y="232410"/>
                </a:moveTo>
                <a:cubicBezTo>
                  <a:pt x="402253" y="224790"/>
                  <a:pt x="419398" y="219075"/>
                  <a:pt x="436543" y="213360"/>
                </a:cubicBezTo>
                <a:cubicBezTo>
                  <a:pt x="440353" y="230505"/>
                  <a:pt x="443211" y="248602"/>
                  <a:pt x="446068" y="267653"/>
                </a:cubicBezTo>
                <a:cubicBezTo>
                  <a:pt x="435591" y="260985"/>
                  <a:pt x="426066" y="255270"/>
                  <a:pt x="414636" y="248602"/>
                </a:cubicBezTo>
                <a:cubicBezTo>
                  <a:pt x="405111" y="243840"/>
                  <a:pt x="395586" y="238125"/>
                  <a:pt x="385108" y="232410"/>
                </a:cubicBezTo>
                <a:close/>
                <a:moveTo>
                  <a:pt x="489883" y="344805"/>
                </a:moveTo>
                <a:cubicBezTo>
                  <a:pt x="507028" y="358140"/>
                  <a:pt x="522268" y="370523"/>
                  <a:pt x="536556" y="383858"/>
                </a:cubicBezTo>
                <a:cubicBezTo>
                  <a:pt x="522268" y="396240"/>
                  <a:pt x="507028" y="409575"/>
                  <a:pt x="489883" y="421958"/>
                </a:cubicBezTo>
                <a:cubicBezTo>
                  <a:pt x="490836" y="408623"/>
                  <a:pt x="490836" y="395288"/>
                  <a:pt x="490836" y="381953"/>
                </a:cubicBezTo>
                <a:cubicBezTo>
                  <a:pt x="490836" y="368618"/>
                  <a:pt x="490836" y="356235"/>
                  <a:pt x="489883" y="344805"/>
                </a:cubicBezTo>
                <a:close/>
                <a:moveTo>
                  <a:pt x="338436" y="38100"/>
                </a:moveTo>
                <a:cubicBezTo>
                  <a:pt x="367011" y="38100"/>
                  <a:pt x="404158" y="88582"/>
                  <a:pt x="427971" y="176213"/>
                </a:cubicBezTo>
                <a:cubicBezTo>
                  <a:pt x="400348" y="185738"/>
                  <a:pt x="370821" y="197168"/>
                  <a:pt x="341293" y="210503"/>
                </a:cubicBezTo>
                <a:cubicBezTo>
                  <a:pt x="309861" y="196215"/>
                  <a:pt x="279381" y="183833"/>
                  <a:pt x="249853" y="174308"/>
                </a:cubicBezTo>
                <a:cubicBezTo>
                  <a:pt x="273666" y="87630"/>
                  <a:pt x="309861" y="38100"/>
                  <a:pt x="338436" y="38100"/>
                </a:cubicBezTo>
                <a:close/>
                <a:moveTo>
                  <a:pt x="41256" y="209550"/>
                </a:moveTo>
                <a:cubicBezTo>
                  <a:pt x="49828" y="195263"/>
                  <a:pt x="74593" y="187643"/>
                  <a:pt x="109836" y="187643"/>
                </a:cubicBezTo>
                <a:cubicBezTo>
                  <a:pt x="137458" y="187643"/>
                  <a:pt x="168891" y="192405"/>
                  <a:pt x="203181" y="200978"/>
                </a:cubicBezTo>
                <a:cubicBezTo>
                  <a:pt x="196513" y="231458"/>
                  <a:pt x="191751" y="264795"/>
                  <a:pt x="188893" y="299085"/>
                </a:cubicBezTo>
                <a:cubicBezTo>
                  <a:pt x="162223" y="318135"/>
                  <a:pt x="138411" y="337185"/>
                  <a:pt x="117456" y="357188"/>
                </a:cubicBezTo>
                <a:cubicBezTo>
                  <a:pt x="53638" y="292418"/>
                  <a:pt x="26968" y="234315"/>
                  <a:pt x="41256" y="209550"/>
                </a:cubicBezTo>
                <a:close/>
                <a:moveTo>
                  <a:pt x="115551" y="574358"/>
                </a:moveTo>
                <a:cubicBezTo>
                  <a:pt x="80308" y="574358"/>
                  <a:pt x="54591" y="565785"/>
                  <a:pt x="46971" y="552450"/>
                </a:cubicBezTo>
                <a:cubicBezTo>
                  <a:pt x="32683" y="527685"/>
                  <a:pt x="57448" y="472440"/>
                  <a:pt x="118408" y="409575"/>
                </a:cubicBezTo>
                <a:cubicBezTo>
                  <a:pt x="140316" y="428625"/>
                  <a:pt x="164128" y="447675"/>
                  <a:pt x="189846" y="466725"/>
                </a:cubicBezTo>
                <a:cubicBezTo>
                  <a:pt x="192703" y="500063"/>
                  <a:pt x="197466" y="532448"/>
                  <a:pt x="204133" y="561975"/>
                </a:cubicBezTo>
                <a:cubicBezTo>
                  <a:pt x="172701" y="570548"/>
                  <a:pt x="142221" y="574358"/>
                  <a:pt x="115551" y="574358"/>
                </a:cubicBezTo>
                <a:close/>
                <a:moveTo>
                  <a:pt x="338436" y="723900"/>
                </a:moveTo>
                <a:cubicBezTo>
                  <a:pt x="309861" y="723900"/>
                  <a:pt x="273666" y="674370"/>
                  <a:pt x="249853" y="588645"/>
                </a:cubicBezTo>
                <a:cubicBezTo>
                  <a:pt x="279381" y="579120"/>
                  <a:pt x="309861" y="567690"/>
                  <a:pt x="341293" y="553403"/>
                </a:cubicBezTo>
                <a:cubicBezTo>
                  <a:pt x="370821" y="566738"/>
                  <a:pt x="399396" y="578168"/>
                  <a:pt x="427018" y="586740"/>
                </a:cubicBezTo>
                <a:cubicBezTo>
                  <a:pt x="403206" y="674370"/>
                  <a:pt x="367011" y="723900"/>
                  <a:pt x="338436" y="723900"/>
                </a:cubicBezTo>
                <a:close/>
                <a:moveTo>
                  <a:pt x="635616" y="552450"/>
                </a:moveTo>
                <a:cubicBezTo>
                  <a:pt x="627043" y="566738"/>
                  <a:pt x="602278" y="574358"/>
                  <a:pt x="567036" y="574358"/>
                </a:cubicBezTo>
                <a:cubicBezTo>
                  <a:pt x="539413" y="574358"/>
                  <a:pt x="507028" y="569595"/>
                  <a:pt x="473691" y="561023"/>
                </a:cubicBezTo>
                <a:cubicBezTo>
                  <a:pt x="479406" y="532448"/>
                  <a:pt x="484168" y="502920"/>
                  <a:pt x="487026" y="470535"/>
                </a:cubicBezTo>
                <a:cubicBezTo>
                  <a:pt x="515601" y="450533"/>
                  <a:pt x="541318" y="430530"/>
                  <a:pt x="564178" y="409575"/>
                </a:cubicBezTo>
                <a:cubicBezTo>
                  <a:pt x="625138" y="472440"/>
                  <a:pt x="649903" y="527685"/>
                  <a:pt x="635616" y="552450"/>
                </a:cubicBezTo>
                <a:close/>
              </a:path>
            </a:pathLst>
          </a:custGeom>
          <a:solidFill>
            <a:schemeClr val="accent2">
              <a:lumMod val="50000"/>
            </a:schemeClr>
          </a:solidFill>
          <a:ln w="9525" cap="flat">
            <a:noFill/>
            <a:prstDash val="solid"/>
            <a:miter/>
          </a:ln>
        </xdr:spPr>
        <xdr:txBody>
          <a:bodyPr rtlCol="1" anchor="ctr"/>
          <a:lstStyle/>
          <a:p>
            <a:endParaRPr lang="ar-EG"/>
          </a:p>
        </xdr:txBody>
      </xdr:sp>
      <xdr:sp macro="" textlink="">
        <xdr:nvSpPr>
          <xdr:cNvPr id="27" name="Flowchart: Terminator 26">
            <a:extLst>
              <a:ext uri="{FF2B5EF4-FFF2-40B4-BE49-F238E27FC236}">
                <a16:creationId xmlns:a16="http://schemas.microsoft.com/office/drawing/2014/main" id="{45765BC6-712F-4830-B437-061635204593}"/>
              </a:ext>
            </a:extLst>
          </xdr:cNvPr>
          <xdr:cNvSpPr/>
        </xdr:nvSpPr>
        <xdr:spPr>
          <a:xfrm>
            <a:off x="8282940" y="342900"/>
            <a:ext cx="144000" cy="25200"/>
          </a:xfrm>
          <a:prstGeom prst="flowChartTerminator">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0</xdr:col>
      <xdr:colOff>251460</xdr:colOff>
      <xdr:row>6</xdr:row>
      <xdr:rowOff>106680</xdr:rowOff>
    </xdr:from>
    <xdr:to>
      <xdr:col>2</xdr:col>
      <xdr:colOff>83820</xdr:colOff>
      <xdr:row>8</xdr:row>
      <xdr:rowOff>106680</xdr:rowOff>
    </xdr:to>
    <xdr:sp macro="" textlink="">
      <xdr:nvSpPr>
        <xdr:cNvPr id="30" name="Flowchart: Terminator 29">
          <a:extLst>
            <a:ext uri="{FF2B5EF4-FFF2-40B4-BE49-F238E27FC236}">
              <a16:creationId xmlns:a16="http://schemas.microsoft.com/office/drawing/2014/main" id="{8B3EA049-6E03-4303-AF98-9F85C9FA00DF}"/>
            </a:ext>
          </a:extLst>
        </xdr:cNvPr>
        <xdr:cNvSpPr/>
      </xdr:nvSpPr>
      <xdr:spPr>
        <a:xfrm>
          <a:off x="251460" y="1158240"/>
          <a:ext cx="1173480" cy="350520"/>
        </a:xfrm>
        <a:prstGeom prst="flowChartTerminator">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clientData/>
  </xdr:twoCellAnchor>
  <xdr:twoCellAnchor>
    <xdr:from>
      <xdr:col>0</xdr:col>
      <xdr:colOff>289560</xdr:colOff>
      <xdr:row>6</xdr:row>
      <xdr:rowOff>53340</xdr:rowOff>
    </xdr:from>
    <xdr:to>
      <xdr:col>2</xdr:col>
      <xdr:colOff>60960</xdr:colOff>
      <xdr:row>8</xdr:row>
      <xdr:rowOff>106680</xdr:rowOff>
    </xdr:to>
    <xdr:sp macro="" textlink="">
      <xdr:nvSpPr>
        <xdr:cNvPr id="33" name="TextBox 32">
          <a:extLst>
            <a:ext uri="{FF2B5EF4-FFF2-40B4-BE49-F238E27FC236}">
              <a16:creationId xmlns:a16="http://schemas.microsoft.com/office/drawing/2014/main" id="{590C22DC-9C80-48AC-A72E-1C6667CFAF9A}"/>
            </a:ext>
          </a:extLst>
        </xdr:cNvPr>
        <xdr:cNvSpPr txBox="1"/>
      </xdr:nvSpPr>
      <xdr:spPr>
        <a:xfrm>
          <a:off x="289560" y="110490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900">
              <a:solidFill>
                <a:schemeClr val="accent2">
                  <a:lumMod val="50000"/>
                </a:schemeClr>
              </a:solidFill>
              <a:latin typeface="Algerian" panose="04020705040A02060702" pitchFamily="82" charset="0"/>
            </a:rPr>
            <a:t>income</a:t>
          </a:r>
          <a:r>
            <a:rPr lang="en-US" sz="900" baseline="0">
              <a:solidFill>
                <a:schemeClr val="accent2">
                  <a:lumMod val="50000"/>
                </a:schemeClr>
              </a:solidFill>
              <a:latin typeface="Algerian" panose="04020705040A02060702" pitchFamily="82" charset="0"/>
            </a:rPr>
            <a:t> sources</a:t>
          </a:r>
          <a:endParaRPr lang="ar-EG" sz="900">
            <a:solidFill>
              <a:schemeClr val="accent2">
                <a:lumMod val="50000"/>
              </a:schemeClr>
            </a:solidFill>
            <a:latin typeface="Algerian" panose="04020705040A02060702" pitchFamily="82" charset="0"/>
          </a:endParaRPr>
        </a:p>
      </xdr:txBody>
    </xdr:sp>
    <xdr:clientData/>
  </xdr:twoCellAnchor>
  <xdr:twoCellAnchor>
    <xdr:from>
      <xdr:col>0</xdr:col>
      <xdr:colOff>213360</xdr:colOff>
      <xdr:row>9</xdr:row>
      <xdr:rowOff>53340</xdr:rowOff>
    </xdr:from>
    <xdr:to>
      <xdr:col>4</xdr:col>
      <xdr:colOff>236220</xdr:colOff>
      <xdr:row>14</xdr:row>
      <xdr:rowOff>144780</xdr:rowOff>
    </xdr:to>
    <xdr:sp macro="" textlink="">
      <xdr:nvSpPr>
        <xdr:cNvPr id="34" name="TextBox 33">
          <a:extLst>
            <a:ext uri="{FF2B5EF4-FFF2-40B4-BE49-F238E27FC236}">
              <a16:creationId xmlns:a16="http://schemas.microsoft.com/office/drawing/2014/main" id="{9116BADB-B136-4357-9C63-AD40ADCBCF3B}"/>
            </a:ext>
          </a:extLst>
        </xdr:cNvPr>
        <xdr:cNvSpPr txBox="1"/>
      </xdr:nvSpPr>
      <xdr:spPr>
        <a:xfrm>
          <a:off x="213360" y="1630680"/>
          <a:ext cx="2705100" cy="967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r>
            <a:rPr lang="en-US" sz="900">
              <a:solidFill>
                <a:schemeClr val="bg1">
                  <a:lumMod val="75000"/>
                </a:schemeClr>
              </a:solidFill>
              <a:latin typeface="Algerian" panose="04020705040A02060702" pitchFamily="82" charset="0"/>
            </a:rPr>
            <a:t>grand total of income , and their breakdowns showing the acvheivements percentage</a:t>
          </a:r>
          <a:r>
            <a:rPr lang="en-US" sz="900" baseline="0">
              <a:solidFill>
                <a:schemeClr val="bg1">
                  <a:lumMod val="75000"/>
                </a:schemeClr>
              </a:solidFill>
              <a:latin typeface="Algerian" panose="04020705040A02060702" pitchFamily="82" charset="0"/>
            </a:rPr>
            <a:t> and highlights for most valuable source, marketing strategies and operating profit</a:t>
          </a:r>
          <a:endParaRPr lang="ar-EG" sz="900">
            <a:solidFill>
              <a:schemeClr val="bg1">
                <a:lumMod val="75000"/>
              </a:schemeClr>
            </a:solidFill>
            <a:latin typeface="Algerian" panose="04020705040A02060702" pitchFamily="82" charset="0"/>
          </a:endParaRPr>
        </a:p>
      </xdr:txBody>
    </xdr:sp>
    <xdr:clientData/>
  </xdr:twoCellAnchor>
  <xdr:twoCellAnchor editAs="absolute">
    <xdr:from>
      <xdr:col>0</xdr:col>
      <xdr:colOff>205740</xdr:colOff>
      <xdr:row>14</xdr:row>
      <xdr:rowOff>15241</xdr:rowOff>
    </xdr:from>
    <xdr:to>
      <xdr:col>5</xdr:col>
      <xdr:colOff>53340</xdr:colOff>
      <xdr:row>17</xdr:row>
      <xdr:rowOff>22860</xdr:rowOff>
    </xdr:to>
    <mc:AlternateContent xmlns:mc="http://schemas.openxmlformats.org/markup-compatibility/2006">
      <mc:Choice xmlns:a14="http://schemas.microsoft.com/office/drawing/2010/main" Requires="a14">
        <xdr:graphicFrame macro="">
          <xdr:nvGraphicFramePr>
            <xdr:cNvPr id="37" name="Year">
              <a:extLst>
                <a:ext uri="{FF2B5EF4-FFF2-40B4-BE49-F238E27FC236}">
                  <a16:creationId xmlns:a16="http://schemas.microsoft.com/office/drawing/2014/main" id="{6D0ECD72-B6A2-4FCF-A684-5AF0FCEAED1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05740" y="2424144"/>
              <a:ext cx="3227439" cy="523813"/>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228600</xdr:colOff>
      <xdr:row>17</xdr:row>
      <xdr:rowOff>68580</xdr:rowOff>
    </xdr:from>
    <xdr:to>
      <xdr:col>5</xdr:col>
      <xdr:colOff>327660</xdr:colOff>
      <xdr:row>26</xdr:row>
      <xdr:rowOff>91440</xdr:rowOff>
    </xdr:to>
    <xdr:grpSp>
      <xdr:nvGrpSpPr>
        <xdr:cNvPr id="45" name="Group 44">
          <a:extLst>
            <a:ext uri="{FF2B5EF4-FFF2-40B4-BE49-F238E27FC236}">
              <a16:creationId xmlns:a16="http://schemas.microsoft.com/office/drawing/2014/main" id="{D8B10C67-760C-4371-8C19-DA2A8C1879D2}"/>
            </a:ext>
          </a:extLst>
        </xdr:cNvPr>
        <xdr:cNvGrpSpPr/>
      </xdr:nvGrpSpPr>
      <xdr:grpSpPr>
        <a:xfrm>
          <a:off x="228600" y="2993677"/>
          <a:ext cx="3478899" cy="1571440"/>
          <a:chOff x="220980" y="2788920"/>
          <a:chExt cx="3451860" cy="1600200"/>
        </a:xfrm>
      </xdr:grpSpPr>
      <xdr:sp macro="" textlink="">
        <xdr:nvSpPr>
          <xdr:cNvPr id="35" name="TextBox 34">
            <a:extLst>
              <a:ext uri="{FF2B5EF4-FFF2-40B4-BE49-F238E27FC236}">
                <a16:creationId xmlns:a16="http://schemas.microsoft.com/office/drawing/2014/main" id="{6E247058-D996-4E2B-A25A-54356D7BB5AE}"/>
              </a:ext>
            </a:extLst>
          </xdr:cNvPr>
          <xdr:cNvSpPr txBox="1"/>
        </xdr:nvSpPr>
        <xdr:spPr>
          <a:xfrm>
            <a:off x="220980" y="2788920"/>
            <a:ext cx="321564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r>
              <a:rPr lang="en-US" sz="2000">
                <a:solidFill>
                  <a:schemeClr val="bg1">
                    <a:lumMod val="75000"/>
                  </a:schemeClr>
                </a:solidFill>
                <a:latin typeface="Algerian" panose="04020705040A02060702" pitchFamily="82" charset="0"/>
              </a:rPr>
              <a:t>financial</a:t>
            </a:r>
            <a:r>
              <a:rPr lang="en-US" sz="2000" baseline="0">
                <a:solidFill>
                  <a:schemeClr val="bg1">
                    <a:lumMod val="75000"/>
                  </a:schemeClr>
                </a:solidFill>
                <a:latin typeface="Algerian" panose="04020705040A02060702" pitchFamily="82" charset="0"/>
              </a:rPr>
              <a:t> statstics</a:t>
            </a:r>
            <a:endParaRPr lang="ar-EG" sz="2000">
              <a:solidFill>
                <a:schemeClr val="bg1">
                  <a:lumMod val="75000"/>
                </a:schemeClr>
              </a:solidFill>
              <a:latin typeface="Algerian" panose="04020705040A02060702" pitchFamily="82" charset="0"/>
            </a:endParaRPr>
          </a:p>
        </xdr:txBody>
      </xdr:sp>
      <xdr:sp macro="" textlink="Pivottables!S7">
        <xdr:nvSpPr>
          <xdr:cNvPr id="40" name="TextBox 39">
            <a:extLst>
              <a:ext uri="{FF2B5EF4-FFF2-40B4-BE49-F238E27FC236}">
                <a16:creationId xmlns:a16="http://schemas.microsoft.com/office/drawing/2014/main" id="{76CB5A10-3482-43A3-BDB0-63AFFD401002}"/>
              </a:ext>
            </a:extLst>
          </xdr:cNvPr>
          <xdr:cNvSpPr txBox="1"/>
        </xdr:nvSpPr>
        <xdr:spPr>
          <a:xfrm>
            <a:off x="228600" y="3352800"/>
            <a:ext cx="321564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2B88BEAF-FAE4-467C-8AC4-F84D1B2C1EAD}" type="TxLink">
              <a:rPr lang="en-US" sz="4000" b="0" i="0" u="none" strike="noStrike">
                <a:solidFill>
                  <a:schemeClr val="bg1">
                    <a:lumMod val="75000"/>
                  </a:schemeClr>
                </a:solidFill>
                <a:latin typeface="Arial"/>
                <a:cs typeface="Arial"/>
              </a:rPr>
              <a:pPr algn="l"/>
              <a:t> 898,932 </a:t>
            </a:fld>
            <a:endParaRPr lang="ar-EG" sz="4000">
              <a:solidFill>
                <a:schemeClr val="bg1">
                  <a:lumMod val="75000"/>
                </a:schemeClr>
              </a:solidFill>
              <a:latin typeface="Algerian" panose="04020705040A02060702" pitchFamily="82" charset="0"/>
            </a:endParaRPr>
          </a:p>
        </xdr:txBody>
      </xdr:sp>
      <xdr:sp macro="" textlink="">
        <xdr:nvSpPr>
          <xdr:cNvPr id="41" name="TextBox 40">
            <a:extLst>
              <a:ext uri="{FF2B5EF4-FFF2-40B4-BE49-F238E27FC236}">
                <a16:creationId xmlns:a16="http://schemas.microsoft.com/office/drawing/2014/main" id="{E52AF487-F4A8-4452-A2B6-9420D42F9F8F}"/>
              </a:ext>
            </a:extLst>
          </xdr:cNvPr>
          <xdr:cNvSpPr txBox="1"/>
        </xdr:nvSpPr>
        <xdr:spPr>
          <a:xfrm>
            <a:off x="373380" y="4084320"/>
            <a:ext cx="153924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l"/>
            <a:r>
              <a:rPr lang="en-US" sz="1400">
                <a:solidFill>
                  <a:schemeClr val="bg1">
                    <a:lumMod val="75000"/>
                  </a:schemeClr>
                </a:solidFill>
                <a:latin typeface="Algerian" panose="04020705040A02060702" pitchFamily="82" charset="0"/>
                <a:ea typeface="+mn-ea"/>
                <a:cs typeface="+mn-cs"/>
              </a:rPr>
              <a:t>income target</a:t>
            </a:r>
            <a:endParaRPr lang="ar-EG" sz="1400">
              <a:solidFill>
                <a:schemeClr val="bg1">
                  <a:lumMod val="75000"/>
                </a:schemeClr>
              </a:solidFill>
              <a:latin typeface="Algerian" panose="04020705040A02060702" pitchFamily="82" charset="0"/>
              <a:ea typeface="+mn-ea"/>
              <a:cs typeface="+mn-cs"/>
            </a:endParaRPr>
          </a:p>
        </xdr:txBody>
      </xdr:sp>
      <xdr:sp macro="" textlink="Pivottables!R7">
        <xdr:nvSpPr>
          <xdr:cNvPr id="42" name="TextBox 41">
            <a:extLst>
              <a:ext uri="{FF2B5EF4-FFF2-40B4-BE49-F238E27FC236}">
                <a16:creationId xmlns:a16="http://schemas.microsoft.com/office/drawing/2014/main" id="{CFE74DA2-7DE8-464B-A535-4BFAE5F13192}"/>
              </a:ext>
            </a:extLst>
          </xdr:cNvPr>
          <xdr:cNvSpPr txBox="1"/>
        </xdr:nvSpPr>
        <xdr:spPr>
          <a:xfrm>
            <a:off x="2133600" y="4069080"/>
            <a:ext cx="153924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314F265F-2844-466A-89B9-8C08A08FB741}" type="TxLink">
              <a:rPr lang="en-US" sz="1100" b="0" i="0" u="none" strike="noStrike">
                <a:solidFill>
                  <a:schemeClr val="bg1">
                    <a:lumMod val="75000"/>
                  </a:schemeClr>
                </a:solidFill>
                <a:latin typeface="Arial"/>
                <a:cs typeface="Arial"/>
              </a:rPr>
              <a:t> 720,883 </a:t>
            </a:fld>
            <a:endParaRPr lang="ar-EG" sz="1400">
              <a:solidFill>
                <a:schemeClr val="bg1">
                  <a:lumMod val="75000"/>
                </a:schemeClr>
              </a:solidFill>
              <a:latin typeface="Algerian" panose="04020705040A02060702" pitchFamily="82" charset="0"/>
            </a:endParaRPr>
          </a:p>
        </xdr:txBody>
      </xdr:sp>
    </xdr:grpSp>
    <xdr:clientData/>
  </xdr:twoCellAnchor>
  <xdr:twoCellAnchor>
    <xdr:from>
      <xdr:col>0</xdr:col>
      <xdr:colOff>243840</xdr:colOff>
      <xdr:row>28</xdr:row>
      <xdr:rowOff>22860</xdr:rowOff>
    </xdr:from>
    <xdr:to>
      <xdr:col>5</xdr:col>
      <xdr:colOff>131040</xdr:colOff>
      <xdr:row>36</xdr:row>
      <xdr:rowOff>60780</xdr:rowOff>
    </xdr:to>
    <xdr:graphicFrame macro="">
      <xdr:nvGraphicFramePr>
        <xdr:cNvPr id="49" name="Chart 48">
          <a:extLst>
            <a:ext uri="{FF2B5EF4-FFF2-40B4-BE49-F238E27FC236}">
              <a16:creationId xmlns:a16="http://schemas.microsoft.com/office/drawing/2014/main" id="{24A0DFE5-FDDE-4DA0-BBF4-682AB5387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358140</xdr:colOff>
      <xdr:row>37</xdr:row>
      <xdr:rowOff>38100</xdr:rowOff>
    </xdr:from>
    <xdr:to>
      <xdr:col>3</xdr:col>
      <xdr:colOff>662940</xdr:colOff>
      <xdr:row>39</xdr:row>
      <xdr:rowOff>99060</xdr:rowOff>
    </xdr:to>
    <xdr:sp macro="" textlink="">
      <xdr:nvSpPr>
        <xdr:cNvPr id="50" name="TextBox 49">
          <a:extLst>
            <a:ext uri="{FF2B5EF4-FFF2-40B4-BE49-F238E27FC236}">
              <a16:creationId xmlns:a16="http://schemas.microsoft.com/office/drawing/2014/main" id="{E4EB7126-A0B6-4405-9B5B-0DC122D7A921}"/>
            </a:ext>
          </a:extLst>
        </xdr:cNvPr>
        <xdr:cNvSpPr txBox="1"/>
      </xdr:nvSpPr>
      <xdr:spPr>
        <a:xfrm>
          <a:off x="358140" y="6522720"/>
          <a:ext cx="231648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r>
            <a:rPr lang="en-US" sz="1200">
              <a:solidFill>
                <a:schemeClr val="bg1">
                  <a:lumMod val="75000"/>
                </a:schemeClr>
              </a:solidFill>
              <a:latin typeface="Algerian" panose="04020705040A02060702" pitchFamily="82" charset="0"/>
            </a:rPr>
            <a:t>quantity of item's</a:t>
          </a:r>
          <a:endParaRPr lang="ar-EG" sz="1200">
            <a:solidFill>
              <a:schemeClr val="bg1">
                <a:lumMod val="75000"/>
              </a:schemeClr>
            </a:solidFill>
            <a:latin typeface="Algerian" panose="04020705040A02060702" pitchFamily="82" charset="0"/>
          </a:endParaRPr>
        </a:p>
      </xdr:txBody>
    </xdr:sp>
    <xdr:clientData/>
  </xdr:twoCellAnchor>
  <xdr:twoCellAnchor>
    <xdr:from>
      <xdr:col>0</xdr:col>
      <xdr:colOff>342900</xdr:colOff>
      <xdr:row>39</xdr:row>
      <xdr:rowOff>106680</xdr:rowOff>
    </xdr:from>
    <xdr:to>
      <xdr:col>4</xdr:col>
      <xdr:colOff>350520</xdr:colOff>
      <xdr:row>49</xdr:row>
      <xdr:rowOff>106680</xdr:rowOff>
    </xdr:to>
    <xdr:grpSp>
      <xdr:nvGrpSpPr>
        <xdr:cNvPr id="82" name="Group 81">
          <a:extLst>
            <a:ext uri="{FF2B5EF4-FFF2-40B4-BE49-F238E27FC236}">
              <a16:creationId xmlns:a16="http://schemas.microsoft.com/office/drawing/2014/main" id="{7738C299-07FB-48D9-AEF9-12BB822A9F55}"/>
            </a:ext>
          </a:extLst>
        </xdr:cNvPr>
        <xdr:cNvGrpSpPr/>
      </xdr:nvGrpSpPr>
      <xdr:grpSpPr>
        <a:xfrm>
          <a:off x="342900" y="6817196"/>
          <a:ext cx="2711491" cy="1720645"/>
          <a:chOff x="403860" y="7117080"/>
          <a:chExt cx="2689860" cy="1752600"/>
        </a:xfrm>
      </xdr:grpSpPr>
      <xdr:grpSp>
        <xdr:nvGrpSpPr>
          <xdr:cNvPr id="58" name="Group 57">
            <a:extLst>
              <a:ext uri="{FF2B5EF4-FFF2-40B4-BE49-F238E27FC236}">
                <a16:creationId xmlns:a16="http://schemas.microsoft.com/office/drawing/2014/main" id="{E3B43A6B-E846-4A51-98A4-0E2327CB3C5E}"/>
              </a:ext>
            </a:extLst>
          </xdr:cNvPr>
          <xdr:cNvGrpSpPr/>
        </xdr:nvGrpSpPr>
        <xdr:grpSpPr>
          <a:xfrm>
            <a:off x="1653540" y="7178041"/>
            <a:ext cx="571500" cy="1607819"/>
            <a:chOff x="342900" y="7033261"/>
            <a:chExt cx="1402080" cy="1485899"/>
          </a:xfrm>
        </xdr:grpSpPr>
        <xdr:grpSp>
          <xdr:nvGrpSpPr>
            <xdr:cNvPr id="56" name="Group 55">
              <a:extLst>
                <a:ext uri="{FF2B5EF4-FFF2-40B4-BE49-F238E27FC236}">
                  <a16:creationId xmlns:a16="http://schemas.microsoft.com/office/drawing/2014/main" id="{0CC352DA-69A6-4838-9EB8-88D5D7130010}"/>
                </a:ext>
              </a:extLst>
            </xdr:cNvPr>
            <xdr:cNvGrpSpPr/>
          </xdr:nvGrpSpPr>
          <xdr:grpSpPr>
            <a:xfrm>
              <a:off x="358140" y="7033261"/>
              <a:ext cx="1386840" cy="1271853"/>
              <a:chOff x="358140" y="7033260"/>
              <a:chExt cx="1386840" cy="1157529"/>
            </a:xfrm>
          </xdr:grpSpPr>
          <xdr:sp macro="" textlink="Pivottables!O8">
            <xdr:nvSpPr>
              <xdr:cNvPr id="51" name="TextBox 50">
                <a:extLst>
                  <a:ext uri="{FF2B5EF4-FFF2-40B4-BE49-F238E27FC236}">
                    <a16:creationId xmlns:a16="http://schemas.microsoft.com/office/drawing/2014/main" id="{FDA32F48-6F60-4324-A6CB-E5F5A96146A9}"/>
                  </a:ext>
                </a:extLst>
              </xdr:cNvPr>
              <xdr:cNvSpPr txBox="1"/>
            </xdr:nvSpPr>
            <xdr:spPr>
              <a:xfrm>
                <a:off x="373380" y="7271385"/>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192ECA2F-AF8F-4FCB-8F31-791ABD67A6A0}" type="TxLink">
                  <a:rPr lang="en-US" sz="1100" b="0" i="0" u="none" strike="noStrike">
                    <a:solidFill>
                      <a:schemeClr val="bg1">
                        <a:lumMod val="85000"/>
                      </a:schemeClr>
                    </a:solidFill>
                    <a:latin typeface="Arial"/>
                    <a:cs typeface="Arial"/>
                  </a:rPr>
                  <a:pPr algn="l"/>
                  <a:t>0%</a:t>
                </a:fld>
                <a:endParaRPr lang="ar-EG" sz="1200">
                  <a:solidFill>
                    <a:schemeClr val="bg1">
                      <a:lumMod val="85000"/>
                    </a:schemeClr>
                  </a:solidFill>
                  <a:latin typeface="Algerian" panose="04020705040A02060702" pitchFamily="82" charset="0"/>
                </a:endParaRPr>
              </a:p>
            </xdr:txBody>
          </xdr:sp>
          <xdr:sp macro="" textlink="Pivottables!O10">
            <xdr:nvSpPr>
              <xdr:cNvPr id="52" name="TextBox 51">
                <a:extLst>
                  <a:ext uri="{FF2B5EF4-FFF2-40B4-BE49-F238E27FC236}">
                    <a16:creationId xmlns:a16="http://schemas.microsoft.com/office/drawing/2014/main" id="{FFC19790-82AC-427F-8D75-B8C590ACB8F6}"/>
                  </a:ext>
                </a:extLst>
              </xdr:cNvPr>
              <xdr:cNvSpPr txBox="1"/>
            </xdr:nvSpPr>
            <xdr:spPr>
              <a:xfrm>
                <a:off x="373380" y="7747635"/>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CA2F9DED-A2FB-48FD-92D6-B30ABD1CFD79}" type="TxLink">
                  <a:rPr lang="en-US" sz="1100" b="0" i="0" u="none" strike="noStrike">
                    <a:solidFill>
                      <a:schemeClr val="bg1">
                        <a:lumMod val="85000"/>
                      </a:schemeClr>
                    </a:solidFill>
                    <a:latin typeface="Arial"/>
                    <a:cs typeface="Arial"/>
                  </a:rPr>
                  <a:pPr algn="l"/>
                  <a:t>14%</a:t>
                </a:fld>
                <a:endParaRPr lang="ar-EG" sz="1200">
                  <a:solidFill>
                    <a:schemeClr val="bg1">
                      <a:lumMod val="85000"/>
                    </a:schemeClr>
                  </a:solidFill>
                  <a:latin typeface="Algerian" panose="04020705040A02060702" pitchFamily="82" charset="0"/>
                </a:endParaRPr>
              </a:p>
            </xdr:txBody>
          </xdr:sp>
          <xdr:sp macro="" textlink="Pivottables!O11">
            <xdr:nvSpPr>
              <xdr:cNvPr id="53" name="TextBox 52">
                <a:extLst>
                  <a:ext uri="{FF2B5EF4-FFF2-40B4-BE49-F238E27FC236}">
                    <a16:creationId xmlns:a16="http://schemas.microsoft.com/office/drawing/2014/main" id="{18D8C229-7ACB-4010-80A5-EE7E3F89E786}"/>
                  </a:ext>
                </a:extLst>
              </xdr:cNvPr>
              <xdr:cNvSpPr txBox="1"/>
            </xdr:nvSpPr>
            <xdr:spPr>
              <a:xfrm>
                <a:off x="358140" y="7994635"/>
                <a:ext cx="1371600" cy="196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82CC92DF-ACC0-4DB2-B915-B48A74D9B413}" type="TxLink">
                  <a:rPr lang="en-US" sz="1100" b="0" i="0" u="none" strike="noStrike">
                    <a:solidFill>
                      <a:schemeClr val="bg1">
                        <a:lumMod val="85000"/>
                      </a:schemeClr>
                    </a:solidFill>
                    <a:latin typeface="Arial"/>
                    <a:cs typeface="Arial"/>
                  </a:rPr>
                  <a:pPr algn="l"/>
                  <a:t>11%</a:t>
                </a:fld>
                <a:endParaRPr lang="ar-EG" sz="1200">
                  <a:solidFill>
                    <a:schemeClr val="bg1">
                      <a:lumMod val="85000"/>
                    </a:schemeClr>
                  </a:solidFill>
                  <a:latin typeface="Algerian" panose="04020705040A02060702" pitchFamily="82" charset="0"/>
                </a:endParaRPr>
              </a:p>
            </xdr:txBody>
          </xdr:sp>
          <xdr:sp macro="" textlink="Pivottables!O7">
            <xdr:nvSpPr>
              <xdr:cNvPr id="54" name="TextBox 53">
                <a:extLst>
                  <a:ext uri="{FF2B5EF4-FFF2-40B4-BE49-F238E27FC236}">
                    <a16:creationId xmlns:a16="http://schemas.microsoft.com/office/drawing/2014/main" id="{0AAD19C7-7D1D-4200-B7BF-6F4F5AF7ACD6}"/>
                  </a:ext>
                </a:extLst>
              </xdr:cNvPr>
              <xdr:cNvSpPr txBox="1"/>
            </xdr:nvSpPr>
            <xdr:spPr>
              <a:xfrm>
                <a:off x="373380" y="7033260"/>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1AE88DDC-5613-469F-B137-0B246DEFEBFD}" type="TxLink">
                  <a:rPr lang="en-US" sz="1100" b="0" i="0" u="none" strike="noStrike">
                    <a:solidFill>
                      <a:schemeClr val="bg1">
                        <a:lumMod val="85000"/>
                      </a:schemeClr>
                    </a:solidFill>
                    <a:latin typeface="Arial"/>
                    <a:cs typeface="Arial"/>
                  </a:rPr>
                  <a:pPr algn="l"/>
                  <a:t>2%</a:t>
                </a:fld>
                <a:endParaRPr lang="ar-EG" sz="1200">
                  <a:solidFill>
                    <a:schemeClr val="bg1">
                      <a:lumMod val="85000"/>
                    </a:schemeClr>
                  </a:solidFill>
                  <a:latin typeface="Algerian" panose="04020705040A02060702" pitchFamily="82" charset="0"/>
                </a:endParaRPr>
              </a:p>
            </xdr:txBody>
          </xdr:sp>
          <xdr:sp macro="" textlink="Pivottables!O9">
            <xdr:nvSpPr>
              <xdr:cNvPr id="55" name="TextBox 54">
                <a:extLst>
                  <a:ext uri="{FF2B5EF4-FFF2-40B4-BE49-F238E27FC236}">
                    <a16:creationId xmlns:a16="http://schemas.microsoft.com/office/drawing/2014/main" id="{A15AA635-8041-41FC-AEDA-CCCCA691EA1E}"/>
                  </a:ext>
                </a:extLst>
              </xdr:cNvPr>
              <xdr:cNvSpPr txBox="1"/>
            </xdr:nvSpPr>
            <xdr:spPr>
              <a:xfrm>
                <a:off x="365760" y="7509510"/>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3C77DF07-52DA-4105-B811-8B8660BACE79}" type="TxLink">
                  <a:rPr lang="en-US" sz="1100" b="0" i="0" u="none" strike="noStrike">
                    <a:solidFill>
                      <a:schemeClr val="bg1">
                        <a:lumMod val="85000"/>
                      </a:schemeClr>
                    </a:solidFill>
                    <a:latin typeface="Arial"/>
                    <a:cs typeface="Arial"/>
                  </a:rPr>
                  <a:pPr algn="l"/>
                  <a:t>62%</a:t>
                </a:fld>
                <a:endParaRPr lang="ar-EG" sz="1200">
                  <a:solidFill>
                    <a:schemeClr val="bg1">
                      <a:lumMod val="85000"/>
                    </a:schemeClr>
                  </a:solidFill>
                  <a:latin typeface="Algerian" panose="04020705040A02060702" pitchFamily="82" charset="0"/>
                </a:endParaRPr>
              </a:p>
            </xdr:txBody>
          </xdr:sp>
        </xdr:grpSp>
        <xdr:sp macro="" textlink="Pivottables!O12">
          <xdr:nvSpPr>
            <xdr:cNvPr id="57" name="TextBox 56">
              <a:extLst>
                <a:ext uri="{FF2B5EF4-FFF2-40B4-BE49-F238E27FC236}">
                  <a16:creationId xmlns:a16="http://schemas.microsoft.com/office/drawing/2014/main" id="{B70E53D6-357C-40B2-8B24-7A3E67337471}"/>
                </a:ext>
              </a:extLst>
            </xdr:cNvPr>
            <xdr:cNvSpPr txBox="1"/>
          </xdr:nvSpPr>
          <xdr:spPr>
            <a:xfrm>
              <a:off x="342900" y="8314937"/>
              <a:ext cx="1371600" cy="204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7A7032FB-6BA3-4BFA-958F-00897960F9C3}" type="TxLink">
                <a:rPr lang="en-US" sz="1100" b="0" i="0" u="none" strike="noStrike">
                  <a:solidFill>
                    <a:schemeClr val="bg1">
                      <a:lumMod val="85000"/>
                    </a:schemeClr>
                  </a:solidFill>
                  <a:latin typeface="Arial"/>
                  <a:cs typeface="Arial"/>
                </a:rPr>
                <a:pPr algn="l"/>
                <a:t>10%</a:t>
              </a:fld>
              <a:endParaRPr lang="ar-EG" sz="1200">
                <a:solidFill>
                  <a:schemeClr val="bg1">
                    <a:lumMod val="85000"/>
                  </a:schemeClr>
                </a:solidFill>
                <a:latin typeface="Algerian" panose="04020705040A02060702" pitchFamily="82" charset="0"/>
              </a:endParaRPr>
            </a:p>
          </xdr:txBody>
        </xdr:sp>
      </xdr:grpSp>
      <xdr:grpSp>
        <xdr:nvGrpSpPr>
          <xdr:cNvPr id="59" name="Group 58">
            <a:extLst>
              <a:ext uri="{FF2B5EF4-FFF2-40B4-BE49-F238E27FC236}">
                <a16:creationId xmlns:a16="http://schemas.microsoft.com/office/drawing/2014/main" id="{13D2452D-7274-416D-88B0-8B1DFBFF6E18}"/>
              </a:ext>
            </a:extLst>
          </xdr:cNvPr>
          <xdr:cNvGrpSpPr/>
        </xdr:nvGrpSpPr>
        <xdr:grpSpPr>
          <a:xfrm>
            <a:off x="594360" y="7193281"/>
            <a:ext cx="1264920" cy="1607819"/>
            <a:chOff x="342900" y="7033261"/>
            <a:chExt cx="1402080" cy="1485899"/>
          </a:xfrm>
        </xdr:grpSpPr>
        <xdr:grpSp>
          <xdr:nvGrpSpPr>
            <xdr:cNvPr id="60" name="Group 59">
              <a:extLst>
                <a:ext uri="{FF2B5EF4-FFF2-40B4-BE49-F238E27FC236}">
                  <a16:creationId xmlns:a16="http://schemas.microsoft.com/office/drawing/2014/main" id="{D69E0E1C-094D-4EA0-8173-8BCC786071C9}"/>
                </a:ext>
              </a:extLst>
            </xdr:cNvPr>
            <xdr:cNvGrpSpPr/>
          </xdr:nvGrpSpPr>
          <xdr:grpSpPr>
            <a:xfrm>
              <a:off x="358140" y="7033261"/>
              <a:ext cx="1386840" cy="1271853"/>
              <a:chOff x="358140" y="7033260"/>
              <a:chExt cx="1386840" cy="1157529"/>
            </a:xfrm>
          </xdr:grpSpPr>
          <xdr:sp macro="" textlink="Pivottables!H8">
            <xdr:nvSpPr>
              <xdr:cNvPr id="62" name="TextBox 61">
                <a:extLst>
                  <a:ext uri="{FF2B5EF4-FFF2-40B4-BE49-F238E27FC236}">
                    <a16:creationId xmlns:a16="http://schemas.microsoft.com/office/drawing/2014/main" id="{37497BBF-C729-4244-B569-F0FD149F4857}"/>
                  </a:ext>
                </a:extLst>
              </xdr:cNvPr>
              <xdr:cNvSpPr txBox="1"/>
            </xdr:nvSpPr>
            <xdr:spPr>
              <a:xfrm>
                <a:off x="373380" y="7271385"/>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7466102B-13BD-40CE-9D95-D3F337185062}" type="TxLink">
                  <a:rPr lang="en-US" sz="1100" b="0" i="0" u="none" strike="noStrike">
                    <a:solidFill>
                      <a:schemeClr val="bg1">
                        <a:lumMod val="95000"/>
                      </a:schemeClr>
                    </a:solidFill>
                    <a:latin typeface="Arial"/>
                    <a:cs typeface="Arial"/>
                  </a:rPr>
                  <a:pPr algn="l"/>
                  <a:t>Asset sale</a:t>
                </a:fld>
                <a:endParaRPr lang="ar-EG" sz="1200">
                  <a:solidFill>
                    <a:schemeClr val="bg1">
                      <a:lumMod val="95000"/>
                    </a:schemeClr>
                  </a:solidFill>
                  <a:latin typeface="Algerian" panose="04020705040A02060702" pitchFamily="82" charset="0"/>
                </a:endParaRPr>
              </a:p>
            </xdr:txBody>
          </xdr:sp>
          <xdr:sp macro="" textlink="Pivottables!H10">
            <xdr:nvSpPr>
              <xdr:cNvPr id="63" name="TextBox 62">
                <a:extLst>
                  <a:ext uri="{FF2B5EF4-FFF2-40B4-BE49-F238E27FC236}">
                    <a16:creationId xmlns:a16="http://schemas.microsoft.com/office/drawing/2014/main" id="{A8CAC95E-93F0-4206-A12D-816598D051A3}"/>
                  </a:ext>
                </a:extLst>
              </xdr:cNvPr>
              <xdr:cNvSpPr txBox="1"/>
            </xdr:nvSpPr>
            <xdr:spPr>
              <a:xfrm>
                <a:off x="373380" y="7747635"/>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6CD1902C-F890-42D6-BC9B-D7C738FBE757}" type="TxLink">
                  <a:rPr lang="en-US" sz="1100" b="0" i="0" u="none" strike="noStrike">
                    <a:solidFill>
                      <a:schemeClr val="bg1">
                        <a:lumMod val="95000"/>
                      </a:schemeClr>
                    </a:solidFill>
                    <a:latin typeface="Arial"/>
                    <a:cs typeface="Arial"/>
                  </a:rPr>
                  <a:pPr algn="l"/>
                  <a:t>Renting</a:t>
                </a:fld>
                <a:endParaRPr lang="ar-EG" sz="1200">
                  <a:solidFill>
                    <a:schemeClr val="bg1">
                      <a:lumMod val="95000"/>
                    </a:schemeClr>
                  </a:solidFill>
                  <a:latin typeface="Algerian" panose="04020705040A02060702" pitchFamily="82" charset="0"/>
                </a:endParaRPr>
              </a:p>
            </xdr:txBody>
          </xdr:sp>
          <xdr:sp macro="" textlink="Pivottables!H11">
            <xdr:nvSpPr>
              <xdr:cNvPr id="64" name="TextBox 63">
                <a:extLst>
                  <a:ext uri="{FF2B5EF4-FFF2-40B4-BE49-F238E27FC236}">
                    <a16:creationId xmlns:a16="http://schemas.microsoft.com/office/drawing/2014/main" id="{5B185F50-5511-4841-89FE-405DEFF12E99}"/>
                  </a:ext>
                </a:extLst>
              </xdr:cNvPr>
              <xdr:cNvSpPr txBox="1"/>
            </xdr:nvSpPr>
            <xdr:spPr>
              <a:xfrm>
                <a:off x="358140" y="7994635"/>
                <a:ext cx="1371600" cy="196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8A436A5A-B306-46E7-A3E7-EA331CDF124B}" type="TxLink">
                  <a:rPr lang="en-US" sz="1100" b="0" i="0" u="none" strike="noStrike">
                    <a:solidFill>
                      <a:schemeClr val="bg1">
                        <a:lumMod val="95000"/>
                      </a:schemeClr>
                    </a:solidFill>
                    <a:latin typeface="Arial"/>
                    <a:cs typeface="Arial"/>
                  </a:rPr>
                  <a:pPr algn="l"/>
                  <a:t>Subscription</a:t>
                </a:fld>
                <a:endParaRPr lang="ar-EG" sz="1200">
                  <a:solidFill>
                    <a:schemeClr val="bg1">
                      <a:lumMod val="95000"/>
                    </a:schemeClr>
                  </a:solidFill>
                  <a:latin typeface="Algerian" panose="04020705040A02060702" pitchFamily="82" charset="0"/>
                </a:endParaRPr>
              </a:p>
            </xdr:txBody>
          </xdr:sp>
          <xdr:sp macro="" textlink="Pivottables!H7">
            <xdr:nvSpPr>
              <xdr:cNvPr id="65" name="TextBox 64">
                <a:extLst>
                  <a:ext uri="{FF2B5EF4-FFF2-40B4-BE49-F238E27FC236}">
                    <a16:creationId xmlns:a16="http://schemas.microsoft.com/office/drawing/2014/main" id="{524020AF-FE61-4DFF-AFEC-5340825C6A1C}"/>
                  </a:ext>
                </a:extLst>
              </xdr:cNvPr>
              <xdr:cNvSpPr txBox="1"/>
            </xdr:nvSpPr>
            <xdr:spPr>
              <a:xfrm>
                <a:off x="373380" y="7033260"/>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08C783D2-C07C-4BA5-8512-506A03668EFE}" type="TxLink">
                  <a:rPr lang="en-US" sz="1100" b="0" i="0" u="none" strike="noStrike">
                    <a:solidFill>
                      <a:schemeClr val="bg1">
                        <a:lumMod val="95000"/>
                      </a:schemeClr>
                    </a:solidFill>
                    <a:latin typeface="Arial"/>
                    <a:cs typeface="Arial"/>
                  </a:rPr>
                  <a:pPr algn="l"/>
                  <a:t>Advertising</a:t>
                </a:fld>
                <a:endParaRPr lang="ar-EG" sz="1200">
                  <a:solidFill>
                    <a:schemeClr val="bg1">
                      <a:lumMod val="95000"/>
                    </a:schemeClr>
                  </a:solidFill>
                  <a:latin typeface="Algerian" panose="04020705040A02060702" pitchFamily="82" charset="0"/>
                </a:endParaRPr>
              </a:p>
            </xdr:txBody>
          </xdr:sp>
          <xdr:sp macro="" textlink="Pivottables!H9">
            <xdr:nvSpPr>
              <xdr:cNvPr id="66" name="TextBox 65">
                <a:extLst>
                  <a:ext uri="{FF2B5EF4-FFF2-40B4-BE49-F238E27FC236}">
                    <a16:creationId xmlns:a16="http://schemas.microsoft.com/office/drawing/2014/main" id="{580355B8-6C7D-4DA2-90F5-772F992E5F08}"/>
                  </a:ext>
                </a:extLst>
              </xdr:cNvPr>
              <xdr:cNvSpPr txBox="1"/>
            </xdr:nvSpPr>
            <xdr:spPr>
              <a:xfrm>
                <a:off x="365760" y="7509510"/>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0454EA82-EF16-41B0-AFE0-1FDB11E81CEC}" type="TxLink">
                  <a:rPr lang="en-US" sz="1100" b="0" i="0" u="none" strike="noStrike">
                    <a:solidFill>
                      <a:schemeClr val="bg1">
                        <a:lumMod val="95000"/>
                      </a:schemeClr>
                    </a:solidFill>
                    <a:latin typeface="Arial"/>
                    <a:cs typeface="Arial"/>
                  </a:rPr>
                  <a:pPr algn="l"/>
                  <a:t>Licensing</a:t>
                </a:fld>
                <a:endParaRPr lang="ar-EG" sz="1200">
                  <a:solidFill>
                    <a:schemeClr val="bg1">
                      <a:lumMod val="95000"/>
                    </a:schemeClr>
                  </a:solidFill>
                  <a:latin typeface="Algerian" panose="04020705040A02060702" pitchFamily="82" charset="0"/>
                </a:endParaRPr>
              </a:p>
            </xdr:txBody>
          </xdr:sp>
        </xdr:grpSp>
        <xdr:sp macro="" textlink="Pivottables!H12">
          <xdr:nvSpPr>
            <xdr:cNvPr id="61" name="TextBox 60">
              <a:extLst>
                <a:ext uri="{FF2B5EF4-FFF2-40B4-BE49-F238E27FC236}">
                  <a16:creationId xmlns:a16="http://schemas.microsoft.com/office/drawing/2014/main" id="{1BED5E22-2A79-4F06-B8AE-E071DF0FD7AF}"/>
                </a:ext>
              </a:extLst>
            </xdr:cNvPr>
            <xdr:cNvSpPr txBox="1"/>
          </xdr:nvSpPr>
          <xdr:spPr>
            <a:xfrm>
              <a:off x="342900" y="8314937"/>
              <a:ext cx="1371600" cy="204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E921B436-AFEC-4437-ABC8-6EDE9D3274E8}" type="TxLink">
                <a:rPr lang="en-US" sz="1100" b="0" i="0" u="none" strike="noStrike">
                  <a:solidFill>
                    <a:schemeClr val="bg1">
                      <a:lumMod val="95000"/>
                    </a:schemeClr>
                  </a:solidFill>
                  <a:latin typeface="Arial"/>
                  <a:cs typeface="Arial"/>
                </a:rPr>
                <a:pPr algn="l"/>
                <a:t>Usage fees</a:t>
              </a:fld>
              <a:endParaRPr lang="ar-EG" sz="1200">
                <a:solidFill>
                  <a:schemeClr val="bg1">
                    <a:lumMod val="95000"/>
                  </a:schemeClr>
                </a:solidFill>
                <a:latin typeface="Algerian" panose="04020705040A02060702" pitchFamily="82" charset="0"/>
              </a:endParaRPr>
            </a:p>
          </xdr:txBody>
        </xdr:sp>
      </xdr:grpSp>
      <xdr:grpSp>
        <xdr:nvGrpSpPr>
          <xdr:cNvPr id="67" name="Group 66">
            <a:extLst>
              <a:ext uri="{FF2B5EF4-FFF2-40B4-BE49-F238E27FC236}">
                <a16:creationId xmlns:a16="http://schemas.microsoft.com/office/drawing/2014/main" id="{3EE12EB8-3490-4727-AA21-2726E55F858D}"/>
              </a:ext>
            </a:extLst>
          </xdr:cNvPr>
          <xdr:cNvGrpSpPr/>
        </xdr:nvGrpSpPr>
        <xdr:grpSpPr>
          <a:xfrm>
            <a:off x="2331720" y="7193281"/>
            <a:ext cx="762000" cy="1607819"/>
            <a:chOff x="342900" y="7033261"/>
            <a:chExt cx="1402080" cy="1485899"/>
          </a:xfrm>
        </xdr:grpSpPr>
        <xdr:grpSp>
          <xdr:nvGrpSpPr>
            <xdr:cNvPr id="68" name="Group 67">
              <a:extLst>
                <a:ext uri="{FF2B5EF4-FFF2-40B4-BE49-F238E27FC236}">
                  <a16:creationId xmlns:a16="http://schemas.microsoft.com/office/drawing/2014/main" id="{8E905E96-10A7-4351-818E-CB8328D35FA1}"/>
                </a:ext>
              </a:extLst>
            </xdr:cNvPr>
            <xdr:cNvGrpSpPr/>
          </xdr:nvGrpSpPr>
          <xdr:grpSpPr>
            <a:xfrm>
              <a:off x="358140" y="7033261"/>
              <a:ext cx="1386840" cy="1271853"/>
              <a:chOff x="358140" y="7033260"/>
              <a:chExt cx="1386840" cy="1157529"/>
            </a:xfrm>
          </xdr:grpSpPr>
          <xdr:sp macro="" textlink="Pivottables!N8">
            <xdr:nvSpPr>
              <xdr:cNvPr id="70" name="TextBox 69">
                <a:extLst>
                  <a:ext uri="{FF2B5EF4-FFF2-40B4-BE49-F238E27FC236}">
                    <a16:creationId xmlns:a16="http://schemas.microsoft.com/office/drawing/2014/main" id="{C2908EDC-F8CC-4E50-9282-1BA66E06E8B4}"/>
                  </a:ext>
                </a:extLst>
              </xdr:cNvPr>
              <xdr:cNvSpPr txBox="1"/>
            </xdr:nvSpPr>
            <xdr:spPr>
              <a:xfrm>
                <a:off x="373380" y="7271385"/>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05A0B1D3-9B61-4B94-BC1C-07C3BD7FF5D5}" type="TxLink">
                  <a:rPr lang="en-US" sz="1100" b="0" i="0" u="none" strike="noStrike">
                    <a:solidFill>
                      <a:schemeClr val="bg1">
                        <a:lumMod val="85000"/>
                      </a:schemeClr>
                    </a:solidFill>
                    <a:latin typeface="Arial"/>
                    <a:cs typeface="Arial"/>
                  </a:rPr>
                  <a:pPr algn="l"/>
                  <a:t> 26 </a:t>
                </a:fld>
                <a:endParaRPr lang="ar-EG" sz="1200">
                  <a:solidFill>
                    <a:schemeClr val="bg1">
                      <a:lumMod val="85000"/>
                    </a:schemeClr>
                  </a:solidFill>
                  <a:latin typeface="Algerian" panose="04020705040A02060702" pitchFamily="82" charset="0"/>
                </a:endParaRPr>
              </a:p>
            </xdr:txBody>
          </xdr:sp>
          <xdr:sp macro="" textlink="Pivottables!N10">
            <xdr:nvSpPr>
              <xdr:cNvPr id="71" name="TextBox 70">
                <a:extLst>
                  <a:ext uri="{FF2B5EF4-FFF2-40B4-BE49-F238E27FC236}">
                    <a16:creationId xmlns:a16="http://schemas.microsoft.com/office/drawing/2014/main" id="{B25D8939-3D3E-4418-8E50-65CDF7DD3A46}"/>
                  </a:ext>
                </a:extLst>
              </xdr:cNvPr>
              <xdr:cNvSpPr txBox="1"/>
            </xdr:nvSpPr>
            <xdr:spPr>
              <a:xfrm>
                <a:off x="373380" y="7747635"/>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A577CE27-9297-43AD-886D-10BFE7C45F27}" type="TxLink">
                  <a:rPr lang="en-US" sz="1100" b="0" i="0" u="none" strike="noStrike">
                    <a:solidFill>
                      <a:schemeClr val="bg1">
                        <a:lumMod val="85000"/>
                      </a:schemeClr>
                    </a:solidFill>
                    <a:latin typeface="Arial"/>
                    <a:cs typeface="Arial"/>
                  </a:rPr>
                  <a:pPr algn="l"/>
                  <a:t> 16,488 </a:t>
                </a:fld>
                <a:endParaRPr lang="ar-EG" sz="1200">
                  <a:solidFill>
                    <a:schemeClr val="bg1">
                      <a:lumMod val="85000"/>
                    </a:schemeClr>
                  </a:solidFill>
                  <a:latin typeface="Algerian" panose="04020705040A02060702" pitchFamily="82" charset="0"/>
                </a:endParaRPr>
              </a:p>
            </xdr:txBody>
          </xdr:sp>
          <xdr:sp macro="" textlink="Pivottables!N11">
            <xdr:nvSpPr>
              <xdr:cNvPr id="72" name="TextBox 71">
                <a:extLst>
                  <a:ext uri="{FF2B5EF4-FFF2-40B4-BE49-F238E27FC236}">
                    <a16:creationId xmlns:a16="http://schemas.microsoft.com/office/drawing/2014/main" id="{E40788FF-17D9-4797-8EB8-4210864ABCE4}"/>
                  </a:ext>
                </a:extLst>
              </xdr:cNvPr>
              <xdr:cNvSpPr txBox="1"/>
            </xdr:nvSpPr>
            <xdr:spPr>
              <a:xfrm>
                <a:off x="358140" y="7994635"/>
                <a:ext cx="1371600" cy="196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8EAD919E-2945-4F63-84A6-01FFE533AA51}" type="TxLink">
                  <a:rPr lang="en-US" sz="1100" b="0" i="0" u="none" strike="noStrike">
                    <a:solidFill>
                      <a:schemeClr val="bg1">
                        <a:lumMod val="85000"/>
                      </a:schemeClr>
                    </a:solidFill>
                    <a:latin typeface="Arial"/>
                    <a:cs typeface="Arial"/>
                  </a:rPr>
                  <a:pPr algn="l"/>
                  <a:t> 13,188 </a:t>
                </a:fld>
                <a:endParaRPr lang="ar-EG" sz="1200">
                  <a:solidFill>
                    <a:schemeClr val="bg1">
                      <a:lumMod val="85000"/>
                    </a:schemeClr>
                  </a:solidFill>
                  <a:latin typeface="Algerian" panose="04020705040A02060702" pitchFamily="82" charset="0"/>
                </a:endParaRPr>
              </a:p>
            </xdr:txBody>
          </xdr:sp>
          <xdr:sp macro="" textlink="Pivottables!N7">
            <xdr:nvSpPr>
              <xdr:cNvPr id="73" name="TextBox 72">
                <a:extLst>
                  <a:ext uri="{FF2B5EF4-FFF2-40B4-BE49-F238E27FC236}">
                    <a16:creationId xmlns:a16="http://schemas.microsoft.com/office/drawing/2014/main" id="{A17B2E86-6937-44CC-BA59-5444F223F13C}"/>
                  </a:ext>
                </a:extLst>
              </xdr:cNvPr>
              <xdr:cNvSpPr txBox="1"/>
            </xdr:nvSpPr>
            <xdr:spPr>
              <a:xfrm>
                <a:off x="373380" y="7033260"/>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596F9143-285B-4BB9-9780-6C5F28ABAE47}" type="TxLink">
                  <a:rPr lang="en-US" sz="1100" b="0" i="0" u="none" strike="noStrike">
                    <a:solidFill>
                      <a:schemeClr val="bg1">
                        <a:lumMod val="85000"/>
                      </a:schemeClr>
                    </a:solidFill>
                    <a:latin typeface="Arial"/>
                    <a:cs typeface="Arial"/>
                  </a:rPr>
                  <a:pPr algn="l"/>
                  <a:t> 2,844 </a:t>
                </a:fld>
                <a:endParaRPr lang="ar-EG" sz="1200">
                  <a:solidFill>
                    <a:schemeClr val="bg1">
                      <a:lumMod val="85000"/>
                    </a:schemeClr>
                  </a:solidFill>
                  <a:latin typeface="Algerian" panose="04020705040A02060702" pitchFamily="82" charset="0"/>
                </a:endParaRPr>
              </a:p>
            </xdr:txBody>
          </xdr:sp>
          <xdr:sp macro="" textlink="Pivottables!N9">
            <xdr:nvSpPr>
              <xdr:cNvPr id="74" name="TextBox 73">
                <a:extLst>
                  <a:ext uri="{FF2B5EF4-FFF2-40B4-BE49-F238E27FC236}">
                    <a16:creationId xmlns:a16="http://schemas.microsoft.com/office/drawing/2014/main" id="{33ABE878-E76F-48CD-A09F-EC9832F53DBF}"/>
                  </a:ext>
                </a:extLst>
              </xdr:cNvPr>
              <xdr:cNvSpPr txBox="1"/>
            </xdr:nvSpPr>
            <xdr:spPr>
              <a:xfrm>
                <a:off x="365760" y="7509510"/>
                <a:ext cx="13716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5F64C317-9F02-4AA1-8358-0C377F34D60F}" type="TxLink">
                  <a:rPr lang="en-US" sz="1100" b="0" i="0" u="none" strike="noStrike">
                    <a:solidFill>
                      <a:schemeClr val="bg1">
                        <a:lumMod val="85000"/>
                      </a:schemeClr>
                    </a:solidFill>
                    <a:latin typeface="Arial"/>
                    <a:cs typeface="Arial"/>
                  </a:rPr>
                  <a:pPr algn="l"/>
                  <a:t> 72,768 </a:t>
                </a:fld>
                <a:endParaRPr lang="ar-EG" sz="1200">
                  <a:solidFill>
                    <a:schemeClr val="bg1">
                      <a:lumMod val="85000"/>
                    </a:schemeClr>
                  </a:solidFill>
                  <a:latin typeface="Algerian" panose="04020705040A02060702" pitchFamily="82" charset="0"/>
                </a:endParaRPr>
              </a:p>
            </xdr:txBody>
          </xdr:sp>
        </xdr:grpSp>
        <xdr:sp macro="" textlink="Pivottables!N12">
          <xdr:nvSpPr>
            <xdr:cNvPr id="69" name="TextBox 68">
              <a:extLst>
                <a:ext uri="{FF2B5EF4-FFF2-40B4-BE49-F238E27FC236}">
                  <a16:creationId xmlns:a16="http://schemas.microsoft.com/office/drawing/2014/main" id="{9892013C-529F-479B-8AFD-651AFE1ECEAA}"/>
                </a:ext>
              </a:extLst>
            </xdr:cNvPr>
            <xdr:cNvSpPr txBox="1"/>
          </xdr:nvSpPr>
          <xdr:spPr>
            <a:xfrm>
              <a:off x="342900" y="8314937"/>
              <a:ext cx="1371600" cy="204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4E5566F2-9E89-4C5A-96E9-112AA4EC9BAA}" type="TxLink">
                <a:rPr lang="en-US" sz="1100" b="0" i="0" u="none" strike="noStrike">
                  <a:solidFill>
                    <a:schemeClr val="bg1">
                      <a:lumMod val="85000"/>
                    </a:schemeClr>
                  </a:solidFill>
                  <a:latin typeface="Arial"/>
                  <a:cs typeface="Arial"/>
                </a:rPr>
                <a:pPr algn="l"/>
                <a:t> 11,856 </a:t>
              </a:fld>
              <a:endParaRPr lang="ar-EG" sz="1200">
                <a:solidFill>
                  <a:schemeClr val="bg1">
                    <a:lumMod val="85000"/>
                  </a:schemeClr>
                </a:solidFill>
                <a:latin typeface="Algerian" panose="04020705040A02060702" pitchFamily="82" charset="0"/>
              </a:endParaRPr>
            </a:p>
          </xdr:txBody>
        </xdr:sp>
      </xdr:grpSp>
      <xdr:grpSp>
        <xdr:nvGrpSpPr>
          <xdr:cNvPr id="81" name="Group 80">
            <a:extLst>
              <a:ext uri="{FF2B5EF4-FFF2-40B4-BE49-F238E27FC236}">
                <a16:creationId xmlns:a16="http://schemas.microsoft.com/office/drawing/2014/main" id="{1056451A-1650-4982-B51E-790271B45EC9}"/>
              </a:ext>
            </a:extLst>
          </xdr:cNvPr>
          <xdr:cNvGrpSpPr/>
        </xdr:nvGrpSpPr>
        <xdr:grpSpPr>
          <a:xfrm>
            <a:off x="403860" y="7117080"/>
            <a:ext cx="312420" cy="1752600"/>
            <a:chOff x="403860" y="7117080"/>
            <a:chExt cx="312420" cy="1752600"/>
          </a:xfrm>
        </xdr:grpSpPr>
        <xdr:sp macro="" textlink="">
          <xdr:nvSpPr>
            <xdr:cNvPr id="75" name="TextBox 74">
              <a:extLst>
                <a:ext uri="{FF2B5EF4-FFF2-40B4-BE49-F238E27FC236}">
                  <a16:creationId xmlns:a16="http://schemas.microsoft.com/office/drawing/2014/main" id="{C8823FF4-63C9-4BD3-A607-5BB5645D7F23}"/>
                </a:ext>
              </a:extLst>
            </xdr:cNvPr>
            <xdr:cNvSpPr txBox="1"/>
          </xdr:nvSpPr>
          <xdr:spPr>
            <a:xfrm>
              <a:off x="419100" y="7117080"/>
              <a:ext cx="28956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ar-EG" sz="2000">
                  <a:solidFill>
                    <a:schemeClr val="accent6">
                      <a:lumMod val="50000"/>
                    </a:schemeClr>
                  </a:solidFill>
                  <a:latin typeface="Algerian" panose="04020705040A02060702" pitchFamily="82" charset="0"/>
                </a:rPr>
                <a:t>•</a:t>
              </a:r>
            </a:p>
          </xdr:txBody>
        </xdr:sp>
        <xdr:sp macro="" textlink="">
          <xdr:nvSpPr>
            <xdr:cNvPr id="76" name="TextBox 75">
              <a:extLst>
                <a:ext uri="{FF2B5EF4-FFF2-40B4-BE49-F238E27FC236}">
                  <a16:creationId xmlns:a16="http://schemas.microsoft.com/office/drawing/2014/main" id="{B4FAF74A-29E0-44FD-9A0E-FE6039B3B752}"/>
                </a:ext>
              </a:extLst>
            </xdr:cNvPr>
            <xdr:cNvSpPr txBox="1"/>
          </xdr:nvSpPr>
          <xdr:spPr>
            <a:xfrm>
              <a:off x="403860" y="7414260"/>
              <a:ext cx="28956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ar-EG" sz="2000">
                  <a:solidFill>
                    <a:schemeClr val="accent6">
                      <a:lumMod val="50000"/>
                    </a:schemeClr>
                  </a:solidFill>
                  <a:latin typeface="Algerian" panose="04020705040A02060702" pitchFamily="82" charset="0"/>
                </a:rPr>
                <a:t>•</a:t>
              </a:r>
            </a:p>
          </xdr:txBody>
        </xdr:sp>
        <xdr:sp macro="" textlink="">
          <xdr:nvSpPr>
            <xdr:cNvPr id="77" name="TextBox 76">
              <a:extLst>
                <a:ext uri="{FF2B5EF4-FFF2-40B4-BE49-F238E27FC236}">
                  <a16:creationId xmlns:a16="http://schemas.microsoft.com/office/drawing/2014/main" id="{1F498236-F247-472C-8EBD-0A30A9222ED3}"/>
                </a:ext>
              </a:extLst>
            </xdr:cNvPr>
            <xdr:cNvSpPr txBox="1"/>
          </xdr:nvSpPr>
          <xdr:spPr>
            <a:xfrm>
              <a:off x="411480" y="7703820"/>
              <a:ext cx="28956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ar-EG" sz="2000">
                  <a:solidFill>
                    <a:schemeClr val="accent6">
                      <a:lumMod val="50000"/>
                    </a:schemeClr>
                  </a:solidFill>
                  <a:latin typeface="Algerian" panose="04020705040A02060702" pitchFamily="82" charset="0"/>
                </a:rPr>
                <a:t>•</a:t>
              </a:r>
            </a:p>
          </xdr:txBody>
        </xdr:sp>
        <xdr:sp macro="" textlink="">
          <xdr:nvSpPr>
            <xdr:cNvPr id="78" name="TextBox 77">
              <a:extLst>
                <a:ext uri="{FF2B5EF4-FFF2-40B4-BE49-F238E27FC236}">
                  <a16:creationId xmlns:a16="http://schemas.microsoft.com/office/drawing/2014/main" id="{68A042A1-4518-434D-B0D7-86CE6C75B8DC}"/>
                </a:ext>
              </a:extLst>
            </xdr:cNvPr>
            <xdr:cNvSpPr txBox="1"/>
          </xdr:nvSpPr>
          <xdr:spPr>
            <a:xfrm>
              <a:off x="419100" y="7985760"/>
              <a:ext cx="28956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ar-EG" sz="2000">
                  <a:solidFill>
                    <a:schemeClr val="accent6">
                      <a:lumMod val="50000"/>
                    </a:schemeClr>
                  </a:solidFill>
                  <a:latin typeface="Algerian" panose="04020705040A02060702" pitchFamily="82" charset="0"/>
                </a:rPr>
                <a:t>•</a:t>
              </a:r>
            </a:p>
          </xdr:txBody>
        </xdr:sp>
        <xdr:sp macro="" textlink="">
          <xdr:nvSpPr>
            <xdr:cNvPr id="79" name="TextBox 78">
              <a:extLst>
                <a:ext uri="{FF2B5EF4-FFF2-40B4-BE49-F238E27FC236}">
                  <a16:creationId xmlns:a16="http://schemas.microsoft.com/office/drawing/2014/main" id="{63B449C7-3F3C-487C-8186-25DCE084E444}"/>
                </a:ext>
              </a:extLst>
            </xdr:cNvPr>
            <xdr:cNvSpPr txBox="1"/>
          </xdr:nvSpPr>
          <xdr:spPr>
            <a:xfrm>
              <a:off x="419100" y="8229600"/>
              <a:ext cx="28956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ar-EG" sz="2000">
                  <a:solidFill>
                    <a:schemeClr val="accent6">
                      <a:lumMod val="50000"/>
                    </a:schemeClr>
                  </a:solidFill>
                  <a:latin typeface="Algerian" panose="04020705040A02060702" pitchFamily="82" charset="0"/>
                </a:rPr>
                <a:t>•</a:t>
              </a:r>
            </a:p>
          </xdr:txBody>
        </xdr:sp>
        <xdr:sp macro="" textlink="">
          <xdr:nvSpPr>
            <xdr:cNvPr id="80" name="TextBox 79">
              <a:extLst>
                <a:ext uri="{FF2B5EF4-FFF2-40B4-BE49-F238E27FC236}">
                  <a16:creationId xmlns:a16="http://schemas.microsoft.com/office/drawing/2014/main" id="{CABD56D2-2E06-42B0-9F5A-A8F3979D0BB6}"/>
                </a:ext>
              </a:extLst>
            </xdr:cNvPr>
            <xdr:cNvSpPr txBox="1"/>
          </xdr:nvSpPr>
          <xdr:spPr>
            <a:xfrm>
              <a:off x="426720" y="8458200"/>
              <a:ext cx="28956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ar-EG" sz="2000">
                  <a:solidFill>
                    <a:schemeClr val="accent6">
                      <a:lumMod val="50000"/>
                    </a:schemeClr>
                  </a:solidFill>
                  <a:latin typeface="Algerian" panose="04020705040A02060702" pitchFamily="82" charset="0"/>
                </a:rPr>
                <a:t>•</a:t>
              </a:r>
            </a:p>
          </xdr:txBody>
        </xdr:sp>
      </xdr:grpSp>
    </xdr:grpSp>
    <xdr:clientData/>
  </xdr:twoCellAnchor>
  <xdr:twoCellAnchor>
    <xdr:from>
      <xdr:col>21</xdr:col>
      <xdr:colOff>413383</xdr:colOff>
      <xdr:row>25</xdr:row>
      <xdr:rowOff>37900</xdr:rowOff>
    </xdr:from>
    <xdr:to>
      <xdr:col>23</xdr:col>
      <xdr:colOff>290307</xdr:colOff>
      <xdr:row>31</xdr:row>
      <xdr:rowOff>125316</xdr:rowOff>
    </xdr:to>
    <xdr:grpSp>
      <xdr:nvGrpSpPr>
        <xdr:cNvPr id="89" name="Group 88">
          <a:extLst>
            <a:ext uri="{FF2B5EF4-FFF2-40B4-BE49-F238E27FC236}">
              <a16:creationId xmlns:a16="http://schemas.microsoft.com/office/drawing/2014/main" id="{DFFFB955-C23D-4B54-B0F3-33F8E130D933}"/>
            </a:ext>
          </a:extLst>
        </xdr:cNvPr>
        <xdr:cNvGrpSpPr/>
      </xdr:nvGrpSpPr>
      <xdr:grpSpPr>
        <a:xfrm>
          <a:off x="14608706" y="4339513"/>
          <a:ext cx="1228859" cy="1119803"/>
          <a:chOff x="13099103" y="1726984"/>
          <a:chExt cx="1222584" cy="1164563"/>
        </a:xfrm>
      </xdr:grpSpPr>
      <xdr:sp macro="" textlink="">
        <xdr:nvSpPr>
          <xdr:cNvPr id="83" name="Rectangle: Rounded Corners 82">
            <a:extLst>
              <a:ext uri="{FF2B5EF4-FFF2-40B4-BE49-F238E27FC236}">
                <a16:creationId xmlns:a16="http://schemas.microsoft.com/office/drawing/2014/main" id="{1D180041-E863-4AFD-8A4F-D19D4041673D}"/>
              </a:ext>
            </a:extLst>
          </xdr:cNvPr>
          <xdr:cNvSpPr/>
        </xdr:nvSpPr>
        <xdr:spPr>
          <a:xfrm>
            <a:off x="13240966" y="1726984"/>
            <a:ext cx="936000" cy="1164563"/>
          </a:xfrm>
          <a:prstGeom prst="roundRect">
            <a:avLst/>
          </a:prstGeom>
          <a:solidFill>
            <a:srgbClr val="12420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sp macro="" textlink="">
        <xdr:nvSpPr>
          <xdr:cNvPr id="84" name="TextBox 83">
            <a:extLst>
              <a:ext uri="{FF2B5EF4-FFF2-40B4-BE49-F238E27FC236}">
                <a16:creationId xmlns:a16="http://schemas.microsoft.com/office/drawing/2014/main" id="{FF4CB05E-F806-499A-9D19-7B466A3891E3}"/>
              </a:ext>
            </a:extLst>
          </xdr:cNvPr>
          <xdr:cNvSpPr txBox="1"/>
        </xdr:nvSpPr>
        <xdr:spPr>
          <a:xfrm>
            <a:off x="13099103" y="2253574"/>
            <a:ext cx="1222584" cy="575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r>
              <a:rPr lang="en-US" sz="1100">
                <a:solidFill>
                  <a:schemeClr val="bg1">
                    <a:lumMod val="75000"/>
                  </a:schemeClr>
                </a:solidFill>
                <a:latin typeface="Algerian" panose="04020705040A02060702" pitchFamily="82" charset="0"/>
                <a:ea typeface="+mn-ea"/>
                <a:cs typeface="+mn-cs"/>
              </a:rPr>
              <a:t>Average</a:t>
            </a:r>
            <a:r>
              <a:rPr lang="en-US" sz="900">
                <a:solidFill>
                  <a:schemeClr val="bg1">
                    <a:lumMod val="75000"/>
                  </a:schemeClr>
                </a:solidFill>
                <a:latin typeface="Algerian" panose="04020705040A02060702" pitchFamily="82" charset="0"/>
                <a:ea typeface="+mn-ea"/>
                <a:cs typeface="+mn-cs"/>
              </a:rPr>
              <a:t> monthly income</a:t>
            </a:r>
            <a:endParaRPr lang="ar-EG" sz="900">
              <a:solidFill>
                <a:schemeClr val="bg1">
                  <a:lumMod val="75000"/>
                </a:schemeClr>
              </a:solidFill>
              <a:latin typeface="Algerian" panose="04020705040A02060702" pitchFamily="82" charset="0"/>
              <a:ea typeface="+mn-ea"/>
              <a:cs typeface="+mn-cs"/>
            </a:endParaRPr>
          </a:p>
        </xdr:txBody>
      </xdr:sp>
      <xdr:sp macro="" textlink="Pivottables!AB7">
        <xdr:nvSpPr>
          <xdr:cNvPr id="85" name="TextBox 84">
            <a:extLst>
              <a:ext uri="{FF2B5EF4-FFF2-40B4-BE49-F238E27FC236}">
                <a16:creationId xmlns:a16="http://schemas.microsoft.com/office/drawing/2014/main" id="{7E846DAB-C9CA-4DD8-AD59-FFE389A39F75}"/>
              </a:ext>
            </a:extLst>
          </xdr:cNvPr>
          <xdr:cNvSpPr txBox="1"/>
        </xdr:nvSpPr>
        <xdr:spPr>
          <a:xfrm>
            <a:off x="13099103" y="2050915"/>
            <a:ext cx="1222584" cy="28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fld id="{938A09AA-5437-45C8-86A3-80E3B8795CB6}" type="TxLink">
              <a:rPr lang="en-US" sz="1600" b="0" i="0" u="none" strike="noStrike">
                <a:solidFill>
                  <a:schemeClr val="bg1">
                    <a:lumMod val="85000"/>
                  </a:schemeClr>
                </a:solidFill>
                <a:latin typeface="Arial"/>
                <a:ea typeface="+mn-ea"/>
                <a:cs typeface="Arial"/>
              </a:rPr>
              <a:t> 60,074 </a:t>
            </a:fld>
            <a:endParaRPr lang="ar-EG" sz="1100">
              <a:solidFill>
                <a:schemeClr val="bg1">
                  <a:lumMod val="85000"/>
                </a:schemeClr>
              </a:solidFill>
              <a:latin typeface="Algerian" panose="04020705040A02060702" pitchFamily="82" charset="0"/>
              <a:ea typeface="+mn-ea"/>
              <a:cs typeface="+mn-cs"/>
            </a:endParaRPr>
          </a:p>
        </xdr:txBody>
      </xdr:sp>
      <xdr:sp macro="" textlink="">
        <xdr:nvSpPr>
          <xdr:cNvPr id="86" name="TextBox 85">
            <a:extLst>
              <a:ext uri="{FF2B5EF4-FFF2-40B4-BE49-F238E27FC236}">
                <a16:creationId xmlns:a16="http://schemas.microsoft.com/office/drawing/2014/main" id="{A97DD138-ED86-4A4E-9739-D24D6E2B42FB}"/>
              </a:ext>
            </a:extLst>
          </xdr:cNvPr>
          <xdr:cNvSpPr txBox="1"/>
        </xdr:nvSpPr>
        <xdr:spPr>
          <a:xfrm>
            <a:off x="13484967" y="1797996"/>
            <a:ext cx="450857" cy="374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r>
              <a:rPr lang="ar-EG" sz="1600">
                <a:solidFill>
                  <a:schemeClr val="accent4">
                    <a:lumMod val="40000"/>
                    <a:lumOff val="60000"/>
                  </a:schemeClr>
                </a:solidFill>
                <a:latin typeface="Algerian" panose="04020705040A02060702" pitchFamily="82" charset="0"/>
                <a:ea typeface="+mn-ea"/>
                <a:cs typeface="+mn-cs"/>
              </a:rPr>
              <a:t>×</a:t>
            </a:r>
          </a:p>
        </xdr:txBody>
      </xdr:sp>
    </xdr:grpSp>
    <xdr:clientData/>
  </xdr:twoCellAnchor>
  <xdr:twoCellAnchor>
    <xdr:from>
      <xdr:col>21</xdr:col>
      <xdr:colOff>402034</xdr:colOff>
      <xdr:row>10</xdr:row>
      <xdr:rowOff>139954</xdr:rowOff>
    </xdr:from>
    <xdr:to>
      <xdr:col>23</xdr:col>
      <xdr:colOff>301657</xdr:colOff>
      <xdr:row>24</xdr:row>
      <xdr:rowOff>31951</xdr:rowOff>
    </xdr:to>
    <xdr:grpSp>
      <xdr:nvGrpSpPr>
        <xdr:cNvPr id="251" name="Group 250">
          <a:extLst>
            <a:ext uri="{FF2B5EF4-FFF2-40B4-BE49-F238E27FC236}">
              <a16:creationId xmlns:a16="http://schemas.microsoft.com/office/drawing/2014/main" id="{899769AE-A157-4D55-BB7C-670F7BCB474F}"/>
            </a:ext>
          </a:extLst>
        </xdr:cNvPr>
        <xdr:cNvGrpSpPr/>
      </xdr:nvGrpSpPr>
      <xdr:grpSpPr>
        <a:xfrm>
          <a:off x="14597357" y="1860599"/>
          <a:ext cx="1251558" cy="2300900"/>
          <a:chOff x="13044452" y="3187954"/>
          <a:chExt cx="1235263" cy="2289300"/>
        </a:xfrm>
      </xdr:grpSpPr>
      <xdr:sp macro="" textlink="">
        <xdr:nvSpPr>
          <xdr:cNvPr id="90" name="Rectangle: Rounded Corners 89">
            <a:extLst>
              <a:ext uri="{FF2B5EF4-FFF2-40B4-BE49-F238E27FC236}">
                <a16:creationId xmlns:a16="http://schemas.microsoft.com/office/drawing/2014/main" id="{A395BB85-2866-4E8B-886C-8758A17FD0D8}"/>
              </a:ext>
            </a:extLst>
          </xdr:cNvPr>
          <xdr:cNvSpPr/>
        </xdr:nvSpPr>
        <xdr:spPr>
          <a:xfrm>
            <a:off x="13198474" y="3187954"/>
            <a:ext cx="925981" cy="2285083"/>
          </a:xfrm>
          <a:prstGeom prst="roundRect">
            <a:avLst/>
          </a:prstGeom>
          <a:solidFill>
            <a:srgbClr val="12420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sp macro="" textlink="">
        <xdr:nvSpPr>
          <xdr:cNvPr id="91" name="TextBox 90">
            <a:extLst>
              <a:ext uri="{FF2B5EF4-FFF2-40B4-BE49-F238E27FC236}">
                <a16:creationId xmlns:a16="http://schemas.microsoft.com/office/drawing/2014/main" id="{9D7A68D1-110F-416D-96BE-376E877EE805}"/>
              </a:ext>
            </a:extLst>
          </xdr:cNvPr>
          <xdr:cNvSpPr txBox="1"/>
        </xdr:nvSpPr>
        <xdr:spPr>
          <a:xfrm>
            <a:off x="13044452" y="3236593"/>
            <a:ext cx="1212565" cy="547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r>
              <a:rPr lang="en-US" sz="1100">
                <a:solidFill>
                  <a:schemeClr val="bg1">
                    <a:lumMod val="75000"/>
                  </a:schemeClr>
                </a:solidFill>
                <a:latin typeface="Algerian" panose="04020705040A02060702" pitchFamily="82" charset="0"/>
                <a:ea typeface="+mn-ea"/>
                <a:cs typeface="+mn-cs"/>
              </a:rPr>
              <a:t>Operating</a:t>
            </a:r>
            <a:r>
              <a:rPr lang="en-US" sz="900">
                <a:solidFill>
                  <a:schemeClr val="bg1">
                    <a:lumMod val="75000"/>
                  </a:schemeClr>
                </a:solidFill>
                <a:latin typeface="Algerian" panose="04020705040A02060702" pitchFamily="82" charset="0"/>
                <a:ea typeface="+mn-ea"/>
                <a:cs typeface="+mn-cs"/>
              </a:rPr>
              <a:t> profits</a:t>
            </a:r>
            <a:endParaRPr lang="ar-EG" sz="900">
              <a:solidFill>
                <a:schemeClr val="bg1">
                  <a:lumMod val="75000"/>
                </a:schemeClr>
              </a:solidFill>
              <a:latin typeface="Algerian" panose="04020705040A02060702" pitchFamily="82" charset="0"/>
              <a:ea typeface="+mn-ea"/>
              <a:cs typeface="+mn-cs"/>
            </a:endParaRPr>
          </a:p>
        </xdr:txBody>
      </xdr:sp>
      <xdr:graphicFrame macro="">
        <xdr:nvGraphicFramePr>
          <xdr:cNvPr id="92" name="Chart 91">
            <a:extLst>
              <a:ext uri="{FF2B5EF4-FFF2-40B4-BE49-F238E27FC236}">
                <a16:creationId xmlns:a16="http://schemas.microsoft.com/office/drawing/2014/main" id="{A2D86418-D203-4E6A-9820-313C92F0A310}"/>
              </a:ext>
            </a:extLst>
          </xdr:cNvPr>
          <xdr:cNvGraphicFramePr>
            <a:graphicFrameLocks/>
          </xdr:cNvGraphicFramePr>
        </xdr:nvGraphicFramePr>
        <xdr:xfrm>
          <a:off x="13264137" y="3497674"/>
          <a:ext cx="824939" cy="1605978"/>
        </xdr:xfrm>
        <a:graphic>
          <a:graphicData uri="http://schemas.openxmlformats.org/drawingml/2006/chart">
            <c:chart xmlns:c="http://schemas.openxmlformats.org/drawingml/2006/chart" xmlns:r="http://schemas.openxmlformats.org/officeDocument/2006/relationships" r:id="rId10"/>
          </a:graphicData>
        </a:graphic>
      </xdr:graphicFrame>
      <xdr:sp macro="" textlink="Pivottables!AH7">
        <xdr:nvSpPr>
          <xdr:cNvPr id="93" name="TextBox 92">
            <a:extLst>
              <a:ext uri="{FF2B5EF4-FFF2-40B4-BE49-F238E27FC236}">
                <a16:creationId xmlns:a16="http://schemas.microsoft.com/office/drawing/2014/main" id="{F961F62C-18AC-49FB-A6DA-C656D5D01988}"/>
              </a:ext>
            </a:extLst>
          </xdr:cNvPr>
          <xdr:cNvSpPr txBox="1"/>
        </xdr:nvSpPr>
        <xdr:spPr>
          <a:xfrm>
            <a:off x="13067150" y="4923014"/>
            <a:ext cx="1212565" cy="554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fld id="{24B579A2-DB63-43EB-A250-1ACA5849F30D}" type="TxLink">
              <a:rPr lang="en-US" sz="1600" b="0" i="0" u="none" strike="noStrike">
                <a:solidFill>
                  <a:schemeClr val="bg1">
                    <a:lumMod val="95000"/>
                  </a:schemeClr>
                </a:solidFill>
                <a:latin typeface="Arial"/>
                <a:ea typeface="+mn-ea"/>
                <a:cs typeface="Arial"/>
              </a:rPr>
              <a:t> 144,177 </a:t>
            </a:fld>
            <a:endParaRPr lang="ar-EG" sz="1100">
              <a:solidFill>
                <a:schemeClr val="bg1">
                  <a:lumMod val="95000"/>
                </a:schemeClr>
              </a:solidFill>
              <a:latin typeface="Algerian" panose="04020705040A02060702" pitchFamily="82" charset="0"/>
              <a:ea typeface="+mn-ea"/>
              <a:cs typeface="+mn-cs"/>
            </a:endParaRPr>
          </a:p>
        </xdr:txBody>
      </xdr:sp>
    </xdr:grpSp>
    <xdr:clientData/>
  </xdr:twoCellAnchor>
  <xdr:twoCellAnchor>
    <xdr:from>
      <xdr:col>21</xdr:col>
      <xdr:colOff>545573</xdr:colOff>
      <xdr:row>33</xdr:row>
      <xdr:rowOff>122846</xdr:rowOff>
    </xdr:from>
    <xdr:to>
      <xdr:col>23</xdr:col>
      <xdr:colOff>138764</xdr:colOff>
      <xdr:row>46</xdr:row>
      <xdr:rowOff>138409</xdr:rowOff>
    </xdr:to>
    <xdr:sp macro="" textlink="">
      <xdr:nvSpPr>
        <xdr:cNvPr id="95" name="Rectangle: Rounded Corners 94">
          <a:extLst>
            <a:ext uri="{FF2B5EF4-FFF2-40B4-BE49-F238E27FC236}">
              <a16:creationId xmlns:a16="http://schemas.microsoft.com/office/drawing/2014/main" id="{FF2740E4-9D95-4B67-945D-330728F778BA}"/>
            </a:ext>
          </a:extLst>
        </xdr:cNvPr>
        <xdr:cNvSpPr/>
      </xdr:nvSpPr>
      <xdr:spPr>
        <a:xfrm>
          <a:off x="14569798" y="5773633"/>
          <a:ext cx="928831" cy="2241630"/>
        </a:xfrm>
        <a:prstGeom prst="roundRect">
          <a:avLst/>
        </a:prstGeom>
        <a:solidFill>
          <a:srgbClr val="12420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clientData/>
  </xdr:twoCellAnchor>
  <xdr:twoCellAnchor>
    <xdr:from>
      <xdr:col>21</xdr:col>
      <xdr:colOff>464754</xdr:colOff>
      <xdr:row>32</xdr:row>
      <xdr:rowOff>143275</xdr:rowOff>
    </xdr:from>
    <xdr:to>
      <xdr:col>23</xdr:col>
      <xdr:colOff>341679</xdr:colOff>
      <xdr:row>46</xdr:row>
      <xdr:rowOff>155497</xdr:rowOff>
    </xdr:to>
    <xdr:grpSp>
      <xdr:nvGrpSpPr>
        <xdr:cNvPr id="250" name="Group 249">
          <a:extLst>
            <a:ext uri="{FF2B5EF4-FFF2-40B4-BE49-F238E27FC236}">
              <a16:creationId xmlns:a16="http://schemas.microsoft.com/office/drawing/2014/main" id="{C38FB1A4-873C-4D29-B703-51CF8FBF10D0}"/>
            </a:ext>
          </a:extLst>
        </xdr:cNvPr>
        <xdr:cNvGrpSpPr/>
      </xdr:nvGrpSpPr>
      <xdr:grpSpPr>
        <a:xfrm>
          <a:off x="14660077" y="5649340"/>
          <a:ext cx="1228860" cy="2421125"/>
          <a:chOff x="13065853" y="5391659"/>
          <a:chExt cx="1212565" cy="2409525"/>
        </a:xfrm>
      </xdr:grpSpPr>
      <xdr:graphicFrame macro="">
        <xdr:nvGraphicFramePr>
          <xdr:cNvPr id="96" name="Chart 95">
            <a:extLst>
              <a:ext uri="{FF2B5EF4-FFF2-40B4-BE49-F238E27FC236}">
                <a16:creationId xmlns:a16="http://schemas.microsoft.com/office/drawing/2014/main" id="{FD9F2990-6DC8-4810-998B-AF1970BA2327}"/>
              </a:ext>
            </a:extLst>
          </xdr:cNvPr>
          <xdr:cNvGraphicFramePr>
            <a:graphicFrameLocks/>
          </xdr:cNvGraphicFramePr>
        </xdr:nvGraphicFramePr>
        <xdr:xfrm>
          <a:off x="13231148" y="6149739"/>
          <a:ext cx="881974" cy="930202"/>
        </xdr:xfrm>
        <a:graphic>
          <a:graphicData uri="http://schemas.openxmlformats.org/drawingml/2006/chart">
            <c:chart xmlns:c="http://schemas.openxmlformats.org/drawingml/2006/chart" xmlns:r="http://schemas.openxmlformats.org/officeDocument/2006/relationships" r:id="rId11"/>
          </a:graphicData>
        </a:graphic>
      </xdr:graphicFrame>
      <xdr:sp macro="" textlink="Pivottables!AP8">
        <xdr:nvSpPr>
          <xdr:cNvPr id="97" name="TextBox 96">
            <a:extLst>
              <a:ext uri="{FF2B5EF4-FFF2-40B4-BE49-F238E27FC236}">
                <a16:creationId xmlns:a16="http://schemas.microsoft.com/office/drawing/2014/main" id="{C1343D9F-0CC1-4FA0-B477-54294A5C2AC7}"/>
              </a:ext>
            </a:extLst>
          </xdr:cNvPr>
          <xdr:cNvSpPr txBox="1"/>
        </xdr:nvSpPr>
        <xdr:spPr>
          <a:xfrm>
            <a:off x="13065853" y="7062745"/>
            <a:ext cx="1212565" cy="554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fld id="{73787301-3940-4614-B55A-F5F0AF14EA1F}" type="TxLink">
              <a:rPr lang="en-US" sz="1100" b="0" i="0" u="none" strike="noStrike">
                <a:solidFill>
                  <a:schemeClr val="bg1">
                    <a:lumMod val="95000"/>
                  </a:schemeClr>
                </a:solidFill>
                <a:latin typeface="Arial"/>
                <a:ea typeface="+mn-ea"/>
                <a:cs typeface="Arial"/>
              </a:rPr>
              <a:t> 261,060 </a:t>
            </a:fld>
            <a:endParaRPr lang="ar-EG" sz="900">
              <a:solidFill>
                <a:schemeClr val="bg1">
                  <a:lumMod val="95000"/>
                </a:schemeClr>
              </a:solidFill>
              <a:latin typeface="Algerian" panose="04020705040A02060702" pitchFamily="82" charset="0"/>
              <a:ea typeface="+mn-ea"/>
              <a:cs typeface="+mn-cs"/>
            </a:endParaRPr>
          </a:p>
        </xdr:txBody>
      </xdr:sp>
      <xdr:sp macro="" textlink="Pivottables!AQ7">
        <xdr:nvSpPr>
          <xdr:cNvPr id="98" name="TextBox 97">
            <a:extLst>
              <a:ext uri="{FF2B5EF4-FFF2-40B4-BE49-F238E27FC236}">
                <a16:creationId xmlns:a16="http://schemas.microsoft.com/office/drawing/2014/main" id="{541890D2-A37E-4D64-9181-C456CBCC1AD0}"/>
              </a:ext>
            </a:extLst>
          </xdr:cNvPr>
          <xdr:cNvSpPr txBox="1"/>
        </xdr:nvSpPr>
        <xdr:spPr>
          <a:xfrm>
            <a:off x="13065853" y="5915155"/>
            <a:ext cx="1212565" cy="49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fld id="{A9A90FAC-B180-45B6-9BF2-0F38931871B4}" type="TxLink">
              <a:rPr lang="en-US" sz="1000" b="0" i="0" u="none" strike="noStrike">
                <a:solidFill>
                  <a:schemeClr val="bg1">
                    <a:lumMod val="95000"/>
                  </a:schemeClr>
                </a:solidFill>
                <a:latin typeface="Arial"/>
                <a:ea typeface="+mn-ea"/>
                <a:cs typeface="Arial"/>
              </a:rPr>
              <a:t>63.79%</a:t>
            </a:fld>
            <a:endParaRPr lang="ar-EG" sz="400">
              <a:solidFill>
                <a:schemeClr val="bg1">
                  <a:lumMod val="95000"/>
                </a:schemeClr>
              </a:solidFill>
              <a:latin typeface="Algerian" panose="04020705040A02060702" pitchFamily="82" charset="0"/>
              <a:ea typeface="+mn-ea"/>
              <a:cs typeface="+mn-cs"/>
            </a:endParaRPr>
          </a:p>
        </xdr:txBody>
      </xdr:sp>
      <xdr:sp macro="" textlink="">
        <xdr:nvSpPr>
          <xdr:cNvPr id="100" name="TextBox 99">
            <a:extLst>
              <a:ext uri="{FF2B5EF4-FFF2-40B4-BE49-F238E27FC236}">
                <a16:creationId xmlns:a16="http://schemas.microsoft.com/office/drawing/2014/main" id="{F1E976B7-071F-432A-84EF-71FF46AD03BF}"/>
              </a:ext>
            </a:extLst>
          </xdr:cNvPr>
          <xdr:cNvSpPr txBox="1"/>
        </xdr:nvSpPr>
        <xdr:spPr>
          <a:xfrm>
            <a:off x="13065853" y="5391659"/>
            <a:ext cx="1212565" cy="46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r>
              <a:rPr lang="en-US" sz="1200">
                <a:solidFill>
                  <a:schemeClr val="bg1">
                    <a:lumMod val="75000"/>
                  </a:schemeClr>
                </a:solidFill>
                <a:latin typeface="Algerian" panose="04020705040A02060702" pitchFamily="82" charset="0"/>
                <a:ea typeface="+mn-ea"/>
                <a:cs typeface="+mn-cs"/>
              </a:rPr>
              <a:t>B2B</a:t>
            </a:r>
            <a:endParaRPr lang="ar-EG" sz="1000">
              <a:solidFill>
                <a:schemeClr val="bg1">
                  <a:lumMod val="75000"/>
                </a:schemeClr>
              </a:solidFill>
              <a:latin typeface="Algerian" panose="04020705040A02060702" pitchFamily="82" charset="0"/>
              <a:ea typeface="+mn-ea"/>
              <a:cs typeface="+mn-cs"/>
            </a:endParaRPr>
          </a:p>
        </xdr:txBody>
      </xdr:sp>
      <xdr:sp macro="" textlink="">
        <xdr:nvSpPr>
          <xdr:cNvPr id="101" name="TextBox 100">
            <a:extLst>
              <a:ext uri="{FF2B5EF4-FFF2-40B4-BE49-F238E27FC236}">
                <a16:creationId xmlns:a16="http://schemas.microsoft.com/office/drawing/2014/main" id="{CCAEC485-2699-4981-8D09-B785FD21F26F}"/>
              </a:ext>
            </a:extLst>
          </xdr:cNvPr>
          <xdr:cNvSpPr txBox="1"/>
        </xdr:nvSpPr>
        <xdr:spPr>
          <a:xfrm>
            <a:off x="13065853" y="6787872"/>
            <a:ext cx="1212565" cy="437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r>
              <a:rPr lang="en-US" sz="1200">
                <a:solidFill>
                  <a:schemeClr val="bg1">
                    <a:lumMod val="75000"/>
                  </a:schemeClr>
                </a:solidFill>
                <a:latin typeface="Algerian" panose="04020705040A02060702" pitchFamily="82" charset="0"/>
                <a:ea typeface="+mn-ea"/>
                <a:cs typeface="+mn-cs"/>
              </a:rPr>
              <a:t>B2C</a:t>
            </a:r>
            <a:endParaRPr lang="ar-EG" sz="1000">
              <a:solidFill>
                <a:schemeClr val="bg1">
                  <a:lumMod val="75000"/>
                </a:schemeClr>
              </a:solidFill>
              <a:latin typeface="Algerian" panose="04020705040A02060702" pitchFamily="82" charset="0"/>
              <a:ea typeface="+mn-ea"/>
              <a:cs typeface="+mn-cs"/>
            </a:endParaRPr>
          </a:p>
        </xdr:txBody>
      </xdr:sp>
      <xdr:sp macro="" textlink="Pivottables!AQ8">
        <xdr:nvSpPr>
          <xdr:cNvPr id="102" name="TextBox 101">
            <a:extLst>
              <a:ext uri="{FF2B5EF4-FFF2-40B4-BE49-F238E27FC236}">
                <a16:creationId xmlns:a16="http://schemas.microsoft.com/office/drawing/2014/main" id="{BF5284C9-1F60-40AB-9CFC-B08379ABA089}"/>
              </a:ext>
            </a:extLst>
          </xdr:cNvPr>
          <xdr:cNvSpPr txBox="1"/>
        </xdr:nvSpPr>
        <xdr:spPr>
          <a:xfrm>
            <a:off x="13065853" y="7413945"/>
            <a:ext cx="1212565" cy="387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fld id="{0B42BCA9-BD28-4DD0-A1B8-453941ED3E0E}" type="TxLink">
              <a:rPr lang="en-US" sz="1100" b="0" i="0" u="none" strike="noStrike">
                <a:solidFill>
                  <a:schemeClr val="bg1">
                    <a:lumMod val="95000"/>
                  </a:schemeClr>
                </a:solidFill>
                <a:latin typeface="Arial"/>
                <a:ea typeface="+mn-ea"/>
                <a:cs typeface="Arial"/>
              </a:rPr>
              <a:t>36.21%</a:t>
            </a:fld>
            <a:endParaRPr lang="ar-EG" sz="400">
              <a:solidFill>
                <a:schemeClr val="bg1">
                  <a:lumMod val="95000"/>
                </a:schemeClr>
              </a:solidFill>
              <a:latin typeface="Algerian" panose="04020705040A02060702" pitchFamily="82" charset="0"/>
              <a:ea typeface="+mn-ea"/>
              <a:cs typeface="+mn-cs"/>
            </a:endParaRPr>
          </a:p>
        </xdr:txBody>
      </xdr:sp>
      <xdr:sp macro="" textlink="Pivottables!AP7">
        <xdr:nvSpPr>
          <xdr:cNvPr id="103" name="TextBox 102">
            <a:extLst>
              <a:ext uri="{FF2B5EF4-FFF2-40B4-BE49-F238E27FC236}">
                <a16:creationId xmlns:a16="http://schemas.microsoft.com/office/drawing/2014/main" id="{413CE674-3230-4F0B-871F-5AC12B62889E}"/>
              </a:ext>
            </a:extLst>
          </xdr:cNvPr>
          <xdr:cNvSpPr txBox="1"/>
        </xdr:nvSpPr>
        <xdr:spPr>
          <a:xfrm>
            <a:off x="13065853" y="5648622"/>
            <a:ext cx="1212565" cy="547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fld id="{12775530-6BEC-4165-932C-35798AA6C536}" type="TxLink">
              <a:rPr lang="en-US" sz="900" b="0" i="0" u="none" strike="noStrike">
                <a:solidFill>
                  <a:schemeClr val="bg1">
                    <a:lumMod val="95000"/>
                  </a:schemeClr>
                </a:solidFill>
                <a:latin typeface="Arial"/>
                <a:ea typeface="+mn-ea"/>
                <a:cs typeface="Arial"/>
              </a:rPr>
              <a:t> 459,823 </a:t>
            </a:fld>
            <a:endParaRPr lang="ar-EG" sz="900">
              <a:solidFill>
                <a:schemeClr val="bg1">
                  <a:lumMod val="95000"/>
                </a:schemeClr>
              </a:solidFill>
              <a:latin typeface="Algerian" panose="04020705040A02060702" pitchFamily="82" charset="0"/>
              <a:ea typeface="+mn-ea"/>
              <a:cs typeface="+mn-cs"/>
            </a:endParaRPr>
          </a:p>
        </xdr:txBody>
      </xdr:sp>
    </xdr:grpSp>
    <xdr:clientData/>
  </xdr:twoCellAnchor>
  <xdr:twoCellAnchor>
    <xdr:from>
      <xdr:col>10</xdr:col>
      <xdr:colOff>499533</xdr:colOff>
      <xdr:row>15</xdr:row>
      <xdr:rowOff>66040</xdr:rowOff>
    </xdr:from>
    <xdr:to>
      <xdr:col>14</xdr:col>
      <xdr:colOff>560493</xdr:colOff>
      <xdr:row>31</xdr:row>
      <xdr:rowOff>45720</xdr:rowOff>
    </xdr:to>
    <xdr:sp macro="" textlink="">
      <xdr:nvSpPr>
        <xdr:cNvPr id="107" name="Flowchart: Connector 106">
          <a:extLst>
            <a:ext uri="{FF2B5EF4-FFF2-40B4-BE49-F238E27FC236}">
              <a16:creationId xmlns:a16="http://schemas.microsoft.com/office/drawing/2014/main" id="{9DE45F27-DF07-413C-8684-F95D10CEB78D}"/>
            </a:ext>
          </a:extLst>
        </xdr:cNvPr>
        <xdr:cNvSpPr/>
      </xdr:nvSpPr>
      <xdr:spPr>
        <a:xfrm>
          <a:off x="7205133" y="2656840"/>
          <a:ext cx="2743200" cy="2743200"/>
        </a:xfrm>
        <a:prstGeom prst="flowChartConnector">
          <a:avLst/>
        </a:prstGeom>
        <a:gradFill>
          <a:gsLst>
            <a:gs pos="47000">
              <a:schemeClr val="accent2">
                <a:alpha val="20000"/>
              </a:schemeClr>
            </a:gs>
            <a:gs pos="65000">
              <a:srgbClr val="D6A300">
                <a:alpha val="20000"/>
              </a:srgbClr>
            </a:gs>
            <a:gs pos="100000">
              <a:schemeClr val="accent4">
                <a:lumMod val="60000"/>
                <a:lumOff val="40000"/>
              </a:schemeClr>
            </a:gs>
          </a:gsLst>
          <a:lin ang="54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l"/>
          <a:endParaRPr lang="ar-EG" sz="1100"/>
        </a:p>
      </xdr:txBody>
    </xdr:sp>
    <xdr:clientData/>
  </xdr:twoCellAnchor>
  <xdr:twoCellAnchor>
    <xdr:from>
      <xdr:col>11</xdr:col>
      <xdr:colOff>387773</xdr:colOff>
      <xdr:row>18</xdr:row>
      <xdr:rowOff>101600</xdr:rowOff>
    </xdr:from>
    <xdr:to>
      <xdr:col>14</xdr:col>
      <xdr:colOff>1693</xdr:colOff>
      <xdr:row>28</xdr:row>
      <xdr:rowOff>10160</xdr:rowOff>
    </xdr:to>
    <xdr:sp macro="" textlink="">
      <xdr:nvSpPr>
        <xdr:cNvPr id="106" name="Flowchart: Connector 105">
          <a:extLst>
            <a:ext uri="{FF2B5EF4-FFF2-40B4-BE49-F238E27FC236}">
              <a16:creationId xmlns:a16="http://schemas.microsoft.com/office/drawing/2014/main" id="{4B5C845D-1E6A-4412-9BEB-7CC6E6DB34D2}"/>
            </a:ext>
          </a:extLst>
        </xdr:cNvPr>
        <xdr:cNvSpPr/>
      </xdr:nvSpPr>
      <xdr:spPr>
        <a:xfrm>
          <a:off x="7763933" y="3210560"/>
          <a:ext cx="1625600" cy="1635760"/>
        </a:xfrm>
        <a:prstGeom prst="flowChartConnector">
          <a:avLst/>
        </a:prstGeom>
        <a:gradFill>
          <a:gsLst>
            <a:gs pos="0">
              <a:schemeClr val="accent2"/>
            </a:gs>
            <a:gs pos="46000">
              <a:srgbClr val="D6A300"/>
            </a:gs>
            <a:gs pos="100000">
              <a:schemeClr val="accent4">
                <a:lumMod val="60000"/>
                <a:lumOff val="40000"/>
              </a:schemeClr>
            </a:gs>
          </a:gsLst>
          <a:lin ang="54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l"/>
          <a:endParaRPr lang="ar-EG" sz="1100"/>
        </a:p>
      </xdr:txBody>
    </xdr:sp>
    <xdr:clientData/>
  </xdr:twoCellAnchor>
  <xdr:twoCellAnchor>
    <xdr:from>
      <xdr:col>11</xdr:col>
      <xdr:colOff>323426</xdr:colOff>
      <xdr:row>19</xdr:row>
      <xdr:rowOff>60960</xdr:rowOff>
    </xdr:from>
    <xdr:to>
      <xdr:col>14</xdr:col>
      <xdr:colOff>66040</xdr:colOff>
      <xdr:row>27</xdr:row>
      <xdr:rowOff>50800</xdr:rowOff>
    </xdr:to>
    <xdr:grpSp>
      <xdr:nvGrpSpPr>
        <xdr:cNvPr id="131" name="Group 130">
          <a:extLst>
            <a:ext uri="{FF2B5EF4-FFF2-40B4-BE49-F238E27FC236}">
              <a16:creationId xmlns:a16="http://schemas.microsoft.com/office/drawing/2014/main" id="{88995DAD-2C1E-4D46-8AA8-5BBB2DAC08DB}"/>
            </a:ext>
          </a:extLst>
        </xdr:cNvPr>
        <xdr:cNvGrpSpPr/>
      </xdr:nvGrpSpPr>
      <xdr:grpSpPr>
        <a:xfrm>
          <a:off x="7759071" y="3330186"/>
          <a:ext cx="1770517" cy="1366356"/>
          <a:chOff x="7699586" y="3342640"/>
          <a:chExt cx="1754294" cy="1371600"/>
        </a:xfrm>
      </xdr:grpSpPr>
      <xdr:sp macro="" textlink="">
        <xdr:nvSpPr>
          <xdr:cNvPr id="105" name="Flowchart: Connector 104">
            <a:extLst>
              <a:ext uri="{FF2B5EF4-FFF2-40B4-BE49-F238E27FC236}">
                <a16:creationId xmlns:a16="http://schemas.microsoft.com/office/drawing/2014/main" id="{BD8E1CED-86E1-4C4D-B7A4-545DD9CAE6C0}"/>
              </a:ext>
            </a:extLst>
          </xdr:cNvPr>
          <xdr:cNvSpPr/>
        </xdr:nvSpPr>
        <xdr:spPr>
          <a:xfrm>
            <a:off x="7874733" y="3342640"/>
            <a:ext cx="1404000" cy="1371600"/>
          </a:xfrm>
          <a:prstGeom prst="flowChartConnector">
            <a:avLst/>
          </a:prstGeom>
          <a:solidFill>
            <a:schemeClr val="tx1">
              <a:lumMod val="95000"/>
              <a:lumOff val="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l"/>
            <a:endParaRPr lang="ar-EG" sz="1100"/>
          </a:p>
        </xdr:txBody>
      </xdr:sp>
      <xdr:grpSp>
        <xdr:nvGrpSpPr>
          <xdr:cNvPr id="48" name="Group 47">
            <a:extLst>
              <a:ext uri="{FF2B5EF4-FFF2-40B4-BE49-F238E27FC236}">
                <a16:creationId xmlns:a16="http://schemas.microsoft.com/office/drawing/2014/main" id="{1EAE7795-99FB-49F7-825C-44D3E73F9705}"/>
              </a:ext>
            </a:extLst>
          </xdr:cNvPr>
          <xdr:cNvGrpSpPr/>
        </xdr:nvGrpSpPr>
        <xdr:grpSpPr>
          <a:xfrm>
            <a:off x="7699586" y="3699510"/>
            <a:ext cx="1754294" cy="657860"/>
            <a:chOff x="7703820" y="2872740"/>
            <a:chExt cx="1752600" cy="670560"/>
          </a:xfrm>
        </xdr:grpSpPr>
        <xdr:sp macro="" textlink="Pivottables!U7">
          <xdr:nvSpPr>
            <xdr:cNvPr id="46" name="TextBox 45">
              <a:extLst>
                <a:ext uri="{FF2B5EF4-FFF2-40B4-BE49-F238E27FC236}">
                  <a16:creationId xmlns:a16="http://schemas.microsoft.com/office/drawing/2014/main" id="{C31D9D78-E64F-4B96-90E3-FC03CF171973}"/>
                </a:ext>
              </a:extLst>
            </xdr:cNvPr>
            <xdr:cNvSpPr txBox="1"/>
          </xdr:nvSpPr>
          <xdr:spPr>
            <a:xfrm>
              <a:off x="7703820" y="2872740"/>
              <a:ext cx="148590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80350F40-359F-46F3-965E-D9E0914D26CD}" type="TxLink">
                <a:rPr lang="en-US" sz="2800" b="0" i="0" u="none" strike="noStrike">
                  <a:solidFill>
                    <a:schemeClr val="bg1">
                      <a:lumMod val="75000"/>
                    </a:schemeClr>
                  </a:solidFill>
                  <a:latin typeface="Arial"/>
                  <a:cs typeface="Arial"/>
                </a:rPr>
                <a:pPr algn="ctr"/>
                <a:t>80%</a:t>
              </a:fld>
              <a:endParaRPr lang="ar-EG" sz="2800">
                <a:solidFill>
                  <a:schemeClr val="bg1">
                    <a:lumMod val="75000"/>
                  </a:schemeClr>
                </a:solidFill>
                <a:latin typeface="Algerian" panose="04020705040A02060702" pitchFamily="82" charset="0"/>
              </a:endParaRPr>
            </a:p>
          </xdr:txBody>
        </xdr:sp>
        <xdr:sp macro="" textlink="">
          <xdr:nvSpPr>
            <xdr:cNvPr id="47" name="TextBox 46">
              <a:extLst>
                <a:ext uri="{FF2B5EF4-FFF2-40B4-BE49-F238E27FC236}">
                  <a16:creationId xmlns:a16="http://schemas.microsoft.com/office/drawing/2014/main" id="{9CBD3709-D241-47E1-83E3-B6B29DC4CC73}"/>
                </a:ext>
              </a:extLst>
            </xdr:cNvPr>
            <xdr:cNvSpPr txBox="1"/>
          </xdr:nvSpPr>
          <xdr:spPr>
            <a:xfrm>
              <a:off x="7711440" y="3268980"/>
              <a:ext cx="17449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marL="0" indent="0" algn="ctr"/>
              <a:r>
                <a:rPr lang="en-US" sz="1000">
                  <a:solidFill>
                    <a:schemeClr val="bg1">
                      <a:lumMod val="75000"/>
                    </a:schemeClr>
                  </a:solidFill>
                  <a:latin typeface="Algerian" panose="04020705040A02060702" pitchFamily="82" charset="0"/>
                  <a:ea typeface="+mn-ea"/>
                  <a:cs typeface="+mn-cs"/>
                </a:rPr>
                <a:t>income acheived</a:t>
              </a:r>
              <a:endParaRPr lang="ar-EG" sz="1000">
                <a:solidFill>
                  <a:schemeClr val="bg1">
                    <a:lumMod val="75000"/>
                  </a:schemeClr>
                </a:solidFill>
                <a:latin typeface="Algerian" panose="04020705040A02060702" pitchFamily="82" charset="0"/>
                <a:ea typeface="+mn-ea"/>
                <a:cs typeface="+mn-cs"/>
              </a:endParaRPr>
            </a:p>
          </xdr:txBody>
        </xdr:sp>
      </xdr:grpSp>
    </xdr:grpSp>
    <xdr:clientData/>
  </xdr:twoCellAnchor>
  <xdr:twoCellAnchor>
    <xdr:from>
      <xdr:col>23</xdr:col>
      <xdr:colOff>355600</xdr:colOff>
      <xdr:row>22</xdr:row>
      <xdr:rowOff>0</xdr:rowOff>
    </xdr:from>
    <xdr:to>
      <xdr:col>25</xdr:col>
      <xdr:colOff>495309</xdr:colOff>
      <xdr:row>29</xdr:row>
      <xdr:rowOff>49325</xdr:rowOff>
    </xdr:to>
    <xdr:graphicFrame macro="">
      <xdr:nvGraphicFramePr>
        <xdr:cNvPr id="124" name="Chart 123">
          <a:extLst>
            <a:ext uri="{FF2B5EF4-FFF2-40B4-BE49-F238E27FC236}">
              <a16:creationId xmlns:a16="http://schemas.microsoft.com/office/drawing/2014/main" id="{833674E1-2FD4-4BDF-8BF0-09A382CCB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50800</xdr:colOff>
      <xdr:row>9</xdr:row>
      <xdr:rowOff>30480</xdr:rowOff>
    </xdr:from>
    <xdr:to>
      <xdr:col>17</xdr:col>
      <xdr:colOff>203200</xdr:colOff>
      <xdr:row>35</xdr:row>
      <xdr:rowOff>152400</xdr:rowOff>
    </xdr:to>
    <xdr:grpSp>
      <xdr:nvGrpSpPr>
        <xdr:cNvPr id="130" name="Group 129">
          <a:extLst>
            <a:ext uri="{FF2B5EF4-FFF2-40B4-BE49-F238E27FC236}">
              <a16:creationId xmlns:a16="http://schemas.microsoft.com/office/drawing/2014/main" id="{A3762DA2-D499-4B61-9889-D7C45F3FE77A}"/>
            </a:ext>
          </a:extLst>
        </xdr:cNvPr>
        <xdr:cNvGrpSpPr/>
      </xdr:nvGrpSpPr>
      <xdr:grpSpPr>
        <a:xfrm>
          <a:off x="6810477" y="1579061"/>
          <a:ext cx="4884175" cy="4595597"/>
          <a:chOff x="6756400" y="1584960"/>
          <a:chExt cx="4846320" cy="4612640"/>
        </a:xfrm>
      </xdr:grpSpPr>
      <xdr:cxnSp macro="">
        <xdr:nvCxnSpPr>
          <xdr:cNvPr id="113" name="Straight Connector 112">
            <a:extLst>
              <a:ext uri="{FF2B5EF4-FFF2-40B4-BE49-F238E27FC236}">
                <a16:creationId xmlns:a16="http://schemas.microsoft.com/office/drawing/2014/main" id="{C8F63390-4073-4DC7-B91D-512BF0A93195}"/>
              </a:ext>
            </a:extLst>
          </xdr:cNvPr>
          <xdr:cNvCxnSpPr/>
        </xdr:nvCxnSpPr>
        <xdr:spPr>
          <a:xfrm flipH="1">
            <a:off x="9011920" y="1584960"/>
            <a:ext cx="904240" cy="1838960"/>
          </a:xfrm>
          <a:prstGeom prst="line">
            <a:avLst/>
          </a:prstGeom>
          <a:ln w="15875">
            <a:gradFill>
              <a:gsLst>
                <a:gs pos="1000">
                  <a:schemeClr val="accent2"/>
                </a:gs>
                <a:gs pos="88000">
                  <a:schemeClr val="accent6">
                    <a:lumMod val="5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15" name="Straight Connector 114">
            <a:extLst>
              <a:ext uri="{FF2B5EF4-FFF2-40B4-BE49-F238E27FC236}">
                <a16:creationId xmlns:a16="http://schemas.microsoft.com/office/drawing/2014/main" id="{9F2AA96B-B5D0-4667-8C1D-96D6A152AEC4}"/>
              </a:ext>
            </a:extLst>
          </xdr:cNvPr>
          <xdr:cNvCxnSpPr/>
        </xdr:nvCxnSpPr>
        <xdr:spPr>
          <a:xfrm flipH="1">
            <a:off x="9326880" y="3413760"/>
            <a:ext cx="1402080" cy="365760"/>
          </a:xfrm>
          <a:prstGeom prst="line">
            <a:avLst/>
          </a:prstGeom>
          <a:ln w="15875">
            <a:gradFill>
              <a:gsLst>
                <a:gs pos="1000">
                  <a:schemeClr val="accent2"/>
                </a:gs>
                <a:gs pos="88000">
                  <a:schemeClr val="accent6">
                    <a:lumMod val="5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18" name="Straight Connector 117">
            <a:extLst>
              <a:ext uri="{FF2B5EF4-FFF2-40B4-BE49-F238E27FC236}">
                <a16:creationId xmlns:a16="http://schemas.microsoft.com/office/drawing/2014/main" id="{F19024B2-D051-424A-ADD1-8E3A12F7EB4D}"/>
              </a:ext>
            </a:extLst>
          </xdr:cNvPr>
          <xdr:cNvCxnSpPr/>
        </xdr:nvCxnSpPr>
        <xdr:spPr>
          <a:xfrm>
            <a:off x="9286240" y="4307840"/>
            <a:ext cx="2316480" cy="1371600"/>
          </a:xfrm>
          <a:prstGeom prst="line">
            <a:avLst/>
          </a:prstGeom>
          <a:ln w="15875">
            <a:gradFill>
              <a:gsLst>
                <a:gs pos="1000">
                  <a:schemeClr val="accent2"/>
                </a:gs>
                <a:gs pos="88000">
                  <a:schemeClr val="accent6">
                    <a:lumMod val="5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21" name="Straight Connector 120">
            <a:extLst>
              <a:ext uri="{FF2B5EF4-FFF2-40B4-BE49-F238E27FC236}">
                <a16:creationId xmlns:a16="http://schemas.microsoft.com/office/drawing/2014/main" id="{EFECC7E4-6035-469D-9BC6-82E1EFC66B86}"/>
              </a:ext>
            </a:extLst>
          </xdr:cNvPr>
          <xdr:cNvCxnSpPr/>
        </xdr:nvCxnSpPr>
        <xdr:spPr>
          <a:xfrm>
            <a:off x="8696960" y="4775200"/>
            <a:ext cx="284480" cy="1422400"/>
          </a:xfrm>
          <a:prstGeom prst="line">
            <a:avLst/>
          </a:prstGeom>
          <a:ln w="15875">
            <a:gradFill>
              <a:gsLst>
                <a:gs pos="1000">
                  <a:schemeClr val="accent2"/>
                </a:gs>
                <a:gs pos="88000">
                  <a:schemeClr val="accent6">
                    <a:lumMod val="5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25" name="Straight Connector 124">
            <a:extLst>
              <a:ext uri="{FF2B5EF4-FFF2-40B4-BE49-F238E27FC236}">
                <a16:creationId xmlns:a16="http://schemas.microsoft.com/office/drawing/2014/main" id="{1EF77F3A-7DB4-4901-9925-73081D6B1FF1}"/>
              </a:ext>
            </a:extLst>
          </xdr:cNvPr>
          <xdr:cNvCxnSpPr/>
        </xdr:nvCxnSpPr>
        <xdr:spPr>
          <a:xfrm flipH="1">
            <a:off x="6756400" y="4368800"/>
            <a:ext cx="1097280" cy="640080"/>
          </a:xfrm>
          <a:prstGeom prst="line">
            <a:avLst/>
          </a:prstGeom>
          <a:ln w="15875">
            <a:gradFill>
              <a:gsLst>
                <a:gs pos="1000">
                  <a:schemeClr val="accent2"/>
                </a:gs>
                <a:gs pos="88000">
                  <a:schemeClr val="accent6">
                    <a:lumMod val="5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28" name="Straight Connector 127">
            <a:extLst>
              <a:ext uri="{FF2B5EF4-FFF2-40B4-BE49-F238E27FC236}">
                <a16:creationId xmlns:a16="http://schemas.microsoft.com/office/drawing/2014/main" id="{E681E1DF-D410-4DC9-97ED-766A3971060E}"/>
              </a:ext>
            </a:extLst>
          </xdr:cNvPr>
          <xdr:cNvCxnSpPr/>
        </xdr:nvCxnSpPr>
        <xdr:spPr>
          <a:xfrm>
            <a:off x="7396480" y="2184400"/>
            <a:ext cx="762000" cy="1229360"/>
          </a:xfrm>
          <a:prstGeom prst="line">
            <a:avLst/>
          </a:prstGeom>
          <a:ln w="15875">
            <a:gradFill>
              <a:gsLst>
                <a:gs pos="1000">
                  <a:schemeClr val="accent2"/>
                </a:gs>
                <a:gs pos="88000">
                  <a:schemeClr val="accent6">
                    <a:lumMod val="5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562186</xdr:colOff>
      <xdr:row>2</xdr:row>
      <xdr:rowOff>154093</xdr:rowOff>
    </xdr:from>
    <xdr:to>
      <xdr:col>19</xdr:col>
      <xdr:colOff>177799</xdr:colOff>
      <xdr:row>42</xdr:row>
      <xdr:rowOff>135467</xdr:rowOff>
    </xdr:to>
    <xdr:graphicFrame macro="">
      <xdr:nvGraphicFramePr>
        <xdr:cNvPr id="36" name="Chart 35">
          <a:extLst>
            <a:ext uri="{FF2B5EF4-FFF2-40B4-BE49-F238E27FC236}">
              <a16:creationId xmlns:a16="http://schemas.microsoft.com/office/drawing/2014/main" id="{F54F7A15-7007-4C86-9A69-C99514F68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619760</xdr:colOff>
      <xdr:row>4</xdr:row>
      <xdr:rowOff>0</xdr:rowOff>
    </xdr:from>
    <xdr:to>
      <xdr:col>17</xdr:col>
      <xdr:colOff>426720</xdr:colOff>
      <xdr:row>8</xdr:row>
      <xdr:rowOff>88900</xdr:rowOff>
    </xdr:to>
    <xdr:grpSp>
      <xdr:nvGrpSpPr>
        <xdr:cNvPr id="183" name="Group 182">
          <a:extLst>
            <a:ext uri="{FF2B5EF4-FFF2-40B4-BE49-F238E27FC236}">
              <a16:creationId xmlns:a16="http://schemas.microsoft.com/office/drawing/2014/main" id="{39F226F3-78E0-4F53-ADC4-3586CF0305BD}"/>
            </a:ext>
          </a:extLst>
        </xdr:cNvPr>
        <xdr:cNvGrpSpPr/>
      </xdr:nvGrpSpPr>
      <xdr:grpSpPr>
        <a:xfrm rot="20364366">
          <a:off x="11435244" y="688258"/>
          <a:ext cx="482928" cy="777158"/>
          <a:chOff x="11369040" y="629920"/>
          <a:chExt cx="477520" cy="779780"/>
        </a:xfrm>
      </xdr:grpSpPr>
      <xdr:cxnSp macro="">
        <xdr:nvCxnSpPr>
          <xdr:cNvPr id="137" name="Straight Connector 136">
            <a:extLst>
              <a:ext uri="{FF2B5EF4-FFF2-40B4-BE49-F238E27FC236}">
                <a16:creationId xmlns:a16="http://schemas.microsoft.com/office/drawing/2014/main" id="{03F14FE4-866D-4308-8A8A-72752558A328}"/>
              </a:ext>
            </a:extLst>
          </xdr:cNvPr>
          <xdr:cNvCxnSpPr/>
        </xdr:nvCxnSpPr>
        <xdr:spPr>
          <a:xfrm>
            <a:off x="11582400" y="975360"/>
            <a:ext cx="50800" cy="4343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Flowchart: Connector 143">
            <a:extLst>
              <a:ext uri="{FF2B5EF4-FFF2-40B4-BE49-F238E27FC236}">
                <a16:creationId xmlns:a16="http://schemas.microsoft.com/office/drawing/2014/main" id="{1BC0EE79-7BF0-4007-B6CD-A30E9AE56911}"/>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14</xdr:col>
      <xdr:colOff>147320</xdr:colOff>
      <xdr:row>8</xdr:row>
      <xdr:rowOff>48261</xdr:rowOff>
    </xdr:from>
    <xdr:to>
      <xdr:col>15</xdr:col>
      <xdr:colOff>314960</xdr:colOff>
      <xdr:row>9</xdr:row>
      <xdr:rowOff>111760</xdr:rowOff>
    </xdr:to>
    <xdr:sp macro="" textlink="Pivottables!H8">
      <xdr:nvSpPr>
        <xdr:cNvPr id="145" name="TextBox 144">
          <a:extLst>
            <a:ext uri="{FF2B5EF4-FFF2-40B4-BE49-F238E27FC236}">
              <a16:creationId xmlns:a16="http://schemas.microsoft.com/office/drawing/2014/main" id="{9BB1C0FC-8F5B-4106-8F4A-C4C705A29CCF}"/>
            </a:ext>
          </a:extLst>
        </xdr:cNvPr>
        <xdr:cNvSpPr txBox="1"/>
      </xdr:nvSpPr>
      <xdr:spPr>
        <a:xfrm>
          <a:off x="9535160" y="1430021"/>
          <a:ext cx="838200" cy="236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C0CB66B4-882E-4E21-AF2E-DB39878133BD}" type="TxLink">
            <a:rPr lang="en-US" sz="1100" b="0" i="0" u="none" strike="noStrike">
              <a:solidFill>
                <a:schemeClr val="bg1">
                  <a:lumMod val="95000"/>
                </a:schemeClr>
              </a:solidFill>
              <a:latin typeface="Arial"/>
              <a:cs typeface="Arial"/>
            </a:rPr>
            <a:pPr algn="ctr"/>
            <a:t>Asset sale</a:t>
          </a:fld>
          <a:endParaRPr lang="ar-EG" sz="1000">
            <a:solidFill>
              <a:schemeClr val="bg1">
                <a:lumMod val="95000"/>
              </a:schemeClr>
            </a:solidFill>
            <a:latin typeface="Algerian" panose="04020705040A02060702" pitchFamily="82" charset="0"/>
          </a:endParaRPr>
        </a:p>
      </xdr:txBody>
    </xdr:sp>
    <xdr:clientData/>
  </xdr:twoCellAnchor>
  <xdr:twoCellAnchor>
    <xdr:from>
      <xdr:col>10</xdr:col>
      <xdr:colOff>96520</xdr:colOff>
      <xdr:row>12</xdr:row>
      <xdr:rowOff>17781</xdr:rowOff>
    </xdr:from>
    <xdr:to>
      <xdr:col>11</xdr:col>
      <xdr:colOff>447040</xdr:colOff>
      <xdr:row>13</xdr:row>
      <xdr:rowOff>91440</xdr:rowOff>
    </xdr:to>
    <xdr:sp macro="" textlink="Pivottables!H9">
      <xdr:nvSpPr>
        <xdr:cNvPr id="147" name="TextBox 146">
          <a:extLst>
            <a:ext uri="{FF2B5EF4-FFF2-40B4-BE49-F238E27FC236}">
              <a16:creationId xmlns:a16="http://schemas.microsoft.com/office/drawing/2014/main" id="{22378F72-7EAF-4522-86A0-7F8E1203D20E}"/>
            </a:ext>
          </a:extLst>
        </xdr:cNvPr>
        <xdr:cNvSpPr txBox="1"/>
      </xdr:nvSpPr>
      <xdr:spPr>
        <a:xfrm>
          <a:off x="6802120" y="2090421"/>
          <a:ext cx="1021080" cy="246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FD8C9D88-A9C5-4478-8ADF-4FA3950A6771}" type="TxLink">
            <a:rPr lang="en-US" sz="1100" b="0" i="0" u="none" strike="noStrike">
              <a:solidFill>
                <a:schemeClr val="bg1">
                  <a:lumMod val="95000"/>
                </a:schemeClr>
              </a:solidFill>
              <a:latin typeface="Arial"/>
              <a:cs typeface="Arial"/>
            </a:rPr>
            <a:t>Licensing</a:t>
          </a:fld>
          <a:endParaRPr lang="ar-EG" sz="1000">
            <a:solidFill>
              <a:schemeClr val="bg1">
                <a:lumMod val="95000"/>
              </a:schemeClr>
            </a:solidFill>
            <a:latin typeface="Algerian" panose="04020705040A02060702" pitchFamily="82" charset="0"/>
          </a:endParaRPr>
        </a:p>
      </xdr:txBody>
    </xdr:sp>
    <xdr:clientData/>
  </xdr:twoCellAnchor>
  <xdr:twoCellAnchor>
    <xdr:from>
      <xdr:col>8</xdr:col>
      <xdr:colOff>563880</xdr:colOff>
      <xdr:row>30</xdr:row>
      <xdr:rowOff>78741</xdr:rowOff>
    </xdr:from>
    <xdr:to>
      <xdr:col>10</xdr:col>
      <xdr:colOff>233680</xdr:colOff>
      <xdr:row>31</xdr:row>
      <xdr:rowOff>121920</xdr:rowOff>
    </xdr:to>
    <xdr:sp macro="" textlink="Pivottables!H12">
      <xdr:nvSpPr>
        <xdr:cNvPr id="148" name="TextBox 147">
          <a:extLst>
            <a:ext uri="{FF2B5EF4-FFF2-40B4-BE49-F238E27FC236}">
              <a16:creationId xmlns:a16="http://schemas.microsoft.com/office/drawing/2014/main" id="{68E57ED1-EEF2-4947-91A3-7358E474FFF1}"/>
            </a:ext>
          </a:extLst>
        </xdr:cNvPr>
        <xdr:cNvSpPr txBox="1"/>
      </xdr:nvSpPr>
      <xdr:spPr>
        <a:xfrm>
          <a:off x="5928360" y="5260341"/>
          <a:ext cx="1010920" cy="21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6AE16589-2F05-4326-8781-F77131EE5ED6}" type="TxLink">
            <a:rPr lang="en-US" sz="1100" b="0" i="0" u="none" strike="noStrike">
              <a:solidFill>
                <a:schemeClr val="bg1">
                  <a:lumMod val="95000"/>
                </a:schemeClr>
              </a:solidFill>
              <a:latin typeface="Arial"/>
              <a:cs typeface="Arial"/>
            </a:rPr>
            <a:t>Usage fees</a:t>
          </a:fld>
          <a:endParaRPr lang="ar-EG" sz="1000">
            <a:solidFill>
              <a:schemeClr val="bg1">
                <a:lumMod val="95000"/>
              </a:schemeClr>
            </a:solidFill>
            <a:latin typeface="Algerian" panose="04020705040A02060702" pitchFamily="82" charset="0"/>
          </a:endParaRPr>
        </a:p>
      </xdr:txBody>
    </xdr:sp>
    <xdr:clientData/>
  </xdr:twoCellAnchor>
  <xdr:twoCellAnchor>
    <xdr:from>
      <xdr:col>12</xdr:col>
      <xdr:colOff>655320</xdr:colOff>
      <xdr:row>36</xdr:row>
      <xdr:rowOff>170181</xdr:rowOff>
    </xdr:from>
    <xdr:to>
      <xdr:col>14</xdr:col>
      <xdr:colOff>50800</xdr:colOff>
      <xdr:row>38</xdr:row>
      <xdr:rowOff>81280</xdr:rowOff>
    </xdr:to>
    <xdr:sp macro="" textlink="Pivottables!H10">
      <xdr:nvSpPr>
        <xdr:cNvPr id="149" name="TextBox 148">
          <a:extLst>
            <a:ext uri="{FF2B5EF4-FFF2-40B4-BE49-F238E27FC236}">
              <a16:creationId xmlns:a16="http://schemas.microsoft.com/office/drawing/2014/main" id="{3A647D5A-E606-4B21-9C52-9C3AEF34291E}"/>
            </a:ext>
          </a:extLst>
        </xdr:cNvPr>
        <xdr:cNvSpPr txBox="1"/>
      </xdr:nvSpPr>
      <xdr:spPr>
        <a:xfrm>
          <a:off x="8702040" y="6388101"/>
          <a:ext cx="736600" cy="256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3D39B1DE-7B89-4984-B25C-234AA8F3FDAD}" type="TxLink">
            <a:rPr lang="en-US" sz="1100" b="0" i="0" u="none" strike="noStrike">
              <a:solidFill>
                <a:schemeClr val="bg1">
                  <a:lumMod val="95000"/>
                </a:schemeClr>
              </a:solidFill>
              <a:latin typeface="Arial"/>
              <a:cs typeface="Arial"/>
            </a:rPr>
            <a:t>Renting</a:t>
          </a:fld>
          <a:endParaRPr lang="ar-EG" sz="1000">
            <a:solidFill>
              <a:schemeClr val="bg1">
                <a:lumMod val="95000"/>
              </a:schemeClr>
            </a:solidFill>
            <a:latin typeface="Algerian" panose="04020705040A02060702" pitchFamily="82" charset="0"/>
          </a:endParaRPr>
        </a:p>
      </xdr:txBody>
    </xdr:sp>
    <xdr:clientData/>
  </xdr:twoCellAnchor>
  <xdr:twoCellAnchor>
    <xdr:from>
      <xdr:col>16</xdr:col>
      <xdr:colOff>462280</xdr:colOff>
      <xdr:row>33</xdr:row>
      <xdr:rowOff>88901</xdr:rowOff>
    </xdr:from>
    <xdr:to>
      <xdr:col>18</xdr:col>
      <xdr:colOff>162560</xdr:colOff>
      <xdr:row>35</xdr:row>
      <xdr:rowOff>40640</xdr:rowOff>
    </xdr:to>
    <xdr:sp macro="" textlink="Pivottables!H11">
      <xdr:nvSpPr>
        <xdr:cNvPr id="150" name="TextBox 149">
          <a:extLst>
            <a:ext uri="{FF2B5EF4-FFF2-40B4-BE49-F238E27FC236}">
              <a16:creationId xmlns:a16="http://schemas.microsoft.com/office/drawing/2014/main" id="{FA63E473-7B37-42A1-8F7D-6E8B68900F84}"/>
            </a:ext>
          </a:extLst>
        </xdr:cNvPr>
        <xdr:cNvSpPr txBox="1"/>
      </xdr:nvSpPr>
      <xdr:spPr>
        <a:xfrm>
          <a:off x="11191240" y="5788661"/>
          <a:ext cx="1041400" cy="29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7E9C46CC-EC32-4A68-AEA1-C00B2C793C2B}" type="TxLink">
            <a:rPr lang="en-US" sz="1100" b="0" i="0" u="none" strike="noStrike">
              <a:solidFill>
                <a:schemeClr val="bg1">
                  <a:lumMod val="95000"/>
                </a:schemeClr>
              </a:solidFill>
              <a:latin typeface="Arial"/>
              <a:cs typeface="Arial"/>
            </a:rPr>
            <a:t>Subscription</a:t>
          </a:fld>
          <a:endParaRPr lang="ar-EG" sz="1000">
            <a:solidFill>
              <a:schemeClr val="bg1">
                <a:lumMod val="95000"/>
              </a:schemeClr>
            </a:solidFill>
            <a:latin typeface="Algerian" panose="04020705040A02060702" pitchFamily="82" charset="0"/>
          </a:endParaRPr>
        </a:p>
      </xdr:txBody>
    </xdr:sp>
    <xdr:clientData/>
  </xdr:twoCellAnchor>
  <xdr:twoCellAnchor>
    <xdr:from>
      <xdr:col>15</xdr:col>
      <xdr:colOff>45720</xdr:colOff>
      <xdr:row>19</xdr:row>
      <xdr:rowOff>139701</xdr:rowOff>
    </xdr:from>
    <xdr:to>
      <xdr:col>17</xdr:col>
      <xdr:colOff>233680</xdr:colOff>
      <xdr:row>21</xdr:row>
      <xdr:rowOff>20320</xdr:rowOff>
    </xdr:to>
    <xdr:sp macro="" textlink="Pivottables!H7">
      <xdr:nvSpPr>
        <xdr:cNvPr id="151" name="TextBox 150">
          <a:extLst>
            <a:ext uri="{FF2B5EF4-FFF2-40B4-BE49-F238E27FC236}">
              <a16:creationId xmlns:a16="http://schemas.microsoft.com/office/drawing/2014/main" id="{D6BC97FD-7EC2-4365-9DBC-C15DE68D3E0A}"/>
            </a:ext>
          </a:extLst>
        </xdr:cNvPr>
        <xdr:cNvSpPr txBox="1"/>
      </xdr:nvSpPr>
      <xdr:spPr>
        <a:xfrm>
          <a:off x="10104120" y="3421381"/>
          <a:ext cx="1529080" cy="226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F3E32B86-8B66-4171-B837-ABB4C00B3ECB}" type="TxLink">
            <a:rPr lang="en-US" sz="1100" b="0" i="0" u="none" strike="noStrike">
              <a:solidFill>
                <a:schemeClr val="bg1">
                  <a:lumMod val="95000"/>
                </a:schemeClr>
              </a:solidFill>
              <a:latin typeface="Arial"/>
              <a:cs typeface="Arial"/>
            </a:rPr>
            <a:t>Advertising</a:t>
          </a:fld>
          <a:endParaRPr lang="ar-EG" sz="1000">
            <a:solidFill>
              <a:schemeClr val="bg1">
                <a:lumMod val="95000"/>
              </a:schemeClr>
            </a:solidFill>
            <a:latin typeface="Algerian" panose="04020705040A02060702" pitchFamily="82" charset="0"/>
          </a:endParaRPr>
        </a:p>
      </xdr:txBody>
    </xdr:sp>
    <xdr:clientData/>
  </xdr:twoCellAnchor>
  <xdr:twoCellAnchor>
    <xdr:from>
      <xdr:col>16</xdr:col>
      <xdr:colOff>193040</xdr:colOff>
      <xdr:row>7</xdr:row>
      <xdr:rowOff>142240</xdr:rowOff>
    </xdr:from>
    <xdr:to>
      <xdr:col>18</xdr:col>
      <xdr:colOff>17200</xdr:colOff>
      <xdr:row>18</xdr:row>
      <xdr:rowOff>142240</xdr:rowOff>
    </xdr:to>
    <xdr:grpSp>
      <xdr:nvGrpSpPr>
        <xdr:cNvPr id="154" name="Group 153">
          <a:extLst>
            <a:ext uri="{FF2B5EF4-FFF2-40B4-BE49-F238E27FC236}">
              <a16:creationId xmlns:a16="http://schemas.microsoft.com/office/drawing/2014/main" id="{82065584-2661-489E-81A3-BB70348609DF}"/>
            </a:ext>
          </a:extLst>
        </xdr:cNvPr>
        <xdr:cNvGrpSpPr/>
      </xdr:nvGrpSpPr>
      <xdr:grpSpPr>
        <a:xfrm>
          <a:off x="11008524" y="1346692"/>
          <a:ext cx="1176095" cy="1892709"/>
          <a:chOff x="10922000" y="1351280"/>
          <a:chExt cx="1165280" cy="1899920"/>
        </a:xfrm>
      </xdr:grpSpPr>
      <xdr:cxnSp macro="">
        <xdr:nvCxnSpPr>
          <xdr:cNvPr id="135" name="Straight Connector 134">
            <a:extLst>
              <a:ext uri="{FF2B5EF4-FFF2-40B4-BE49-F238E27FC236}">
                <a16:creationId xmlns:a16="http://schemas.microsoft.com/office/drawing/2014/main" id="{9FDFD3A4-E905-4D0F-B759-952ECBF785B4}"/>
              </a:ext>
            </a:extLst>
          </xdr:cNvPr>
          <xdr:cNvCxnSpPr>
            <a:endCxn id="136" idx="3"/>
          </xdr:cNvCxnSpPr>
        </xdr:nvCxnSpPr>
        <xdr:spPr>
          <a:xfrm flipV="1">
            <a:off x="10922000" y="1842927"/>
            <a:ext cx="673633" cy="1408273"/>
          </a:xfrm>
          <a:prstGeom prst="line">
            <a:avLst/>
          </a:prstGeom>
          <a:ln w="16510">
            <a:gradFill>
              <a:gsLst>
                <a:gs pos="68000">
                  <a:schemeClr val="accent6">
                    <a:lumMod val="50000"/>
                  </a:schemeClr>
                </a:gs>
                <a:gs pos="6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36" name="Circle: Hollow 135">
            <a:extLst>
              <a:ext uri="{FF2B5EF4-FFF2-40B4-BE49-F238E27FC236}">
                <a16:creationId xmlns:a16="http://schemas.microsoft.com/office/drawing/2014/main" id="{1F016C39-6B9D-44B7-A382-EA270E7E3B22}"/>
              </a:ext>
            </a:extLst>
          </xdr:cNvPr>
          <xdr:cNvSpPr/>
        </xdr:nvSpPr>
        <xdr:spPr>
          <a:xfrm>
            <a:off x="11511280" y="1351280"/>
            <a:ext cx="576000" cy="576000"/>
          </a:xfrm>
          <a:prstGeom prst="donu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tx1"/>
              </a:solidFill>
            </a:endParaRPr>
          </a:p>
        </xdr:txBody>
      </xdr:sp>
      <xdr:sp macro="" textlink="Pivottables!BD7">
        <xdr:nvSpPr>
          <xdr:cNvPr id="152" name="TextBox 151">
            <a:extLst>
              <a:ext uri="{FF2B5EF4-FFF2-40B4-BE49-F238E27FC236}">
                <a16:creationId xmlns:a16="http://schemas.microsoft.com/office/drawing/2014/main" id="{98783606-D387-4D12-9716-5E10E1B1989B}"/>
              </a:ext>
            </a:extLst>
          </xdr:cNvPr>
          <xdr:cNvSpPr txBox="1"/>
        </xdr:nvSpPr>
        <xdr:spPr>
          <a:xfrm>
            <a:off x="11567160" y="1490981"/>
            <a:ext cx="502920" cy="246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3EAC8BFC-563D-4E05-8019-A5739E521D7B}" type="TxLink">
              <a:rPr lang="en-US" sz="1000" b="0" i="0" u="none" strike="noStrike">
                <a:solidFill>
                  <a:schemeClr val="bg1">
                    <a:lumMod val="95000"/>
                  </a:schemeClr>
                </a:solidFill>
                <a:latin typeface="Arial"/>
                <a:cs typeface="Arial"/>
              </a:rPr>
              <a:t>16%</a:t>
            </a:fld>
            <a:endParaRPr lang="ar-EG" sz="1000">
              <a:solidFill>
                <a:schemeClr val="bg1">
                  <a:lumMod val="95000"/>
                </a:schemeClr>
              </a:solidFill>
              <a:latin typeface="Algerian" panose="04020705040A02060702" pitchFamily="82" charset="0"/>
            </a:endParaRPr>
          </a:p>
        </xdr:txBody>
      </xdr:sp>
    </xdr:grpSp>
    <xdr:clientData/>
  </xdr:twoCellAnchor>
  <xdr:twoCellAnchor>
    <xdr:from>
      <xdr:col>17</xdr:col>
      <xdr:colOff>203200</xdr:colOff>
      <xdr:row>35</xdr:row>
      <xdr:rowOff>40640</xdr:rowOff>
    </xdr:from>
    <xdr:to>
      <xdr:col>18</xdr:col>
      <xdr:colOff>108640</xdr:colOff>
      <xdr:row>42</xdr:row>
      <xdr:rowOff>159440</xdr:rowOff>
    </xdr:to>
    <xdr:grpSp>
      <xdr:nvGrpSpPr>
        <xdr:cNvPr id="155" name="Group 154">
          <a:extLst>
            <a:ext uri="{FF2B5EF4-FFF2-40B4-BE49-F238E27FC236}">
              <a16:creationId xmlns:a16="http://schemas.microsoft.com/office/drawing/2014/main" id="{F3D701D3-6985-4318-A057-DAC74BD69AC4}"/>
            </a:ext>
          </a:extLst>
        </xdr:cNvPr>
        <xdr:cNvGrpSpPr/>
      </xdr:nvGrpSpPr>
      <xdr:grpSpPr>
        <a:xfrm>
          <a:off x="11694652" y="6062898"/>
          <a:ext cx="581407" cy="1323252"/>
          <a:chOff x="11511280" y="579120"/>
          <a:chExt cx="576000" cy="1327840"/>
        </a:xfrm>
      </xdr:grpSpPr>
      <xdr:cxnSp macro="">
        <xdr:nvCxnSpPr>
          <xdr:cNvPr id="156" name="Straight Connector 155">
            <a:extLst>
              <a:ext uri="{FF2B5EF4-FFF2-40B4-BE49-F238E27FC236}">
                <a16:creationId xmlns:a16="http://schemas.microsoft.com/office/drawing/2014/main" id="{A78FBC2D-40B6-43C3-818A-C27FCE583C91}"/>
              </a:ext>
            </a:extLst>
          </xdr:cNvPr>
          <xdr:cNvCxnSpPr>
            <a:stCxn id="150" idx="2"/>
            <a:endCxn id="157" idx="0"/>
          </xdr:cNvCxnSpPr>
        </xdr:nvCxnSpPr>
        <xdr:spPr>
          <a:xfrm>
            <a:off x="11620500" y="579120"/>
            <a:ext cx="178780" cy="751840"/>
          </a:xfrm>
          <a:prstGeom prst="line">
            <a:avLst/>
          </a:prstGeom>
          <a:ln w="16510">
            <a:gradFill>
              <a:gsLst>
                <a:gs pos="68000">
                  <a:schemeClr val="accent6">
                    <a:lumMod val="50000"/>
                  </a:schemeClr>
                </a:gs>
                <a:gs pos="6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57" name="Circle: Hollow 156">
            <a:extLst>
              <a:ext uri="{FF2B5EF4-FFF2-40B4-BE49-F238E27FC236}">
                <a16:creationId xmlns:a16="http://schemas.microsoft.com/office/drawing/2014/main" id="{0CF6BD26-8D48-42C2-917C-FEA7139A2FA2}"/>
              </a:ext>
            </a:extLst>
          </xdr:cNvPr>
          <xdr:cNvSpPr/>
        </xdr:nvSpPr>
        <xdr:spPr>
          <a:xfrm>
            <a:off x="11511280" y="1330960"/>
            <a:ext cx="576000" cy="576000"/>
          </a:xfrm>
          <a:prstGeom prst="donu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tx1"/>
              </a:solidFill>
            </a:endParaRPr>
          </a:p>
        </xdr:txBody>
      </xdr:sp>
      <xdr:sp macro="" textlink="Pivottables!BD22">
        <xdr:nvSpPr>
          <xdr:cNvPr id="158" name="TextBox 157">
            <a:extLst>
              <a:ext uri="{FF2B5EF4-FFF2-40B4-BE49-F238E27FC236}">
                <a16:creationId xmlns:a16="http://schemas.microsoft.com/office/drawing/2014/main" id="{D36DDC0B-7493-4171-87FA-2EA5E534C028}"/>
              </a:ext>
            </a:extLst>
          </xdr:cNvPr>
          <xdr:cNvSpPr txBox="1"/>
        </xdr:nvSpPr>
        <xdr:spPr>
          <a:xfrm>
            <a:off x="11567160" y="1490981"/>
            <a:ext cx="502920" cy="246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B5D443A2-15D1-4CD7-8FAD-461569606039}" type="TxLink">
              <a:rPr lang="en-US" sz="1100" b="0" i="0" u="none" strike="noStrike">
                <a:solidFill>
                  <a:schemeClr val="bg1">
                    <a:lumMod val="95000"/>
                  </a:schemeClr>
                </a:solidFill>
                <a:latin typeface="Arial"/>
                <a:cs typeface="Arial"/>
              </a:rPr>
              <a:t>18%</a:t>
            </a:fld>
            <a:endParaRPr lang="ar-EG" sz="1000">
              <a:solidFill>
                <a:schemeClr val="bg1">
                  <a:lumMod val="95000"/>
                </a:schemeClr>
              </a:solidFill>
              <a:latin typeface="Algerian" panose="04020705040A02060702" pitchFamily="82" charset="0"/>
            </a:endParaRPr>
          </a:p>
        </xdr:txBody>
      </xdr:sp>
    </xdr:grpSp>
    <xdr:clientData/>
  </xdr:twoCellAnchor>
  <xdr:twoCellAnchor>
    <xdr:from>
      <xdr:col>13</xdr:col>
      <xdr:colOff>365756</xdr:colOff>
      <xdr:row>38</xdr:row>
      <xdr:rowOff>121920</xdr:rowOff>
    </xdr:from>
    <xdr:to>
      <xdr:col>14</xdr:col>
      <xdr:colOff>386076</xdr:colOff>
      <xdr:row>44</xdr:row>
      <xdr:rowOff>95030</xdr:rowOff>
    </xdr:to>
    <xdr:grpSp>
      <xdr:nvGrpSpPr>
        <xdr:cNvPr id="159" name="Group 158">
          <a:extLst>
            <a:ext uri="{FF2B5EF4-FFF2-40B4-BE49-F238E27FC236}">
              <a16:creationId xmlns:a16="http://schemas.microsoft.com/office/drawing/2014/main" id="{9BFC02E3-AB1C-4F3C-8D9A-07671A775EC2}"/>
            </a:ext>
          </a:extLst>
        </xdr:cNvPr>
        <xdr:cNvGrpSpPr/>
      </xdr:nvGrpSpPr>
      <xdr:grpSpPr>
        <a:xfrm>
          <a:off x="9153337" y="6660372"/>
          <a:ext cx="696287" cy="1005497"/>
          <a:chOff x="11308591" y="607256"/>
          <a:chExt cx="778689" cy="1320024"/>
        </a:xfrm>
      </xdr:grpSpPr>
      <xdr:cxnSp macro="">
        <xdr:nvCxnSpPr>
          <xdr:cNvPr id="160" name="Straight Connector 159">
            <a:extLst>
              <a:ext uri="{FF2B5EF4-FFF2-40B4-BE49-F238E27FC236}">
                <a16:creationId xmlns:a16="http://schemas.microsoft.com/office/drawing/2014/main" id="{146F96E5-4E03-4C3A-A8AB-A9315BBDFD0E}"/>
              </a:ext>
            </a:extLst>
          </xdr:cNvPr>
          <xdr:cNvCxnSpPr>
            <a:endCxn id="162" idx="0"/>
          </xdr:cNvCxnSpPr>
        </xdr:nvCxnSpPr>
        <xdr:spPr>
          <a:xfrm>
            <a:off x="11308591" y="607256"/>
            <a:ext cx="510028" cy="883725"/>
          </a:xfrm>
          <a:prstGeom prst="line">
            <a:avLst/>
          </a:prstGeom>
          <a:ln w="16510">
            <a:gradFill>
              <a:gsLst>
                <a:gs pos="68000">
                  <a:schemeClr val="accent6">
                    <a:lumMod val="50000"/>
                  </a:schemeClr>
                </a:gs>
                <a:gs pos="6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61" name="Circle: Hollow 160">
            <a:extLst>
              <a:ext uri="{FF2B5EF4-FFF2-40B4-BE49-F238E27FC236}">
                <a16:creationId xmlns:a16="http://schemas.microsoft.com/office/drawing/2014/main" id="{F40583FC-61BA-4309-869D-AF211FE15458}"/>
              </a:ext>
            </a:extLst>
          </xdr:cNvPr>
          <xdr:cNvSpPr/>
        </xdr:nvSpPr>
        <xdr:spPr>
          <a:xfrm>
            <a:off x="11511280" y="1351280"/>
            <a:ext cx="576000" cy="576000"/>
          </a:xfrm>
          <a:prstGeom prst="donu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tx1"/>
              </a:solidFill>
            </a:endParaRPr>
          </a:p>
        </xdr:txBody>
      </xdr:sp>
      <xdr:sp macro="" textlink="Pivottables!BD18">
        <xdr:nvSpPr>
          <xdr:cNvPr id="162" name="TextBox 161">
            <a:extLst>
              <a:ext uri="{FF2B5EF4-FFF2-40B4-BE49-F238E27FC236}">
                <a16:creationId xmlns:a16="http://schemas.microsoft.com/office/drawing/2014/main" id="{53050193-08D7-4D2A-8AC6-B6850872A36C}"/>
              </a:ext>
            </a:extLst>
          </xdr:cNvPr>
          <xdr:cNvSpPr txBox="1"/>
        </xdr:nvSpPr>
        <xdr:spPr>
          <a:xfrm>
            <a:off x="11567160" y="1490981"/>
            <a:ext cx="502920" cy="246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52EA8B64-1AFE-49D7-853A-D4EC0EE06E09}" type="TxLink">
              <a:rPr lang="en-US" sz="1100" b="0" i="0" u="none" strike="noStrike">
                <a:solidFill>
                  <a:schemeClr val="bg1">
                    <a:lumMod val="95000"/>
                  </a:schemeClr>
                </a:solidFill>
                <a:latin typeface="Arial"/>
                <a:cs typeface="Arial"/>
              </a:rPr>
              <a:t>8%</a:t>
            </a:fld>
            <a:endParaRPr lang="ar-EG" sz="1000">
              <a:solidFill>
                <a:schemeClr val="bg1">
                  <a:lumMod val="95000"/>
                </a:schemeClr>
              </a:solidFill>
              <a:latin typeface="Algerian" panose="04020705040A02060702" pitchFamily="82" charset="0"/>
            </a:endParaRPr>
          </a:p>
        </xdr:txBody>
      </xdr:sp>
    </xdr:grpSp>
    <xdr:clientData/>
  </xdr:twoCellAnchor>
  <xdr:twoCellAnchor>
    <xdr:from>
      <xdr:col>7</xdr:col>
      <xdr:colOff>518160</xdr:colOff>
      <xdr:row>31</xdr:row>
      <xdr:rowOff>152400</xdr:rowOff>
    </xdr:from>
    <xdr:to>
      <xdr:col>9</xdr:col>
      <xdr:colOff>91440</xdr:colOff>
      <xdr:row>41</xdr:row>
      <xdr:rowOff>162560</xdr:rowOff>
    </xdr:to>
    <xdr:grpSp>
      <xdr:nvGrpSpPr>
        <xdr:cNvPr id="163" name="Group 162">
          <a:extLst>
            <a:ext uri="{FF2B5EF4-FFF2-40B4-BE49-F238E27FC236}">
              <a16:creationId xmlns:a16="http://schemas.microsoft.com/office/drawing/2014/main" id="{673F4761-BB38-4C82-B8A7-240B96362954}"/>
            </a:ext>
          </a:extLst>
        </xdr:cNvPr>
        <xdr:cNvGrpSpPr/>
      </xdr:nvGrpSpPr>
      <xdr:grpSpPr>
        <a:xfrm>
          <a:off x="5249934" y="5486400"/>
          <a:ext cx="925216" cy="1730805"/>
          <a:chOff x="11511280" y="252535"/>
          <a:chExt cx="914400" cy="1674745"/>
        </a:xfrm>
      </xdr:grpSpPr>
      <xdr:cxnSp macro="">
        <xdr:nvCxnSpPr>
          <xdr:cNvPr id="164" name="Straight Connector 163">
            <a:extLst>
              <a:ext uri="{FF2B5EF4-FFF2-40B4-BE49-F238E27FC236}">
                <a16:creationId xmlns:a16="http://schemas.microsoft.com/office/drawing/2014/main" id="{2E879CC1-E749-4181-B2E6-ECA7A84BD1F9}"/>
              </a:ext>
            </a:extLst>
          </xdr:cNvPr>
          <xdr:cNvCxnSpPr>
            <a:endCxn id="166" idx="0"/>
          </xdr:cNvCxnSpPr>
        </xdr:nvCxnSpPr>
        <xdr:spPr>
          <a:xfrm flipH="1">
            <a:off x="11818620" y="252535"/>
            <a:ext cx="607060" cy="1238446"/>
          </a:xfrm>
          <a:prstGeom prst="line">
            <a:avLst/>
          </a:prstGeom>
          <a:ln w="16510">
            <a:gradFill>
              <a:gsLst>
                <a:gs pos="68000">
                  <a:schemeClr val="accent6">
                    <a:lumMod val="50000"/>
                  </a:schemeClr>
                </a:gs>
                <a:gs pos="6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65" name="Circle: Hollow 164">
            <a:extLst>
              <a:ext uri="{FF2B5EF4-FFF2-40B4-BE49-F238E27FC236}">
                <a16:creationId xmlns:a16="http://schemas.microsoft.com/office/drawing/2014/main" id="{F46B9794-3DD8-49AD-902F-2B8B0C60EEBC}"/>
              </a:ext>
            </a:extLst>
          </xdr:cNvPr>
          <xdr:cNvSpPr/>
        </xdr:nvSpPr>
        <xdr:spPr>
          <a:xfrm>
            <a:off x="11511280" y="1351280"/>
            <a:ext cx="576000" cy="576000"/>
          </a:xfrm>
          <a:prstGeom prst="donu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tx1"/>
              </a:solidFill>
            </a:endParaRPr>
          </a:p>
        </xdr:txBody>
      </xdr:sp>
      <xdr:sp macro="" textlink="Pivottables!BD25">
        <xdr:nvSpPr>
          <xdr:cNvPr id="166" name="TextBox 165">
            <a:extLst>
              <a:ext uri="{FF2B5EF4-FFF2-40B4-BE49-F238E27FC236}">
                <a16:creationId xmlns:a16="http://schemas.microsoft.com/office/drawing/2014/main" id="{4A6F5B6E-5B8C-4E0B-8F64-D335D3320710}"/>
              </a:ext>
            </a:extLst>
          </xdr:cNvPr>
          <xdr:cNvSpPr txBox="1"/>
        </xdr:nvSpPr>
        <xdr:spPr>
          <a:xfrm>
            <a:off x="11567160" y="1490981"/>
            <a:ext cx="502920" cy="246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83E4AFC1-1A99-4453-84AA-ADEB9EF287D4}" type="TxLink">
              <a:rPr lang="en-US" sz="1100" b="0" i="0" u="none" strike="noStrike">
                <a:solidFill>
                  <a:schemeClr val="bg1">
                    <a:lumMod val="95000"/>
                  </a:schemeClr>
                </a:solidFill>
                <a:latin typeface="Arial"/>
                <a:cs typeface="Arial"/>
              </a:rPr>
              <a:t>25%</a:t>
            </a:fld>
            <a:endParaRPr lang="ar-EG" sz="1000">
              <a:solidFill>
                <a:schemeClr val="bg1">
                  <a:lumMod val="95000"/>
                </a:schemeClr>
              </a:solidFill>
              <a:latin typeface="Algerian" panose="04020705040A02060702" pitchFamily="82" charset="0"/>
            </a:endParaRPr>
          </a:p>
        </xdr:txBody>
      </xdr:sp>
    </xdr:grpSp>
    <xdr:clientData/>
  </xdr:twoCellAnchor>
  <xdr:twoCellAnchor>
    <xdr:from>
      <xdr:col>8</xdr:col>
      <xdr:colOff>294643</xdr:colOff>
      <xdr:row>7</xdr:row>
      <xdr:rowOff>91440</xdr:rowOff>
    </xdr:from>
    <xdr:to>
      <xdr:col>10</xdr:col>
      <xdr:colOff>223523</xdr:colOff>
      <xdr:row>12</xdr:row>
      <xdr:rowOff>20320</xdr:rowOff>
    </xdr:to>
    <xdr:grpSp>
      <xdr:nvGrpSpPr>
        <xdr:cNvPr id="167" name="Group 166">
          <a:extLst>
            <a:ext uri="{FF2B5EF4-FFF2-40B4-BE49-F238E27FC236}">
              <a16:creationId xmlns:a16="http://schemas.microsoft.com/office/drawing/2014/main" id="{1486D04F-0249-409E-8FCF-04E074694F82}"/>
            </a:ext>
          </a:extLst>
        </xdr:cNvPr>
        <xdr:cNvGrpSpPr/>
      </xdr:nvGrpSpPr>
      <xdr:grpSpPr>
        <a:xfrm>
          <a:off x="5702385" y="1295892"/>
          <a:ext cx="1280815" cy="789202"/>
          <a:chOff x="11511280" y="1351280"/>
          <a:chExt cx="1159566" cy="718516"/>
        </a:xfrm>
      </xdr:grpSpPr>
      <xdr:cxnSp macro="">
        <xdr:nvCxnSpPr>
          <xdr:cNvPr id="168" name="Straight Connector 167">
            <a:extLst>
              <a:ext uri="{FF2B5EF4-FFF2-40B4-BE49-F238E27FC236}">
                <a16:creationId xmlns:a16="http://schemas.microsoft.com/office/drawing/2014/main" id="{2DEF1B19-22E1-454C-B4F3-0242A66F706A}"/>
              </a:ext>
            </a:extLst>
          </xdr:cNvPr>
          <xdr:cNvCxnSpPr>
            <a:endCxn id="169" idx="5"/>
          </xdr:cNvCxnSpPr>
        </xdr:nvCxnSpPr>
        <xdr:spPr>
          <a:xfrm flipH="1" flipV="1">
            <a:off x="12002927" y="1842926"/>
            <a:ext cx="667919" cy="226870"/>
          </a:xfrm>
          <a:prstGeom prst="line">
            <a:avLst/>
          </a:prstGeom>
          <a:ln w="16510">
            <a:gradFill>
              <a:gsLst>
                <a:gs pos="68000">
                  <a:schemeClr val="accent6">
                    <a:lumMod val="50000"/>
                  </a:schemeClr>
                </a:gs>
                <a:gs pos="6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
        <xdr:nvSpPr>
          <xdr:cNvPr id="169" name="Circle: Hollow 168">
            <a:extLst>
              <a:ext uri="{FF2B5EF4-FFF2-40B4-BE49-F238E27FC236}">
                <a16:creationId xmlns:a16="http://schemas.microsoft.com/office/drawing/2014/main" id="{85BD5EAE-8C0A-4A03-A6C4-EF698A5F4D29}"/>
              </a:ext>
            </a:extLst>
          </xdr:cNvPr>
          <xdr:cNvSpPr/>
        </xdr:nvSpPr>
        <xdr:spPr>
          <a:xfrm>
            <a:off x="11511280" y="1351280"/>
            <a:ext cx="576000" cy="576000"/>
          </a:xfrm>
          <a:prstGeom prst="donu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tx1"/>
              </a:solidFill>
            </a:endParaRPr>
          </a:p>
        </xdr:txBody>
      </xdr:sp>
      <xdr:sp macro="" textlink="Pivottables!BD15">
        <xdr:nvSpPr>
          <xdr:cNvPr id="170" name="TextBox 169">
            <a:extLst>
              <a:ext uri="{FF2B5EF4-FFF2-40B4-BE49-F238E27FC236}">
                <a16:creationId xmlns:a16="http://schemas.microsoft.com/office/drawing/2014/main" id="{E357D429-DB4E-4C45-A1CD-450FF529B4CA}"/>
              </a:ext>
            </a:extLst>
          </xdr:cNvPr>
          <xdr:cNvSpPr txBox="1"/>
        </xdr:nvSpPr>
        <xdr:spPr>
          <a:xfrm>
            <a:off x="11567160" y="1490981"/>
            <a:ext cx="502920" cy="246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E76F0B01-74E8-46AB-85D4-9514381ED72A}" type="TxLink">
              <a:rPr lang="en-US" sz="1100" b="0" i="0" u="none" strike="noStrike">
                <a:solidFill>
                  <a:schemeClr val="bg1">
                    <a:lumMod val="95000"/>
                  </a:schemeClr>
                </a:solidFill>
                <a:latin typeface="Arial"/>
                <a:cs typeface="Arial"/>
              </a:rPr>
              <a:t>22%</a:t>
            </a:fld>
            <a:endParaRPr lang="ar-EG" sz="1000">
              <a:solidFill>
                <a:schemeClr val="bg1">
                  <a:lumMod val="95000"/>
                </a:schemeClr>
              </a:solidFill>
              <a:latin typeface="Algerian" panose="04020705040A02060702" pitchFamily="82" charset="0"/>
            </a:endParaRPr>
          </a:p>
        </xdr:txBody>
      </xdr:sp>
    </xdr:grpSp>
    <xdr:clientData/>
  </xdr:twoCellAnchor>
  <xdr:twoCellAnchor>
    <xdr:from>
      <xdr:col>17</xdr:col>
      <xdr:colOff>506648</xdr:colOff>
      <xdr:row>3</xdr:row>
      <xdr:rowOff>47665</xdr:rowOff>
    </xdr:from>
    <xdr:to>
      <xdr:col>18</xdr:col>
      <xdr:colOff>336916</xdr:colOff>
      <xdr:row>8</xdr:row>
      <xdr:rowOff>91378</xdr:rowOff>
    </xdr:to>
    <xdr:grpSp>
      <xdr:nvGrpSpPr>
        <xdr:cNvPr id="184" name="Group 183">
          <a:extLst>
            <a:ext uri="{FF2B5EF4-FFF2-40B4-BE49-F238E27FC236}">
              <a16:creationId xmlns:a16="http://schemas.microsoft.com/office/drawing/2014/main" id="{4B95A1CE-DB3E-450F-9284-D52DAB992365}"/>
            </a:ext>
          </a:extLst>
        </xdr:cNvPr>
        <xdr:cNvGrpSpPr/>
      </xdr:nvGrpSpPr>
      <xdr:grpSpPr>
        <a:xfrm rot="1601982">
          <a:off x="11998100" y="563859"/>
          <a:ext cx="506235" cy="904035"/>
          <a:chOff x="11345732" y="629920"/>
          <a:chExt cx="500828" cy="950023"/>
        </a:xfrm>
      </xdr:grpSpPr>
      <xdr:cxnSp macro="">
        <xdr:nvCxnSpPr>
          <xdr:cNvPr id="185" name="Straight Connector 184">
            <a:extLst>
              <a:ext uri="{FF2B5EF4-FFF2-40B4-BE49-F238E27FC236}">
                <a16:creationId xmlns:a16="http://schemas.microsoft.com/office/drawing/2014/main" id="{3F079DD3-EC5C-4F6B-8AF2-C15AD33D75B7}"/>
              </a:ext>
            </a:extLst>
          </xdr:cNvPr>
          <xdr:cNvCxnSpPr/>
        </xdr:nvCxnSpPr>
        <xdr:spPr>
          <a:xfrm rot="18765379" flipH="1">
            <a:off x="11297044" y="1100158"/>
            <a:ext cx="528473" cy="431097"/>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86" name="Flowchart: Connector 185">
            <a:extLst>
              <a:ext uri="{FF2B5EF4-FFF2-40B4-BE49-F238E27FC236}">
                <a16:creationId xmlns:a16="http://schemas.microsoft.com/office/drawing/2014/main" id="{B79399B4-C5D8-438E-9D8E-5F1C67967DDB}"/>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18</xdr:col>
      <xdr:colOff>19725</xdr:colOff>
      <xdr:row>7</xdr:row>
      <xdr:rowOff>45196</xdr:rowOff>
    </xdr:from>
    <xdr:to>
      <xdr:col>19</xdr:col>
      <xdr:colOff>128945</xdr:colOff>
      <xdr:row>10</xdr:row>
      <xdr:rowOff>4556</xdr:rowOff>
    </xdr:to>
    <xdr:grpSp>
      <xdr:nvGrpSpPr>
        <xdr:cNvPr id="189" name="Group 188">
          <a:extLst>
            <a:ext uri="{FF2B5EF4-FFF2-40B4-BE49-F238E27FC236}">
              <a16:creationId xmlns:a16="http://schemas.microsoft.com/office/drawing/2014/main" id="{18FE9C5B-4E17-41F3-B5FD-42154732E251}"/>
            </a:ext>
          </a:extLst>
        </xdr:cNvPr>
        <xdr:cNvGrpSpPr/>
      </xdr:nvGrpSpPr>
      <xdr:grpSpPr>
        <a:xfrm rot="5400000">
          <a:off x="12341961" y="1094831"/>
          <a:ext cx="475553" cy="785188"/>
          <a:chOff x="11369040" y="629920"/>
          <a:chExt cx="477520" cy="779780"/>
        </a:xfrm>
      </xdr:grpSpPr>
      <xdr:cxnSp macro="">
        <xdr:nvCxnSpPr>
          <xdr:cNvPr id="190" name="Straight Connector 189">
            <a:extLst>
              <a:ext uri="{FF2B5EF4-FFF2-40B4-BE49-F238E27FC236}">
                <a16:creationId xmlns:a16="http://schemas.microsoft.com/office/drawing/2014/main" id="{463658CC-E21B-49D1-823A-3050F918BBF3}"/>
              </a:ext>
            </a:extLst>
          </xdr:cNvPr>
          <xdr:cNvCxnSpPr/>
        </xdr:nvCxnSpPr>
        <xdr:spPr>
          <a:xfrm>
            <a:off x="11582400" y="975360"/>
            <a:ext cx="50800" cy="4343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Flowchart: Connector 190">
            <a:extLst>
              <a:ext uri="{FF2B5EF4-FFF2-40B4-BE49-F238E27FC236}">
                <a16:creationId xmlns:a16="http://schemas.microsoft.com/office/drawing/2014/main" id="{B19E1870-54F0-41B9-AD7B-B24C80C6D55D}"/>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17</xdr:col>
      <xdr:colOff>367418</xdr:colOff>
      <xdr:row>11</xdr:row>
      <xdr:rowOff>15277</xdr:rowOff>
    </xdr:from>
    <xdr:to>
      <xdr:col>18</xdr:col>
      <xdr:colOff>174378</xdr:colOff>
      <xdr:row>16</xdr:row>
      <xdr:rowOff>167994</xdr:rowOff>
    </xdr:to>
    <xdr:grpSp>
      <xdr:nvGrpSpPr>
        <xdr:cNvPr id="195" name="Group 194">
          <a:extLst>
            <a:ext uri="{FF2B5EF4-FFF2-40B4-BE49-F238E27FC236}">
              <a16:creationId xmlns:a16="http://schemas.microsoft.com/office/drawing/2014/main" id="{DA886BFB-8975-4A19-A636-5E773EDAEE3F}"/>
            </a:ext>
          </a:extLst>
        </xdr:cNvPr>
        <xdr:cNvGrpSpPr/>
      </xdr:nvGrpSpPr>
      <xdr:grpSpPr>
        <a:xfrm rot="9971489">
          <a:off x="11858870" y="1907987"/>
          <a:ext cx="482927" cy="1013039"/>
          <a:chOff x="11369040" y="629920"/>
          <a:chExt cx="477520" cy="1016317"/>
        </a:xfrm>
      </xdr:grpSpPr>
      <xdr:cxnSp macro="">
        <xdr:nvCxnSpPr>
          <xdr:cNvPr id="196" name="Straight Connector 195">
            <a:extLst>
              <a:ext uri="{FF2B5EF4-FFF2-40B4-BE49-F238E27FC236}">
                <a16:creationId xmlns:a16="http://schemas.microsoft.com/office/drawing/2014/main" id="{82889913-F50C-4CF7-BCD8-CB0741192D3F}"/>
              </a:ext>
            </a:extLst>
          </xdr:cNvPr>
          <xdr:cNvCxnSpPr>
            <a:endCxn id="136" idx="4"/>
          </xdr:cNvCxnSpPr>
        </xdr:nvCxnSpPr>
        <xdr:spPr>
          <a:xfrm rot="11628511" flipH="1" flipV="1">
            <a:off x="11501164" y="998208"/>
            <a:ext cx="269922" cy="648029"/>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97" name="Flowchart: Connector 196">
            <a:extLst>
              <a:ext uri="{FF2B5EF4-FFF2-40B4-BE49-F238E27FC236}">
                <a16:creationId xmlns:a16="http://schemas.microsoft.com/office/drawing/2014/main" id="{C1452B08-1513-4081-8BDC-CBCEF970F3DF}"/>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17</xdr:col>
      <xdr:colOff>543560</xdr:colOff>
      <xdr:row>3</xdr:row>
      <xdr:rowOff>101600</xdr:rowOff>
    </xdr:from>
    <xdr:to>
      <xdr:col>20</xdr:col>
      <xdr:colOff>223520</xdr:colOff>
      <xdr:row>5</xdr:row>
      <xdr:rowOff>142240</xdr:rowOff>
    </xdr:to>
    <xdr:grpSp>
      <xdr:nvGrpSpPr>
        <xdr:cNvPr id="201" name="Group 200">
          <a:extLst>
            <a:ext uri="{FF2B5EF4-FFF2-40B4-BE49-F238E27FC236}">
              <a16:creationId xmlns:a16="http://schemas.microsoft.com/office/drawing/2014/main" id="{795A6F3D-8782-4271-9571-B52EA36D5A7B}"/>
            </a:ext>
          </a:extLst>
        </xdr:cNvPr>
        <xdr:cNvGrpSpPr/>
      </xdr:nvGrpSpPr>
      <xdr:grpSpPr>
        <a:xfrm>
          <a:off x="12035012" y="617794"/>
          <a:ext cx="1707863" cy="384769"/>
          <a:chOff x="11943080" y="619760"/>
          <a:chExt cx="1691640" cy="386080"/>
        </a:xfrm>
      </xdr:grpSpPr>
      <xdr:sp macro="" textlink="Pivottables!BB8">
        <xdr:nvSpPr>
          <xdr:cNvPr id="198" name="TextBox 197">
            <a:extLst>
              <a:ext uri="{FF2B5EF4-FFF2-40B4-BE49-F238E27FC236}">
                <a16:creationId xmlns:a16="http://schemas.microsoft.com/office/drawing/2014/main" id="{519FC71F-6BAB-47BB-BCF1-8C1983F1BC7D}"/>
              </a:ext>
            </a:extLst>
          </xdr:cNvPr>
          <xdr:cNvSpPr txBox="1"/>
        </xdr:nvSpPr>
        <xdr:spPr>
          <a:xfrm>
            <a:off x="12481560" y="61976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AC1E936A-6061-4705-8D36-A413F1B5B158}" type="TxLink">
              <a:rPr lang="en-US" sz="900" b="0" i="0" u="none" strike="noStrike">
                <a:solidFill>
                  <a:schemeClr val="bg1">
                    <a:lumMod val="95000"/>
                  </a:schemeClr>
                </a:solidFill>
                <a:latin typeface="Arial"/>
                <a:cs typeface="Arial"/>
              </a:rPr>
              <a:pPr algn="l"/>
              <a:t>Company Website</a:t>
            </a:fld>
            <a:endParaRPr lang="ar-EG" sz="700">
              <a:solidFill>
                <a:schemeClr val="bg1">
                  <a:lumMod val="95000"/>
                </a:schemeClr>
              </a:solidFill>
              <a:latin typeface="Algerian" panose="04020705040A02060702" pitchFamily="82" charset="0"/>
            </a:endParaRPr>
          </a:p>
        </xdr:txBody>
      </xdr:sp>
      <xdr:sp macro="" textlink="Pivottables!BC8">
        <xdr:nvSpPr>
          <xdr:cNvPr id="199" name="TextBox 198">
            <a:extLst>
              <a:ext uri="{FF2B5EF4-FFF2-40B4-BE49-F238E27FC236}">
                <a16:creationId xmlns:a16="http://schemas.microsoft.com/office/drawing/2014/main" id="{9FCC35AC-BA28-4FC4-99C1-277572A9E869}"/>
              </a:ext>
            </a:extLst>
          </xdr:cNvPr>
          <xdr:cNvSpPr txBox="1"/>
        </xdr:nvSpPr>
        <xdr:spPr>
          <a:xfrm>
            <a:off x="12481560" y="79248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D2AFC2A2-61D0-420F-8B05-9300CE5D8EFC}" type="TxLink">
              <a:rPr lang="en-US" sz="1100" b="0" i="0" u="none" strike="noStrike">
                <a:solidFill>
                  <a:schemeClr val="bg1">
                    <a:lumMod val="95000"/>
                  </a:schemeClr>
                </a:solidFill>
                <a:latin typeface="Arial"/>
                <a:cs typeface="Arial"/>
              </a:rPr>
              <a:t> 1,225 </a:t>
            </a:fld>
            <a:endParaRPr lang="ar-EG" sz="700">
              <a:solidFill>
                <a:schemeClr val="bg1">
                  <a:lumMod val="95000"/>
                </a:schemeClr>
              </a:solidFill>
              <a:latin typeface="Algerian" panose="04020705040A02060702" pitchFamily="82" charset="0"/>
            </a:endParaRPr>
          </a:p>
        </xdr:txBody>
      </xdr:sp>
      <xdr:sp macro="" textlink="Pivottables!BD8">
        <xdr:nvSpPr>
          <xdr:cNvPr id="200" name="TextBox 199">
            <a:extLst>
              <a:ext uri="{FF2B5EF4-FFF2-40B4-BE49-F238E27FC236}">
                <a16:creationId xmlns:a16="http://schemas.microsoft.com/office/drawing/2014/main" id="{CDEB2D72-31DD-4BAA-9E9A-E8F2C32EA815}"/>
              </a:ext>
            </a:extLst>
          </xdr:cNvPr>
          <xdr:cNvSpPr txBox="1"/>
        </xdr:nvSpPr>
        <xdr:spPr>
          <a:xfrm>
            <a:off x="11943080" y="670560"/>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90836790-5CE5-4344-B368-E2A14691769F}" type="TxLink">
              <a:rPr lang="en-US" sz="1100" b="0" i="0" u="none" strike="noStrike">
                <a:solidFill>
                  <a:schemeClr val="bg1">
                    <a:lumMod val="95000"/>
                  </a:schemeClr>
                </a:solidFill>
                <a:latin typeface="Arial"/>
                <a:cs typeface="Arial"/>
              </a:rPr>
              <a:t>0%</a:t>
            </a:fld>
            <a:endParaRPr lang="ar-EG" sz="700">
              <a:solidFill>
                <a:schemeClr val="bg1">
                  <a:lumMod val="95000"/>
                </a:schemeClr>
              </a:solidFill>
              <a:latin typeface="Algerian" panose="04020705040A02060702" pitchFamily="82" charset="0"/>
            </a:endParaRPr>
          </a:p>
        </xdr:txBody>
      </xdr:sp>
    </xdr:grpSp>
    <xdr:clientData/>
  </xdr:twoCellAnchor>
  <xdr:twoCellAnchor>
    <xdr:from>
      <xdr:col>18</xdr:col>
      <xdr:colOff>330200</xdr:colOff>
      <xdr:row>7</xdr:row>
      <xdr:rowOff>91440</xdr:rowOff>
    </xdr:from>
    <xdr:to>
      <xdr:col>21</xdr:col>
      <xdr:colOff>10160</xdr:colOff>
      <xdr:row>9</xdr:row>
      <xdr:rowOff>132080</xdr:rowOff>
    </xdr:to>
    <xdr:grpSp>
      <xdr:nvGrpSpPr>
        <xdr:cNvPr id="202" name="Group 201">
          <a:extLst>
            <a:ext uri="{FF2B5EF4-FFF2-40B4-BE49-F238E27FC236}">
              <a16:creationId xmlns:a16="http://schemas.microsoft.com/office/drawing/2014/main" id="{85385C8F-E225-40C9-8160-ED7482E5634B}"/>
            </a:ext>
          </a:extLst>
        </xdr:cNvPr>
        <xdr:cNvGrpSpPr/>
      </xdr:nvGrpSpPr>
      <xdr:grpSpPr>
        <a:xfrm>
          <a:off x="12497619" y="1295892"/>
          <a:ext cx="1707864" cy="384769"/>
          <a:chOff x="11943080" y="619760"/>
          <a:chExt cx="1691640" cy="386080"/>
        </a:xfrm>
      </xdr:grpSpPr>
      <xdr:sp macro="" textlink="Pivottables!BB9">
        <xdr:nvSpPr>
          <xdr:cNvPr id="203" name="TextBox 202">
            <a:extLst>
              <a:ext uri="{FF2B5EF4-FFF2-40B4-BE49-F238E27FC236}">
                <a16:creationId xmlns:a16="http://schemas.microsoft.com/office/drawing/2014/main" id="{90752071-6341-4C5F-939B-487702B1C54D}"/>
              </a:ext>
            </a:extLst>
          </xdr:cNvPr>
          <xdr:cNvSpPr txBox="1"/>
        </xdr:nvSpPr>
        <xdr:spPr>
          <a:xfrm>
            <a:off x="12481560" y="61976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98B1EC96-269E-47E8-BA5E-153270A9AD5E}" type="TxLink">
              <a:rPr lang="en-US" sz="1100" b="0" i="0" u="none" strike="noStrike">
                <a:solidFill>
                  <a:schemeClr val="bg1">
                    <a:lumMod val="95000"/>
                  </a:schemeClr>
                </a:solidFill>
                <a:latin typeface="Arial"/>
                <a:cs typeface="Arial"/>
              </a:rPr>
              <a:t>Facebook Page</a:t>
            </a:fld>
            <a:endParaRPr lang="ar-EG" sz="700">
              <a:solidFill>
                <a:schemeClr val="bg1">
                  <a:lumMod val="95000"/>
                </a:schemeClr>
              </a:solidFill>
              <a:latin typeface="Algerian" panose="04020705040A02060702" pitchFamily="82" charset="0"/>
            </a:endParaRPr>
          </a:p>
        </xdr:txBody>
      </xdr:sp>
      <xdr:sp macro="" textlink="Pivottables!BC9">
        <xdr:nvSpPr>
          <xdr:cNvPr id="204" name="TextBox 203">
            <a:extLst>
              <a:ext uri="{FF2B5EF4-FFF2-40B4-BE49-F238E27FC236}">
                <a16:creationId xmlns:a16="http://schemas.microsoft.com/office/drawing/2014/main" id="{FEB1B7EE-C9A5-40F9-9685-A7613177CBCB}"/>
              </a:ext>
            </a:extLst>
          </xdr:cNvPr>
          <xdr:cNvSpPr txBox="1"/>
        </xdr:nvSpPr>
        <xdr:spPr>
          <a:xfrm>
            <a:off x="12481560" y="79248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C0586E2A-3238-4D2A-B4DB-CA3DAAF82D21}" type="TxLink">
              <a:rPr lang="en-US" sz="1100" b="0" i="0" u="none" strike="noStrike">
                <a:solidFill>
                  <a:schemeClr val="bg1">
                    <a:lumMod val="95000"/>
                  </a:schemeClr>
                </a:solidFill>
                <a:latin typeface="Arial"/>
                <a:cs typeface="Arial"/>
              </a:rPr>
              <a:t> 28,379 </a:t>
            </a:fld>
            <a:endParaRPr lang="ar-EG" sz="700">
              <a:solidFill>
                <a:schemeClr val="bg1">
                  <a:lumMod val="95000"/>
                </a:schemeClr>
              </a:solidFill>
              <a:latin typeface="Algerian" panose="04020705040A02060702" pitchFamily="82" charset="0"/>
            </a:endParaRPr>
          </a:p>
        </xdr:txBody>
      </xdr:sp>
      <xdr:sp macro="" textlink="Pivottables!BD9">
        <xdr:nvSpPr>
          <xdr:cNvPr id="205" name="TextBox 204">
            <a:extLst>
              <a:ext uri="{FF2B5EF4-FFF2-40B4-BE49-F238E27FC236}">
                <a16:creationId xmlns:a16="http://schemas.microsoft.com/office/drawing/2014/main" id="{09FDCB95-FA26-4851-8A28-B677C1704909}"/>
              </a:ext>
            </a:extLst>
          </xdr:cNvPr>
          <xdr:cNvSpPr txBox="1"/>
        </xdr:nvSpPr>
        <xdr:spPr>
          <a:xfrm>
            <a:off x="11943080" y="670560"/>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C6D9CA01-24FD-46BF-9BB4-47BB1022D98C}" type="TxLink">
              <a:rPr lang="en-US" sz="1100" b="0" i="0" u="none" strike="noStrike">
                <a:solidFill>
                  <a:schemeClr val="bg1">
                    <a:lumMod val="95000"/>
                  </a:schemeClr>
                </a:solidFill>
                <a:latin typeface="Arial"/>
                <a:cs typeface="Arial"/>
              </a:rPr>
              <a:t>4%</a:t>
            </a:fld>
            <a:endParaRPr lang="ar-EG" sz="700">
              <a:solidFill>
                <a:schemeClr val="bg1">
                  <a:lumMod val="95000"/>
                </a:schemeClr>
              </a:solidFill>
              <a:latin typeface="Algerian" panose="04020705040A02060702" pitchFamily="82" charset="0"/>
            </a:endParaRPr>
          </a:p>
        </xdr:txBody>
      </xdr:sp>
    </xdr:grpSp>
    <xdr:clientData/>
  </xdr:twoCellAnchor>
  <xdr:twoCellAnchor>
    <xdr:from>
      <xdr:col>17</xdr:col>
      <xdr:colOff>609007</xdr:colOff>
      <xdr:row>10</xdr:row>
      <xdr:rowOff>75676</xdr:rowOff>
    </xdr:from>
    <xdr:to>
      <xdr:col>20</xdr:col>
      <xdr:colOff>568960</xdr:colOff>
      <xdr:row>13</xdr:row>
      <xdr:rowOff>81280</xdr:rowOff>
    </xdr:to>
    <xdr:grpSp>
      <xdr:nvGrpSpPr>
        <xdr:cNvPr id="225" name="Group 224">
          <a:extLst>
            <a:ext uri="{FF2B5EF4-FFF2-40B4-BE49-F238E27FC236}">
              <a16:creationId xmlns:a16="http://schemas.microsoft.com/office/drawing/2014/main" id="{E0110E34-0A69-4E45-A05C-6684561A8C50}"/>
            </a:ext>
          </a:extLst>
        </xdr:cNvPr>
        <xdr:cNvGrpSpPr/>
      </xdr:nvGrpSpPr>
      <xdr:grpSpPr>
        <a:xfrm>
          <a:off x="12100459" y="1796321"/>
          <a:ext cx="1987856" cy="521798"/>
          <a:chOff x="11961951" y="1788036"/>
          <a:chExt cx="1963413" cy="519311"/>
        </a:xfrm>
      </xdr:grpSpPr>
      <xdr:grpSp>
        <xdr:nvGrpSpPr>
          <xdr:cNvPr id="192" name="Group 191">
            <a:extLst>
              <a:ext uri="{FF2B5EF4-FFF2-40B4-BE49-F238E27FC236}">
                <a16:creationId xmlns:a16="http://schemas.microsoft.com/office/drawing/2014/main" id="{4CE769BE-95DF-4D8F-A7A6-647AB0752EC0}"/>
              </a:ext>
            </a:extLst>
          </xdr:cNvPr>
          <xdr:cNvGrpSpPr/>
        </xdr:nvGrpSpPr>
        <xdr:grpSpPr>
          <a:xfrm rot="7510335">
            <a:off x="12112567" y="1637420"/>
            <a:ext cx="473067" cy="774300"/>
            <a:chOff x="11369040" y="629920"/>
            <a:chExt cx="477520" cy="779780"/>
          </a:xfrm>
        </xdr:grpSpPr>
        <xdr:cxnSp macro="">
          <xdr:nvCxnSpPr>
            <xdr:cNvPr id="193" name="Straight Connector 192">
              <a:extLst>
                <a:ext uri="{FF2B5EF4-FFF2-40B4-BE49-F238E27FC236}">
                  <a16:creationId xmlns:a16="http://schemas.microsoft.com/office/drawing/2014/main" id="{A64D678C-0083-4C5D-91DC-D42FED9B629A}"/>
                </a:ext>
              </a:extLst>
            </xdr:cNvPr>
            <xdr:cNvCxnSpPr/>
          </xdr:nvCxnSpPr>
          <xdr:spPr>
            <a:xfrm>
              <a:off x="11582400" y="975360"/>
              <a:ext cx="50800" cy="4343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Flowchart: Connector 193">
              <a:extLst>
                <a:ext uri="{FF2B5EF4-FFF2-40B4-BE49-F238E27FC236}">
                  <a16:creationId xmlns:a16="http://schemas.microsoft.com/office/drawing/2014/main" id="{FEBCF23F-9C22-485A-9994-B73E5F715485}"/>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grpSp>
        <xdr:nvGrpSpPr>
          <xdr:cNvPr id="206" name="Group 205">
            <a:extLst>
              <a:ext uri="{FF2B5EF4-FFF2-40B4-BE49-F238E27FC236}">
                <a16:creationId xmlns:a16="http://schemas.microsoft.com/office/drawing/2014/main" id="{DEA136A6-A862-4270-ADBC-13812B38C8FC}"/>
              </a:ext>
            </a:extLst>
          </xdr:cNvPr>
          <xdr:cNvGrpSpPr/>
        </xdr:nvGrpSpPr>
        <xdr:grpSpPr>
          <a:xfrm>
            <a:off x="12239204" y="1924236"/>
            <a:ext cx="1686160" cy="383111"/>
            <a:chOff x="11943080" y="619760"/>
            <a:chExt cx="1691640" cy="386080"/>
          </a:xfrm>
        </xdr:grpSpPr>
        <xdr:sp macro="" textlink="Pivottables!BB10">
          <xdr:nvSpPr>
            <xdr:cNvPr id="207" name="TextBox 206">
              <a:extLst>
                <a:ext uri="{FF2B5EF4-FFF2-40B4-BE49-F238E27FC236}">
                  <a16:creationId xmlns:a16="http://schemas.microsoft.com/office/drawing/2014/main" id="{D2558C0C-6C9D-4F08-95CA-D5C118166C20}"/>
                </a:ext>
              </a:extLst>
            </xdr:cNvPr>
            <xdr:cNvSpPr txBox="1"/>
          </xdr:nvSpPr>
          <xdr:spPr>
            <a:xfrm>
              <a:off x="12481560" y="61976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2FEB7463-62FA-4872-A724-445442BC04B8}" type="TxLink">
                <a:rPr lang="en-US" sz="1100" b="0" i="0" u="none" strike="noStrike">
                  <a:solidFill>
                    <a:schemeClr val="bg1">
                      <a:lumMod val="95000"/>
                    </a:schemeClr>
                  </a:solidFill>
                  <a:latin typeface="Arial"/>
                  <a:cs typeface="Arial"/>
                </a:rPr>
                <a:t>Google Ad</a:t>
              </a:fld>
              <a:endParaRPr lang="ar-EG" sz="700">
                <a:solidFill>
                  <a:schemeClr val="bg1">
                    <a:lumMod val="95000"/>
                  </a:schemeClr>
                </a:solidFill>
                <a:latin typeface="Algerian" panose="04020705040A02060702" pitchFamily="82" charset="0"/>
              </a:endParaRPr>
            </a:p>
          </xdr:txBody>
        </xdr:sp>
        <xdr:sp macro="" textlink="Pivottables!BC10">
          <xdr:nvSpPr>
            <xdr:cNvPr id="208" name="TextBox 207">
              <a:extLst>
                <a:ext uri="{FF2B5EF4-FFF2-40B4-BE49-F238E27FC236}">
                  <a16:creationId xmlns:a16="http://schemas.microsoft.com/office/drawing/2014/main" id="{4E340B69-EFB9-4B9D-B57D-6669A2E570FC}"/>
                </a:ext>
              </a:extLst>
            </xdr:cNvPr>
            <xdr:cNvSpPr txBox="1"/>
          </xdr:nvSpPr>
          <xdr:spPr>
            <a:xfrm>
              <a:off x="12481560" y="79248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68C3F94D-B162-4120-914C-93D9CDAD6D03}" type="TxLink">
                <a:rPr lang="en-US" sz="1100" b="0" i="0" u="none" strike="noStrike">
                  <a:solidFill>
                    <a:schemeClr val="bg1">
                      <a:lumMod val="95000"/>
                    </a:schemeClr>
                  </a:solidFill>
                  <a:latin typeface="Arial"/>
                  <a:cs typeface="Arial"/>
                </a:rPr>
                <a:t> 27,919 </a:t>
              </a:fld>
              <a:endParaRPr lang="ar-EG" sz="700">
                <a:solidFill>
                  <a:schemeClr val="bg1">
                    <a:lumMod val="95000"/>
                  </a:schemeClr>
                </a:solidFill>
                <a:latin typeface="Algerian" panose="04020705040A02060702" pitchFamily="82" charset="0"/>
              </a:endParaRPr>
            </a:p>
          </xdr:txBody>
        </xdr:sp>
        <xdr:sp macro="" textlink="Pivottables!BD10">
          <xdr:nvSpPr>
            <xdr:cNvPr id="209" name="TextBox 208">
              <a:extLst>
                <a:ext uri="{FF2B5EF4-FFF2-40B4-BE49-F238E27FC236}">
                  <a16:creationId xmlns:a16="http://schemas.microsoft.com/office/drawing/2014/main" id="{D89466AC-B872-457C-BD0F-F0F37A53FA19}"/>
                </a:ext>
              </a:extLst>
            </xdr:cNvPr>
            <xdr:cNvSpPr txBox="1"/>
          </xdr:nvSpPr>
          <xdr:spPr>
            <a:xfrm>
              <a:off x="11943080" y="670560"/>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D590CF96-9E8D-4041-931C-70CF5890D021}" type="TxLink">
                <a:rPr lang="en-US" sz="1100" b="0" i="0" u="none" strike="noStrike">
                  <a:solidFill>
                    <a:schemeClr val="bg1">
                      <a:lumMod val="95000"/>
                    </a:schemeClr>
                  </a:solidFill>
                  <a:latin typeface="Arial"/>
                  <a:cs typeface="Arial"/>
                </a:rPr>
                <a:t>4%</a:t>
              </a:fld>
              <a:endParaRPr lang="ar-EG" sz="700">
                <a:solidFill>
                  <a:schemeClr val="bg1">
                    <a:lumMod val="95000"/>
                  </a:schemeClr>
                </a:solidFill>
                <a:latin typeface="Algerian" panose="04020705040A02060702" pitchFamily="82" charset="0"/>
              </a:endParaRPr>
            </a:p>
          </xdr:txBody>
        </xdr:sp>
      </xdr:grpSp>
    </xdr:grpSp>
    <xdr:clientData/>
  </xdr:twoCellAnchor>
  <xdr:twoCellAnchor>
    <xdr:from>
      <xdr:col>17</xdr:col>
      <xdr:colOff>441960</xdr:colOff>
      <xdr:row>14</xdr:row>
      <xdr:rowOff>91440</xdr:rowOff>
    </xdr:from>
    <xdr:to>
      <xdr:col>20</xdr:col>
      <xdr:colOff>121920</xdr:colOff>
      <xdr:row>16</xdr:row>
      <xdr:rowOff>132080</xdr:rowOff>
    </xdr:to>
    <xdr:grpSp>
      <xdr:nvGrpSpPr>
        <xdr:cNvPr id="210" name="Group 209">
          <a:extLst>
            <a:ext uri="{FF2B5EF4-FFF2-40B4-BE49-F238E27FC236}">
              <a16:creationId xmlns:a16="http://schemas.microsoft.com/office/drawing/2014/main" id="{D60A4CF4-E672-48B9-9518-79B52B7BA21F}"/>
            </a:ext>
          </a:extLst>
        </xdr:cNvPr>
        <xdr:cNvGrpSpPr/>
      </xdr:nvGrpSpPr>
      <xdr:grpSpPr>
        <a:xfrm>
          <a:off x="11933412" y="2500343"/>
          <a:ext cx="1707863" cy="384769"/>
          <a:chOff x="11943080" y="619760"/>
          <a:chExt cx="1691640" cy="386080"/>
        </a:xfrm>
      </xdr:grpSpPr>
      <xdr:sp macro="" textlink="Pivottables!BB11">
        <xdr:nvSpPr>
          <xdr:cNvPr id="211" name="TextBox 210">
            <a:extLst>
              <a:ext uri="{FF2B5EF4-FFF2-40B4-BE49-F238E27FC236}">
                <a16:creationId xmlns:a16="http://schemas.microsoft.com/office/drawing/2014/main" id="{B88161E5-EE74-4EDE-8F8D-39A2E19B48E7}"/>
              </a:ext>
            </a:extLst>
          </xdr:cNvPr>
          <xdr:cNvSpPr txBox="1"/>
        </xdr:nvSpPr>
        <xdr:spPr>
          <a:xfrm>
            <a:off x="12481560" y="61976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23445318-5155-45CA-A6F9-38CFC70E826C}" type="TxLink">
              <a:rPr lang="en-US" sz="1100" b="0" i="0" u="none" strike="noStrike">
                <a:solidFill>
                  <a:schemeClr val="bg1">
                    <a:lumMod val="95000"/>
                  </a:schemeClr>
                </a:solidFill>
                <a:latin typeface="Arial"/>
                <a:cs typeface="Arial"/>
              </a:rPr>
              <a:t>Television Ad</a:t>
            </a:fld>
            <a:endParaRPr lang="ar-EG" sz="700">
              <a:solidFill>
                <a:schemeClr val="bg1">
                  <a:lumMod val="95000"/>
                </a:schemeClr>
              </a:solidFill>
              <a:latin typeface="Algerian" panose="04020705040A02060702" pitchFamily="82" charset="0"/>
            </a:endParaRPr>
          </a:p>
        </xdr:txBody>
      </xdr:sp>
      <xdr:sp macro="" textlink="Pivottables!BC11">
        <xdr:nvSpPr>
          <xdr:cNvPr id="212" name="TextBox 211">
            <a:extLst>
              <a:ext uri="{FF2B5EF4-FFF2-40B4-BE49-F238E27FC236}">
                <a16:creationId xmlns:a16="http://schemas.microsoft.com/office/drawing/2014/main" id="{86A87260-9307-4D41-9A8E-739CCB876B88}"/>
              </a:ext>
            </a:extLst>
          </xdr:cNvPr>
          <xdr:cNvSpPr txBox="1"/>
        </xdr:nvSpPr>
        <xdr:spPr>
          <a:xfrm>
            <a:off x="12481560" y="79248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5DEFD07F-B6D3-4BA6-BA61-EB4D1FFAAC53}" type="TxLink">
              <a:rPr lang="en-US" sz="1100" b="0" i="0" u="none" strike="noStrike">
                <a:solidFill>
                  <a:schemeClr val="bg1">
                    <a:lumMod val="95000"/>
                  </a:schemeClr>
                </a:solidFill>
                <a:latin typeface="Arial"/>
                <a:cs typeface="Arial"/>
              </a:rPr>
              <a:t> 31,528 </a:t>
            </a:fld>
            <a:endParaRPr lang="ar-EG" sz="700">
              <a:solidFill>
                <a:schemeClr val="bg1">
                  <a:lumMod val="95000"/>
                </a:schemeClr>
              </a:solidFill>
              <a:latin typeface="Algerian" panose="04020705040A02060702" pitchFamily="82" charset="0"/>
            </a:endParaRPr>
          </a:p>
        </xdr:txBody>
      </xdr:sp>
      <xdr:sp macro="" textlink="Pivottables!BD11">
        <xdr:nvSpPr>
          <xdr:cNvPr id="213" name="TextBox 212">
            <a:extLst>
              <a:ext uri="{FF2B5EF4-FFF2-40B4-BE49-F238E27FC236}">
                <a16:creationId xmlns:a16="http://schemas.microsoft.com/office/drawing/2014/main" id="{A97DCC0C-B24C-4212-8825-2FE436992F33}"/>
              </a:ext>
            </a:extLst>
          </xdr:cNvPr>
          <xdr:cNvSpPr txBox="1"/>
        </xdr:nvSpPr>
        <xdr:spPr>
          <a:xfrm>
            <a:off x="11943080" y="670560"/>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00D7786F-6075-43B0-AF44-F07A3353F714}" type="TxLink">
              <a:rPr lang="en-US" sz="1100" b="0" i="0" u="none" strike="noStrike">
                <a:solidFill>
                  <a:schemeClr val="bg1">
                    <a:lumMod val="95000"/>
                  </a:schemeClr>
                </a:solidFill>
                <a:latin typeface="Arial"/>
                <a:cs typeface="Arial"/>
              </a:rPr>
              <a:t>4%</a:t>
            </a:fld>
            <a:endParaRPr lang="ar-EG" sz="700">
              <a:solidFill>
                <a:schemeClr val="bg1">
                  <a:lumMod val="95000"/>
                </a:schemeClr>
              </a:solidFill>
              <a:latin typeface="Algerian" panose="04020705040A02060702" pitchFamily="82" charset="0"/>
            </a:endParaRPr>
          </a:p>
        </xdr:txBody>
      </xdr:sp>
    </xdr:grpSp>
    <xdr:clientData/>
  </xdr:twoCellAnchor>
  <xdr:twoCellAnchor>
    <xdr:from>
      <xdr:col>15</xdr:col>
      <xdr:colOff>441960</xdr:colOff>
      <xdr:row>3</xdr:row>
      <xdr:rowOff>162560</xdr:rowOff>
    </xdr:from>
    <xdr:to>
      <xdr:col>17</xdr:col>
      <xdr:colOff>436880</xdr:colOff>
      <xdr:row>6</xdr:row>
      <xdr:rowOff>30480</xdr:rowOff>
    </xdr:to>
    <xdr:grpSp>
      <xdr:nvGrpSpPr>
        <xdr:cNvPr id="219" name="Group 218">
          <a:extLst>
            <a:ext uri="{FF2B5EF4-FFF2-40B4-BE49-F238E27FC236}">
              <a16:creationId xmlns:a16="http://schemas.microsoft.com/office/drawing/2014/main" id="{4AD35A56-03E2-45DC-8020-84A0C7930CA3}"/>
            </a:ext>
          </a:extLst>
        </xdr:cNvPr>
        <xdr:cNvGrpSpPr/>
      </xdr:nvGrpSpPr>
      <xdr:grpSpPr>
        <a:xfrm>
          <a:off x="10581476" y="678754"/>
          <a:ext cx="1346856" cy="384113"/>
          <a:chOff x="12481560" y="680720"/>
          <a:chExt cx="1336040" cy="386080"/>
        </a:xfrm>
      </xdr:grpSpPr>
      <xdr:sp macro="" textlink="Pivottables!BB12">
        <xdr:nvSpPr>
          <xdr:cNvPr id="220" name="TextBox 219">
            <a:extLst>
              <a:ext uri="{FF2B5EF4-FFF2-40B4-BE49-F238E27FC236}">
                <a16:creationId xmlns:a16="http://schemas.microsoft.com/office/drawing/2014/main" id="{4A0D3DD2-B3D9-4620-B3AC-ADC632504A11}"/>
              </a:ext>
            </a:extLst>
          </xdr:cNvPr>
          <xdr:cNvSpPr txBox="1"/>
        </xdr:nvSpPr>
        <xdr:spPr>
          <a:xfrm>
            <a:off x="12481560" y="68072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0092867E-9B52-468B-A6B9-582AE187983E}" type="TxLink">
              <a:rPr lang="en-US" sz="1100" b="0" i="0" u="none" strike="noStrike">
                <a:solidFill>
                  <a:schemeClr val="bg1">
                    <a:lumMod val="95000"/>
                  </a:schemeClr>
                </a:solidFill>
                <a:latin typeface="Arial"/>
                <a:cs typeface="Arial"/>
              </a:rPr>
              <a:t>Youtube Channel</a:t>
            </a:fld>
            <a:endParaRPr lang="ar-EG" sz="700">
              <a:solidFill>
                <a:schemeClr val="bg1">
                  <a:lumMod val="95000"/>
                </a:schemeClr>
              </a:solidFill>
              <a:latin typeface="Algerian" panose="04020705040A02060702" pitchFamily="82" charset="0"/>
            </a:endParaRPr>
          </a:p>
        </xdr:txBody>
      </xdr:sp>
      <xdr:sp macro="" textlink="Pivottables!BC12">
        <xdr:nvSpPr>
          <xdr:cNvPr id="221" name="TextBox 220">
            <a:extLst>
              <a:ext uri="{FF2B5EF4-FFF2-40B4-BE49-F238E27FC236}">
                <a16:creationId xmlns:a16="http://schemas.microsoft.com/office/drawing/2014/main" id="{EEEFA11C-FDD3-4941-85CA-7A67F1DBB113}"/>
              </a:ext>
            </a:extLst>
          </xdr:cNvPr>
          <xdr:cNvSpPr txBox="1"/>
        </xdr:nvSpPr>
        <xdr:spPr>
          <a:xfrm>
            <a:off x="12481560" y="85344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8CBB86EA-24F4-478C-B42A-C9CC76CB7994}" type="TxLink">
              <a:rPr lang="en-US" sz="1100" b="0" i="0" u="none" strike="noStrike">
                <a:solidFill>
                  <a:schemeClr val="bg1">
                    <a:lumMod val="95000"/>
                  </a:schemeClr>
                </a:solidFill>
                <a:latin typeface="Arial"/>
                <a:cs typeface="Arial"/>
              </a:rPr>
              <a:t> 28,491 </a:t>
            </a:fld>
            <a:endParaRPr lang="ar-EG" sz="700">
              <a:solidFill>
                <a:schemeClr val="bg1">
                  <a:lumMod val="95000"/>
                </a:schemeClr>
              </a:solidFill>
              <a:latin typeface="Algerian" panose="04020705040A02060702" pitchFamily="82" charset="0"/>
            </a:endParaRPr>
          </a:p>
        </xdr:txBody>
      </xdr:sp>
      <xdr:sp macro="" textlink="Pivottables!BD12">
        <xdr:nvSpPr>
          <xdr:cNvPr id="222" name="TextBox 221">
            <a:extLst>
              <a:ext uri="{FF2B5EF4-FFF2-40B4-BE49-F238E27FC236}">
                <a16:creationId xmlns:a16="http://schemas.microsoft.com/office/drawing/2014/main" id="{B921A1F0-AE94-479C-BE48-1FBB1309DEF4}"/>
              </a:ext>
            </a:extLst>
          </xdr:cNvPr>
          <xdr:cNvSpPr txBox="1"/>
        </xdr:nvSpPr>
        <xdr:spPr>
          <a:xfrm>
            <a:off x="13243560" y="772160"/>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F5CB3362-B947-4774-A1F6-D6564B06EAE8}" type="TxLink">
              <a:rPr lang="en-US" sz="1100" b="0" i="0" u="none" strike="noStrike">
                <a:solidFill>
                  <a:schemeClr val="bg1">
                    <a:lumMod val="95000"/>
                  </a:schemeClr>
                </a:solidFill>
                <a:latin typeface="Arial"/>
                <a:cs typeface="Arial"/>
              </a:rPr>
              <a:t>4%</a:t>
            </a:fld>
            <a:endParaRPr lang="ar-EG" sz="700">
              <a:solidFill>
                <a:schemeClr val="bg1">
                  <a:lumMod val="95000"/>
                </a:schemeClr>
              </a:solidFill>
              <a:latin typeface="Algerian" panose="04020705040A02060702" pitchFamily="82" charset="0"/>
            </a:endParaRPr>
          </a:p>
        </xdr:txBody>
      </xdr:sp>
    </xdr:grpSp>
    <xdr:clientData/>
  </xdr:twoCellAnchor>
  <xdr:twoCellAnchor editAs="oneCell">
    <xdr:from>
      <xdr:col>12</xdr:col>
      <xdr:colOff>274320</xdr:colOff>
      <xdr:row>19</xdr:row>
      <xdr:rowOff>60960</xdr:rowOff>
    </xdr:from>
    <xdr:to>
      <xdr:col>13</xdr:col>
      <xdr:colOff>30480</xdr:colOff>
      <xdr:row>21</xdr:row>
      <xdr:rowOff>142240</xdr:rowOff>
    </xdr:to>
    <xdr:pic>
      <xdr:nvPicPr>
        <xdr:cNvPr id="224" name="Graphic 223" descr="Money with solid fill">
          <a:extLst>
            <a:ext uri="{FF2B5EF4-FFF2-40B4-BE49-F238E27FC236}">
              <a16:creationId xmlns:a16="http://schemas.microsoft.com/office/drawing/2014/main" id="{3B8F44D0-15D2-498B-930A-BCCE0D82434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321040" y="3342640"/>
          <a:ext cx="426720" cy="426720"/>
        </a:xfrm>
        <a:prstGeom prst="rect">
          <a:avLst/>
        </a:prstGeom>
      </xdr:spPr>
    </xdr:pic>
    <xdr:clientData/>
  </xdr:twoCellAnchor>
  <xdr:twoCellAnchor>
    <xdr:from>
      <xdr:col>17</xdr:col>
      <xdr:colOff>564486</xdr:colOff>
      <xdr:row>42</xdr:row>
      <xdr:rowOff>65403</xdr:rowOff>
    </xdr:from>
    <xdr:to>
      <xdr:col>20</xdr:col>
      <xdr:colOff>524439</xdr:colOff>
      <xdr:row>45</xdr:row>
      <xdr:rowOff>71006</xdr:rowOff>
    </xdr:to>
    <xdr:grpSp>
      <xdr:nvGrpSpPr>
        <xdr:cNvPr id="226" name="Group 225">
          <a:extLst>
            <a:ext uri="{FF2B5EF4-FFF2-40B4-BE49-F238E27FC236}">
              <a16:creationId xmlns:a16="http://schemas.microsoft.com/office/drawing/2014/main" id="{1EA2E192-8977-42BA-833B-74F7F13727CF}"/>
            </a:ext>
          </a:extLst>
        </xdr:cNvPr>
        <xdr:cNvGrpSpPr/>
      </xdr:nvGrpSpPr>
      <xdr:grpSpPr>
        <a:xfrm>
          <a:off x="12055938" y="7292113"/>
          <a:ext cx="1987856" cy="521796"/>
          <a:chOff x="11961951" y="1788036"/>
          <a:chExt cx="1963413" cy="519311"/>
        </a:xfrm>
      </xdr:grpSpPr>
      <xdr:grpSp>
        <xdr:nvGrpSpPr>
          <xdr:cNvPr id="227" name="Group 226">
            <a:extLst>
              <a:ext uri="{FF2B5EF4-FFF2-40B4-BE49-F238E27FC236}">
                <a16:creationId xmlns:a16="http://schemas.microsoft.com/office/drawing/2014/main" id="{9DEE23A3-2512-4FE4-B6CF-68F0E662502B}"/>
              </a:ext>
            </a:extLst>
          </xdr:cNvPr>
          <xdr:cNvGrpSpPr/>
        </xdr:nvGrpSpPr>
        <xdr:grpSpPr>
          <a:xfrm rot="7510335">
            <a:off x="12112567" y="1637420"/>
            <a:ext cx="473067" cy="774300"/>
            <a:chOff x="11369040" y="629920"/>
            <a:chExt cx="477520" cy="779780"/>
          </a:xfrm>
        </xdr:grpSpPr>
        <xdr:cxnSp macro="">
          <xdr:nvCxnSpPr>
            <xdr:cNvPr id="232" name="Straight Connector 231">
              <a:extLst>
                <a:ext uri="{FF2B5EF4-FFF2-40B4-BE49-F238E27FC236}">
                  <a16:creationId xmlns:a16="http://schemas.microsoft.com/office/drawing/2014/main" id="{8812ED72-AEF6-4874-9328-69C62E7D61C0}"/>
                </a:ext>
              </a:extLst>
            </xdr:cNvPr>
            <xdr:cNvCxnSpPr/>
          </xdr:nvCxnSpPr>
          <xdr:spPr>
            <a:xfrm>
              <a:off x="11582400" y="975360"/>
              <a:ext cx="50800" cy="4343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33" name="Flowchart: Connector 232">
              <a:extLst>
                <a:ext uri="{FF2B5EF4-FFF2-40B4-BE49-F238E27FC236}">
                  <a16:creationId xmlns:a16="http://schemas.microsoft.com/office/drawing/2014/main" id="{D0148DF3-3224-48ED-BB21-1BFACFFB93CF}"/>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bg1">
                    <a:lumMod val="95000"/>
                  </a:schemeClr>
                </a:solidFill>
              </a:endParaRPr>
            </a:p>
          </xdr:txBody>
        </xdr:sp>
      </xdr:grpSp>
      <xdr:grpSp>
        <xdr:nvGrpSpPr>
          <xdr:cNvPr id="228" name="Group 227">
            <a:extLst>
              <a:ext uri="{FF2B5EF4-FFF2-40B4-BE49-F238E27FC236}">
                <a16:creationId xmlns:a16="http://schemas.microsoft.com/office/drawing/2014/main" id="{2C0D7817-59C8-4807-9279-265779D1AAAF}"/>
              </a:ext>
            </a:extLst>
          </xdr:cNvPr>
          <xdr:cNvGrpSpPr/>
        </xdr:nvGrpSpPr>
        <xdr:grpSpPr>
          <a:xfrm>
            <a:off x="12239204" y="1924236"/>
            <a:ext cx="1686160" cy="383111"/>
            <a:chOff x="11943080" y="619760"/>
            <a:chExt cx="1691640" cy="386080"/>
          </a:xfrm>
        </xdr:grpSpPr>
        <xdr:sp macro="" textlink="Pivottables!BB23">
          <xdr:nvSpPr>
            <xdr:cNvPr id="229" name="TextBox 228">
              <a:extLst>
                <a:ext uri="{FF2B5EF4-FFF2-40B4-BE49-F238E27FC236}">
                  <a16:creationId xmlns:a16="http://schemas.microsoft.com/office/drawing/2014/main" id="{8E12B5E7-83BA-4EA7-95A9-63CF7765D843}"/>
                </a:ext>
              </a:extLst>
            </xdr:cNvPr>
            <xdr:cNvSpPr txBox="1"/>
          </xdr:nvSpPr>
          <xdr:spPr>
            <a:xfrm>
              <a:off x="12481560" y="61976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804F09A0-B07E-4B4F-9D9F-1EA19810D934}" type="TxLink">
                <a:rPr lang="en-US" sz="1100" b="0" i="0" u="none" strike="noStrike">
                  <a:solidFill>
                    <a:schemeClr val="bg1">
                      <a:lumMod val="95000"/>
                    </a:schemeClr>
                  </a:solidFill>
                  <a:latin typeface="Arial"/>
                  <a:cs typeface="Arial"/>
                </a:rPr>
                <a:t>Premium</a:t>
              </a:fld>
              <a:endParaRPr lang="ar-EG" sz="700">
                <a:solidFill>
                  <a:schemeClr val="bg1">
                    <a:lumMod val="95000"/>
                  </a:schemeClr>
                </a:solidFill>
                <a:latin typeface="Algerian" panose="04020705040A02060702" pitchFamily="82" charset="0"/>
              </a:endParaRPr>
            </a:p>
          </xdr:txBody>
        </xdr:sp>
        <xdr:sp macro="" textlink="Pivottables!BC23">
          <xdr:nvSpPr>
            <xdr:cNvPr id="230" name="TextBox 229">
              <a:extLst>
                <a:ext uri="{FF2B5EF4-FFF2-40B4-BE49-F238E27FC236}">
                  <a16:creationId xmlns:a16="http://schemas.microsoft.com/office/drawing/2014/main" id="{50BF2C2E-4A26-4F7E-BD28-F628D6B87F9A}"/>
                </a:ext>
              </a:extLst>
            </xdr:cNvPr>
            <xdr:cNvSpPr txBox="1"/>
          </xdr:nvSpPr>
          <xdr:spPr>
            <a:xfrm>
              <a:off x="12481560" y="79248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9CEB6B22-EB29-48B1-AC5A-FDB7AE5F971D}" type="TxLink">
                <a:rPr lang="en-US" sz="1100" b="0" i="0" u="none" strike="noStrike">
                  <a:solidFill>
                    <a:schemeClr val="bg1">
                      <a:lumMod val="95000"/>
                    </a:schemeClr>
                  </a:solidFill>
                  <a:latin typeface="Arial"/>
                  <a:cs typeface="Arial"/>
                </a:rPr>
                <a:t> 58,148 </a:t>
              </a:fld>
              <a:endParaRPr lang="ar-EG" sz="700">
                <a:solidFill>
                  <a:schemeClr val="bg1">
                    <a:lumMod val="95000"/>
                  </a:schemeClr>
                </a:solidFill>
                <a:latin typeface="Algerian" panose="04020705040A02060702" pitchFamily="82" charset="0"/>
              </a:endParaRPr>
            </a:p>
          </xdr:txBody>
        </xdr:sp>
        <xdr:sp macro="" textlink="Pivottables!BD23">
          <xdr:nvSpPr>
            <xdr:cNvPr id="231" name="TextBox 230">
              <a:extLst>
                <a:ext uri="{FF2B5EF4-FFF2-40B4-BE49-F238E27FC236}">
                  <a16:creationId xmlns:a16="http://schemas.microsoft.com/office/drawing/2014/main" id="{F6CB013A-3356-4B71-8825-CE9627A9C0E0}"/>
                </a:ext>
              </a:extLst>
            </xdr:cNvPr>
            <xdr:cNvSpPr txBox="1"/>
          </xdr:nvSpPr>
          <xdr:spPr>
            <a:xfrm>
              <a:off x="11943080" y="670560"/>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21CF6CF0-43DF-41D6-AB0A-0AE8BE852066}" type="TxLink">
                <a:rPr lang="en-US" sz="1100" b="0" i="0" u="none" strike="noStrike">
                  <a:solidFill>
                    <a:schemeClr val="bg1">
                      <a:lumMod val="95000"/>
                    </a:schemeClr>
                  </a:solidFill>
                  <a:latin typeface="Arial"/>
                  <a:cs typeface="Arial"/>
                </a:rPr>
                <a:t>8%</a:t>
              </a:fld>
              <a:endParaRPr lang="ar-EG" sz="700">
                <a:solidFill>
                  <a:schemeClr val="bg1">
                    <a:lumMod val="95000"/>
                  </a:schemeClr>
                </a:solidFill>
                <a:latin typeface="Algerian" panose="04020705040A02060702" pitchFamily="82" charset="0"/>
              </a:endParaRPr>
            </a:p>
          </xdr:txBody>
        </xdr:sp>
      </xdr:grpSp>
    </xdr:grpSp>
    <xdr:clientData/>
  </xdr:twoCellAnchor>
  <xdr:twoCellAnchor>
    <xdr:from>
      <xdr:col>18</xdr:col>
      <xdr:colOff>49065</xdr:colOff>
      <xdr:row>39</xdr:row>
      <xdr:rowOff>63692</xdr:rowOff>
    </xdr:from>
    <xdr:to>
      <xdr:col>19</xdr:col>
      <xdr:colOff>155545</xdr:colOff>
      <xdr:row>42</xdr:row>
      <xdr:rowOff>23051</xdr:rowOff>
    </xdr:to>
    <xdr:grpSp>
      <xdr:nvGrpSpPr>
        <xdr:cNvPr id="254" name="Group 253">
          <a:extLst>
            <a:ext uri="{FF2B5EF4-FFF2-40B4-BE49-F238E27FC236}">
              <a16:creationId xmlns:a16="http://schemas.microsoft.com/office/drawing/2014/main" id="{7942930F-2772-4D15-80AA-335980AE2CE3}"/>
            </a:ext>
          </a:extLst>
        </xdr:cNvPr>
        <xdr:cNvGrpSpPr/>
      </xdr:nvGrpSpPr>
      <xdr:grpSpPr>
        <a:xfrm rot="5708376">
          <a:off x="12369931" y="6620761"/>
          <a:ext cx="475553" cy="782448"/>
          <a:chOff x="11369040" y="629920"/>
          <a:chExt cx="477520" cy="779780"/>
        </a:xfrm>
      </xdr:grpSpPr>
      <xdr:cxnSp macro="">
        <xdr:nvCxnSpPr>
          <xdr:cNvPr id="259" name="Straight Connector 258">
            <a:extLst>
              <a:ext uri="{FF2B5EF4-FFF2-40B4-BE49-F238E27FC236}">
                <a16:creationId xmlns:a16="http://schemas.microsoft.com/office/drawing/2014/main" id="{0621BC81-2802-497E-B839-BA912719AE4E}"/>
              </a:ext>
            </a:extLst>
          </xdr:cNvPr>
          <xdr:cNvCxnSpPr/>
        </xdr:nvCxnSpPr>
        <xdr:spPr>
          <a:xfrm>
            <a:off x="11582400" y="975360"/>
            <a:ext cx="50800" cy="4343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0" name="Flowchart: Connector 259">
            <a:extLst>
              <a:ext uri="{FF2B5EF4-FFF2-40B4-BE49-F238E27FC236}">
                <a16:creationId xmlns:a16="http://schemas.microsoft.com/office/drawing/2014/main" id="{A711A62B-80CD-4FDE-BF39-584380F1434B}"/>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bg1">
                  <a:lumMod val="95000"/>
                </a:schemeClr>
              </a:solidFill>
            </a:endParaRPr>
          </a:p>
        </xdr:txBody>
      </xdr:sp>
    </xdr:grpSp>
    <xdr:clientData/>
  </xdr:twoCellAnchor>
  <xdr:twoCellAnchor>
    <xdr:from>
      <xdr:col>18</xdr:col>
      <xdr:colOff>334882</xdr:colOff>
      <xdr:row>39</xdr:row>
      <xdr:rowOff>139959</xdr:rowOff>
    </xdr:from>
    <xdr:to>
      <xdr:col>21</xdr:col>
      <xdr:colOff>17581</xdr:colOff>
      <xdr:row>42</xdr:row>
      <xdr:rowOff>9362</xdr:rowOff>
    </xdr:to>
    <xdr:grpSp>
      <xdr:nvGrpSpPr>
        <xdr:cNvPr id="255" name="Group 254">
          <a:extLst>
            <a:ext uri="{FF2B5EF4-FFF2-40B4-BE49-F238E27FC236}">
              <a16:creationId xmlns:a16="http://schemas.microsoft.com/office/drawing/2014/main" id="{9BD9F1F9-7AE3-4AFE-B6C1-A32EC5017361}"/>
            </a:ext>
          </a:extLst>
        </xdr:cNvPr>
        <xdr:cNvGrpSpPr/>
      </xdr:nvGrpSpPr>
      <xdr:grpSpPr>
        <a:xfrm>
          <a:off x="12502301" y="6850475"/>
          <a:ext cx="1710603" cy="385597"/>
          <a:chOff x="11943080" y="619760"/>
          <a:chExt cx="1691640" cy="386080"/>
        </a:xfrm>
      </xdr:grpSpPr>
      <xdr:sp macro="" textlink="Pivottables!BB24">
        <xdr:nvSpPr>
          <xdr:cNvPr id="256" name="TextBox 255">
            <a:extLst>
              <a:ext uri="{FF2B5EF4-FFF2-40B4-BE49-F238E27FC236}">
                <a16:creationId xmlns:a16="http://schemas.microsoft.com/office/drawing/2014/main" id="{C73F3162-A8FE-447B-959F-C907AF60D187}"/>
              </a:ext>
            </a:extLst>
          </xdr:cNvPr>
          <xdr:cNvSpPr txBox="1"/>
        </xdr:nvSpPr>
        <xdr:spPr>
          <a:xfrm>
            <a:off x="12481560" y="61976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55CC8C49-9067-470D-B407-4D59D261F0A1}" type="TxLink">
              <a:rPr lang="en-US" sz="1100" b="0" i="0" u="none" strike="noStrike">
                <a:solidFill>
                  <a:schemeClr val="bg1">
                    <a:lumMod val="95000"/>
                  </a:schemeClr>
                </a:solidFill>
                <a:latin typeface="Arial"/>
                <a:cs typeface="Arial"/>
              </a:rPr>
              <a:t>Prime</a:t>
            </a:fld>
            <a:endParaRPr lang="ar-EG" sz="700">
              <a:solidFill>
                <a:schemeClr val="bg1">
                  <a:lumMod val="95000"/>
                </a:schemeClr>
              </a:solidFill>
              <a:latin typeface="Algerian" panose="04020705040A02060702" pitchFamily="82" charset="0"/>
            </a:endParaRPr>
          </a:p>
        </xdr:txBody>
      </xdr:sp>
      <xdr:sp macro="" textlink="Pivottables!BC24">
        <xdr:nvSpPr>
          <xdr:cNvPr id="257" name="TextBox 256">
            <a:extLst>
              <a:ext uri="{FF2B5EF4-FFF2-40B4-BE49-F238E27FC236}">
                <a16:creationId xmlns:a16="http://schemas.microsoft.com/office/drawing/2014/main" id="{6371634E-FB27-4F60-849A-5A7D594CED00}"/>
              </a:ext>
            </a:extLst>
          </xdr:cNvPr>
          <xdr:cNvSpPr txBox="1"/>
        </xdr:nvSpPr>
        <xdr:spPr>
          <a:xfrm>
            <a:off x="12481560" y="79248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55A65E7D-A083-4E38-8E75-0048FAE3CB71}" type="TxLink">
              <a:rPr lang="en-US" sz="1100" b="0" i="0" u="none" strike="noStrike">
                <a:solidFill>
                  <a:schemeClr val="bg1">
                    <a:lumMod val="95000"/>
                  </a:schemeClr>
                </a:solidFill>
                <a:latin typeface="Arial"/>
                <a:cs typeface="Arial"/>
              </a:rPr>
              <a:t> 72,081 </a:t>
            </a:fld>
            <a:endParaRPr lang="ar-EG" sz="700">
              <a:solidFill>
                <a:schemeClr val="bg1">
                  <a:lumMod val="95000"/>
                </a:schemeClr>
              </a:solidFill>
              <a:latin typeface="Algerian" panose="04020705040A02060702" pitchFamily="82" charset="0"/>
            </a:endParaRPr>
          </a:p>
        </xdr:txBody>
      </xdr:sp>
      <xdr:sp macro="" textlink="Pivottables!BD24">
        <xdr:nvSpPr>
          <xdr:cNvPr id="258" name="TextBox 257">
            <a:extLst>
              <a:ext uri="{FF2B5EF4-FFF2-40B4-BE49-F238E27FC236}">
                <a16:creationId xmlns:a16="http://schemas.microsoft.com/office/drawing/2014/main" id="{28437FC1-AC7C-4F38-A81D-5796AC367F27}"/>
              </a:ext>
            </a:extLst>
          </xdr:cNvPr>
          <xdr:cNvSpPr txBox="1"/>
        </xdr:nvSpPr>
        <xdr:spPr>
          <a:xfrm>
            <a:off x="11943080" y="670560"/>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D58E4DF1-FA2B-400E-8367-1908ACDCAA89}" type="TxLink">
              <a:rPr lang="en-US" sz="1100" b="0" i="0" u="none" strike="noStrike">
                <a:solidFill>
                  <a:schemeClr val="bg1">
                    <a:lumMod val="95000"/>
                  </a:schemeClr>
                </a:solidFill>
                <a:latin typeface="Arial"/>
                <a:cs typeface="Arial"/>
              </a:rPr>
              <a:t>10%</a:t>
            </a:fld>
            <a:endParaRPr lang="ar-EG" sz="700">
              <a:solidFill>
                <a:schemeClr val="bg1">
                  <a:lumMod val="95000"/>
                </a:schemeClr>
              </a:solidFill>
              <a:latin typeface="Algerian" panose="04020705040A02060702" pitchFamily="82" charset="0"/>
            </a:endParaRPr>
          </a:p>
        </xdr:txBody>
      </xdr:sp>
    </xdr:grpSp>
    <xdr:clientData/>
  </xdr:twoCellAnchor>
  <xdr:twoCellAnchor>
    <xdr:from>
      <xdr:col>14</xdr:col>
      <xdr:colOff>338379</xdr:colOff>
      <xdr:row>43</xdr:row>
      <xdr:rowOff>58017</xdr:rowOff>
    </xdr:from>
    <xdr:to>
      <xdr:col>16</xdr:col>
      <xdr:colOff>11634</xdr:colOff>
      <xdr:row>46</xdr:row>
      <xdr:rowOff>19089</xdr:rowOff>
    </xdr:to>
    <xdr:grpSp>
      <xdr:nvGrpSpPr>
        <xdr:cNvPr id="261" name="Group 260">
          <a:extLst>
            <a:ext uri="{FF2B5EF4-FFF2-40B4-BE49-F238E27FC236}">
              <a16:creationId xmlns:a16="http://schemas.microsoft.com/office/drawing/2014/main" id="{10E2597C-CE63-49C3-A9BD-3556E43BE206}"/>
            </a:ext>
          </a:extLst>
        </xdr:cNvPr>
        <xdr:cNvGrpSpPr/>
      </xdr:nvGrpSpPr>
      <xdr:grpSpPr>
        <a:xfrm rot="7155330">
          <a:off x="10075890" y="7182828"/>
          <a:ext cx="477266" cy="1025191"/>
          <a:chOff x="11369040" y="629920"/>
          <a:chExt cx="477520" cy="1016317"/>
        </a:xfrm>
      </xdr:grpSpPr>
      <xdr:cxnSp macro="">
        <xdr:nvCxnSpPr>
          <xdr:cNvPr id="262" name="Straight Connector 261">
            <a:extLst>
              <a:ext uri="{FF2B5EF4-FFF2-40B4-BE49-F238E27FC236}">
                <a16:creationId xmlns:a16="http://schemas.microsoft.com/office/drawing/2014/main" id="{9263170F-0CE5-4D17-A8B8-A382DD5382E1}"/>
              </a:ext>
            </a:extLst>
          </xdr:cNvPr>
          <xdr:cNvCxnSpPr/>
        </xdr:nvCxnSpPr>
        <xdr:spPr>
          <a:xfrm rot="11628511" flipH="1" flipV="1">
            <a:off x="11501164" y="998208"/>
            <a:ext cx="269922" cy="648029"/>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3" name="Flowchart: Connector 262">
            <a:extLst>
              <a:ext uri="{FF2B5EF4-FFF2-40B4-BE49-F238E27FC236}">
                <a16:creationId xmlns:a16="http://schemas.microsoft.com/office/drawing/2014/main" id="{C203F22C-08BF-4646-8DAD-8691FADAC7F6}"/>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14</xdr:col>
      <xdr:colOff>102743</xdr:colOff>
      <xdr:row>44</xdr:row>
      <xdr:rowOff>42809</xdr:rowOff>
    </xdr:from>
    <xdr:to>
      <xdr:col>14</xdr:col>
      <xdr:colOff>577523</xdr:colOff>
      <xdr:row>50</xdr:row>
      <xdr:rowOff>24289</xdr:rowOff>
    </xdr:to>
    <xdr:grpSp>
      <xdr:nvGrpSpPr>
        <xdr:cNvPr id="264" name="Group 263">
          <a:extLst>
            <a:ext uri="{FF2B5EF4-FFF2-40B4-BE49-F238E27FC236}">
              <a16:creationId xmlns:a16="http://schemas.microsoft.com/office/drawing/2014/main" id="{3514C82E-313A-4029-B780-BF5B6BB93243}"/>
            </a:ext>
          </a:extLst>
        </xdr:cNvPr>
        <xdr:cNvGrpSpPr/>
      </xdr:nvGrpSpPr>
      <xdr:grpSpPr>
        <a:xfrm rot="10372457">
          <a:off x="9566291" y="7613648"/>
          <a:ext cx="474780" cy="1013867"/>
          <a:chOff x="11369040" y="629920"/>
          <a:chExt cx="477520" cy="1016317"/>
        </a:xfrm>
      </xdr:grpSpPr>
      <xdr:cxnSp macro="">
        <xdr:nvCxnSpPr>
          <xdr:cNvPr id="265" name="Straight Connector 264">
            <a:extLst>
              <a:ext uri="{FF2B5EF4-FFF2-40B4-BE49-F238E27FC236}">
                <a16:creationId xmlns:a16="http://schemas.microsoft.com/office/drawing/2014/main" id="{BBA7D157-53F8-4598-91C4-6600E9FCDD0A}"/>
              </a:ext>
            </a:extLst>
          </xdr:cNvPr>
          <xdr:cNvCxnSpPr/>
        </xdr:nvCxnSpPr>
        <xdr:spPr>
          <a:xfrm rot="11628511" flipH="1" flipV="1">
            <a:off x="11501164" y="998208"/>
            <a:ext cx="269922" cy="648029"/>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6" name="Flowchart: Connector 265">
            <a:extLst>
              <a:ext uri="{FF2B5EF4-FFF2-40B4-BE49-F238E27FC236}">
                <a16:creationId xmlns:a16="http://schemas.microsoft.com/office/drawing/2014/main" id="{6322BADD-449E-4D82-B2DF-8D4626CA28DC}"/>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12</xdr:col>
      <xdr:colOff>407614</xdr:colOff>
      <xdr:row>44</xdr:row>
      <xdr:rowOff>154044</xdr:rowOff>
    </xdr:from>
    <xdr:to>
      <xdr:col>14</xdr:col>
      <xdr:colOff>80870</xdr:colOff>
      <xdr:row>47</xdr:row>
      <xdr:rowOff>115116</xdr:rowOff>
    </xdr:to>
    <xdr:grpSp>
      <xdr:nvGrpSpPr>
        <xdr:cNvPr id="267" name="Group 266">
          <a:extLst>
            <a:ext uri="{FF2B5EF4-FFF2-40B4-BE49-F238E27FC236}">
              <a16:creationId xmlns:a16="http://schemas.microsoft.com/office/drawing/2014/main" id="{0748DD66-916A-49D5-B472-D6D1AB99A349}"/>
            </a:ext>
          </a:extLst>
        </xdr:cNvPr>
        <xdr:cNvGrpSpPr/>
      </xdr:nvGrpSpPr>
      <xdr:grpSpPr>
        <a:xfrm rot="14197149">
          <a:off x="8793190" y="7450920"/>
          <a:ext cx="477265" cy="1025191"/>
          <a:chOff x="11369040" y="629920"/>
          <a:chExt cx="477520" cy="1016317"/>
        </a:xfrm>
      </xdr:grpSpPr>
      <xdr:cxnSp macro="">
        <xdr:nvCxnSpPr>
          <xdr:cNvPr id="268" name="Straight Connector 267">
            <a:extLst>
              <a:ext uri="{FF2B5EF4-FFF2-40B4-BE49-F238E27FC236}">
                <a16:creationId xmlns:a16="http://schemas.microsoft.com/office/drawing/2014/main" id="{CFA23373-D6F9-4B3A-ABD2-20D3E242F645}"/>
              </a:ext>
            </a:extLst>
          </xdr:cNvPr>
          <xdr:cNvCxnSpPr/>
        </xdr:nvCxnSpPr>
        <xdr:spPr>
          <a:xfrm rot="11628511" flipH="1" flipV="1">
            <a:off x="11501164" y="998208"/>
            <a:ext cx="269922" cy="648029"/>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9" name="Flowchart: Connector 268">
            <a:extLst>
              <a:ext uri="{FF2B5EF4-FFF2-40B4-BE49-F238E27FC236}">
                <a16:creationId xmlns:a16="http://schemas.microsoft.com/office/drawing/2014/main" id="{C2800E89-76C8-48B6-AC10-EE495E6A0D53}"/>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twoCellAnchor>
    <xdr:from>
      <xdr:col>15</xdr:col>
      <xdr:colOff>161934</xdr:colOff>
      <xdr:row>44</xdr:row>
      <xdr:rowOff>86876</xdr:rowOff>
    </xdr:from>
    <xdr:to>
      <xdr:col>17</xdr:col>
      <xdr:colOff>512453</xdr:colOff>
      <xdr:row>46</xdr:row>
      <xdr:rowOff>127515</xdr:rowOff>
    </xdr:to>
    <xdr:grpSp>
      <xdr:nvGrpSpPr>
        <xdr:cNvPr id="270" name="Group 269">
          <a:extLst>
            <a:ext uri="{FF2B5EF4-FFF2-40B4-BE49-F238E27FC236}">
              <a16:creationId xmlns:a16="http://schemas.microsoft.com/office/drawing/2014/main" id="{3A81E1A5-C917-42ED-8300-BEBA0D64F028}"/>
            </a:ext>
          </a:extLst>
        </xdr:cNvPr>
        <xdr:cNvGrpSpPr/>
      </xdr:nvGrpSpPr>
      <xdr:grpSpPr>
        <a:xfrm>
          <a:off x="10301450" y="7657715"/>
          <a:ext cx="1702455" cy="384768"/>
          <a:chOff x="11943080" y="619760"/>
          <a:chExt cx="1691640" cy="386080"/>
        </a:xfrm>
      </xdr:grpSpPr>
      <xdr:sp macro="" textlink="Pivottables!BB19">
        <xdr:nvSpPr>
          <xdr:cNvPr id="271" name="TextBox 270">
            <a:extLst>
              <a:ext uri="{FF2B5EF4-FFF2-40B4-BE49-F238E27FC236}">
                <a16:creationId xmlns:a16="http://schemas.microsoft.com/office/drawing/2014/main" id="{D269ACD0-9BD2-45FA-AF00-B79B33744CBB}"/>
              </a:ext>
            </a:extLst>
          </xdr:cNvPr>
          <xdr:cNvSpPr txBox="1"/>
        </xdr:nvSpPr>
        <xdr:spPr>
          <a:xfrm>
            <a:off x="12481560" y="61976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18B0541D-F5A8-4840-A927-C7CA8564AE56}" type="TxLink">
              <a:rPr lang="en-US" sz="1100" b="0" i="0" u="none" strike="noStrike">
                <a:solidFill>
                  <a:schemeClr val="bg1">
                    <a:lumMod val="95000"/>
                  </a:schemeClr>
                </a:solidFill>
                <a:latin typeface="Arial"/>
                <a:cs typeface="Arial"/>
              </a:rPr>
              <a:t>Equipments</a:t>
            </a:fld>
            <a:endParaRPr lang="ar-EG" sz="700">
              <a:solidFill>
                <a:schemeClr val="bg1">
                  <a:lumMod val="95000"/>
                </a:schemeClr>
              </a:solidFill>
              <a:latin typeface="Algerian" panose="04020705040A02060702" pitchFamily="82" charset="0"/>
            </a:endParaRPr>
          </a:p>
        </xdr:txBody>
      </xdr:sp>
      <xdr:sp macro="" textlink="Pivottables!BC19">
        <xdr:nvSpPr>
          <xdr:cNvPr id="272" name="TextBox 271">
            <a:extLst>
              <a:ext uri="{FF2B5EF4-FFF2-40B4-BE49-F238E27FC236}">
                <a16:creationId xmlns:a16="http://schemas.microsoft.com/office/drawing/2014/main" id="{69C19127-647D-445E-B59A-CF426BB5D3E5}"/>
              </a:ext>
            </a:extLst>
          </xdr:cNvPr>
          <xdr:cNvSpPr txBox="1"/>
        </xdr:nvSpPr>
        <xdr:spPr>
          <a:xfrm>
            <a:off x="12481560" y="792480"/>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946D124C-0AF6-4807-AE48-1CAD56E6BC29}" type="TxLink">
              <a:rPr lang="en-US" sz="1100" b="0" i="0" u="none" strike="noStrike">
                <a:solidFill>
                  <a:schemeClr val="bg1">
                    <a:lumMod val="95000"/>
                  </a:schemeClr>
                </a:solidFill>
                <a:latin typeface="Arial"/>
                <a:cs typeface="Arial"/>
              </a:rPr>
              <a:t> 57,444 </a:t>
            </a:fld>
            <a:endParaRPr lang="ar-EG" sz="700">
              <a:solidFill>
                <a:schemeClr val="bg1">
                  <a:lumMod val="95000"/>
                </a:schemeClr>
              </a:solidFill>
              <a:latin typeface="Algerian" panose="04020705040A02060702" pitchFamily="82" charset="0"/>
            </a:endParaRPr>
          </a:p>
        </xdr:txBody>
      </xdr:sp>
      <xdr:sp macro="" textlink="Pivottables!BD19">
        <xdr:nvSpPr>
          <xdr:cNvPr id="273" name="TextBox 272">
            <a:extLst>
              <a:ext uri="{FF2B5EF4-FFF2-40B4-BE49-F238E27FC236}">
                <a16:creationId xmlns:a16="http://schemas.microsoft.com/office/drawing/2014/main" id="{1F754C88-22F4-4BA2-8EDA-5C499A059CBF}"/>
              </a:ext>
            </a:extLst>
          </xdr:cNvPr>
          <xdr:cNvSpPr txBox="1"/>
        </xdr:nvSpPr>
        <xdr:spPr>
          <a:xfrm>
            <a:off x="11943080" y="670560"/>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994002A4-10D9-4347-91F8-E3B7FCBF99B4}" type="TxLink">
              <a:rPr lang="en-US" sz="1100" b="0" i="0" u="none" strike="noStrike">
                <a:solidFill>
                  <a:schemeClr val="bg1">
                    <a:lumMod val="95000"/>
                  </a:schemeClr>
                </a:solidFill>
                <a:latin typeface="Arial"/>
                <a:cs typeface="Arial"/>
              </a:rPr>
              <a:t>8%</a:t>
            </a:fld>
            <a:endParaRPr lang="ar-EG" sz="700">
              <a:solidFill>
                <a:schemeClr val="bg1">
                  <a:lumMod val="95000"/>
                </a:schemeClr>
              </a:solidFill>
              <a:latin typeface="Algerian" panose="04020705040A02060702" pitchFamily="82" charset="0"/>
            </a:endParaRPr>
          </a:p>
        </xdr:txBody>
      </xdr:sp>
    </xdr:grpSp>
    <xdr:clientData/>
  </xdr:twoCellAnchor>
  <xdr:twoCellAnchor>
    <xdr:from>
      <xdr:col>14</xdr:col>
      <xdr:colOff>63390</xdr:colOff>
      <xdr:row>48</xdr:row>
      <xdr:rowOff>24269</xdr:rowOff>
    </xdr:from>
    <xdr:to>
      <xdr:col>15</xdr:col>
      <xdr:colOff>596364</xdr:colOff>
      <xdr:row>52</xdr:row>
      <xdr:rowOff>100115</xdr:rowOff>
    </xdr:to>
    <xdr:grpSp>
      <xdr:nvGrpSpPr>
        <xdr:cNvPr id="274" name="Group 273">
          <a:extLst>
            <a:ext uri="{FF2B5EF4-FFF2-40B4-BE49-F238E27FC236}">
              <a16:creationId xmlns:a16="http://schemas.microsoft.com/office/drawing/2014/main" id="{32B6B7CF-3F1A-49A1-9A65-BBA09D31B0BC}"/>
            </a:ext>
          </a:extLst>
        </xdr:cNvPr>
        <xdr:cNvGrpSpPr/>
      </xdr:nvGrpSpPr>
      <xdr:grpSpPr>
        <a:xfrm>
          <a:off x="9526938" y="8283366"/>
          <a:ext cx="1208942" cy="764104"/>
          <a:chOff x="11785802" y="679188"/>
          <a:chExt cx="1204696" cy="766686"/>
        </a:xfrm>
      </xdr:grpSpPr>
      <xdr:sp macro="" textlink="Pivottables!BB20">
        <xdr:nvSpPr>
          <xdr:cNvPr id="275" name="TextBox 274">
            <a:extLst>
              <a:ext uri="{FF2B5EF4-FFF2-40B4-BE49-F238E27FC236}">
                <a16:creationId xmlns:a16="http://schemas.microsoft.com/office/drawing/2014/main" id="{F08E7918-A6B6-4950-AED8-D5E664AE8F2B}"/>
              </a:ext>
            </a:extLst>
          </xdr:cNvPr>
          <xdr:cNvSpPr txBox="1"/>
        </xdr:nvSpPr>
        <xdr:spPr>
          <a:xfrm>
            <a:off x="11837338" y="1059795"/>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C3E90AD2-2AA1-4B79-8353-75F20C47344D}" type="TxLink">
              <a:rPr lang="en-US" sz="1100" b="0" i="0" u="none" strike="noStrike">
                <a:solidFill>
                  <a:schemeClr val="bg1">
                    <a:lumMod val="95000"/>
                  </a:schemeClr>
                </a:solidFill>
                <a:latin typeface="Arial"/>
                <a:cs typeface="Arial"/>
              </a:rPr>
              <a:t>Lands</a:t>
            </a:fld>
            <a:endParaRPr lang="ar-EG" sz="700">
              <a:solidFill>
                <a:schemeClr val="bg1">
                  <a:lumMod val="95000"/>
                </a:schemeClr>
              </a:solidFill>
              <a:latin typeface="Algerian" panose="04020705040A02060702" pitchFamily="82" charset="0"/>
            </a:endParaRPr>
          </a:p>
        </xdr:txBody>
      </xdr:sp>
      <xdr:sp macro="" textlink="Pivottables!BC20">
        <xdr:nvSpPr>
          <xdr:cNvPr id="276" name="TextBox 275">
            <a:extLst>
              <a:ext uri="{FF2B5EF4-FFF2-40B4-BE49-F238E27FC236}">
                <a16:creationId xmlns:a16="http://schemas.microsoft.com/office/drawing/2014/main" id="{69D36EB4-E0F8-4C36-9E1E-4CA44D90D17F}"/>
              </a:ext>
            </a:extLst>
          </xdr:cNvPr>
          <xdr:cNvSpPr txBox="1"/>
        </xdr:nvSpPr>
        <xdr:spPr>
          <a:xfrm>
            <a:off x="11785802" y="1232514"/>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40185427-CA9C-44E6-BC32-0F400761D62C}" type="TxLink">
              <a:rPr lang="en-US" sz="1100" b="0" i="0" u="none" strike="noStrike">
                <a:solidFill>
                  <a:schemeClr val="bg1">
                    <a:lumMod val="95000"/>
                  </a:schemeClr>
                </a:solidFill>
                <a:latin typeface="Arial"/>
                <a:cs typeface="Arial"/>
              </a:rPr>
              <a:t> 2,490 </a:t>
            </a:fld>
            <a:endParaRPr lang="ar-EG" sz="700">
              <a:solidFill>
                <a:schemeClr val="bg1">
                  <a:lumMod val="95000"/>
                </a:schemeClr>
              </a:solidFill>
              <a:latin typeface="Algerian" panose="04020705040A02060702" pitchFamily="82" charset="0"/>
            </a:endParaRPr>
          </a:p>
        </xdr:txBody>
      </xdr:sp>
      <xdr:sp macro="" textlink="Pivottables!BD20">
        <xdr:nvSpPr>
          <xdr:cNvPr id="277" name="TextBox 276">
            <a:extLst>
              <a:ext uri="{FF2B5EF4-FFF2-40B4-BE49-F238E27FC236}">
                <a16:creationId xmlns:a16="http://schemas.microsoft.com/office/drawing/2014/main" id="{9743D025-9C16-4C81-B3C2-8BF78972B564}"/>
              </a:ext>
            </a:extLst>
          </xdr:cNvPr>
          <xdr:cNvSpPr txBox="1"/>
        </xdr:nvSpPr>
        <xdr:spPr>
          <a:xfrm>
            <a:off x="11831416" y="679188"/>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BF7D774D-8B08-423D-99E2-097B71491E88}" type="TxLink">
              <a:rPr lang="en-US" sz="1100" b="0" i="0" u="none" strike="noStrike">
                <a:solidFill>
                  <a:schemeClr val="bg1">
                    <a:lumMod val="95000"/>
                  </a:schemeClr>
                </a:solidFill>
                <a:latin typeface="Arial"/>
                <a:cs typeface="Arial"/>
              </a:rPr>
              <a:t>0%</a:t>
            </a:fld>
            <a:endParaRPr lang="ar-EG" sz="700">
              <a:solidFill>
                <a:schemeClr val="bg1">
                  <a:lumMod val="95000"/>
                </a:schemeClr>
              </a:solidFill>
              <a:latin typeface="Algerian" panose="04020705040A02060702" pitchFamily="82" charset="0"/>
            </a:endParaRPr>
          </a:p>
        </xdr:txBody>
      </xdr:sp>
    </xdr:grpSp>
    <xdr:clientData/>
  </xdr:twoCellAnchor>
  <xdr:twoCellAnchor>
    <xdr:from>
      <xdr:col>12</xdr:col>
      <xdr:colOff>138723</xdr:colOff>
      <xdr:row>46</xdr:row>
      <xdr:rowOff>73929</xdr:rowOff>
    </xdr:from>
    <xdr:to>
      <xdr:col>14</xdr:col>
      <xdr:colOff>3877</xdr:colOff>
      <xdr:row>51</xdr:row>
      <xdr:rowOff>132652</xdr:rowOff>
    </xdr:to>
    <xdr:grpSp>
      <xdr:nvGrpSpPr>
        <xdr:cNvPr id="278" name="Group 277">
          <a:extLst>
            <a:ext uri="{FF2B5EF4-FFF2-40B4-BE49-F238E27FC236}">
              <a16:creationId xmlns:a16="http://schemas.microsoft.com/office/drawing/2014/main" id="{B8FCFEE0-070D-4A8D-B022-41D6A596B8E8}"/>
            </a:ext>
          </a:extLst>
        </xdr:cNvPr>
        <xdr:cNvGrpSpPr/>
      </xdr:nvGrpSpPr>
      <xdr:grpSpPr>
        <a:xfrm>
          <a:off x="8250336" y="7988897"/>
          <a:ext cx="1217089" cy="919045"/>
          <a:chOff x="12679122" y="178756"/>
          <a:chExt cx="1204697" cy="921993"/>
        </a:xfrm>
      </xdr:grpSpPr>
      <xdr:sp macro="" textlink="Pivottables!BB21">
        <xdr:nvSpPr>
          <xdr:cNvPr id="279" name="TextBox 278">
            <a:extLst>
              <a:ext uri="{FF2B5EF4-FFF2-40B4-BE49-F238E27FC236}">
                <a16:creationId xmlns:a16="http://schemas.microsoft.com/office/drawing/2014/main" id="{EDD9E26D-F6EF-4FEA-AE7F-BA7E012E043D}"/>
              </a:ext>
            </a:extLst>
          </xdr:cNvPr>
          <xdr:cNvSpPr txBox="1"/>
        </xdr:nvSpPr>
        <xdr:spPr>
          <a:xfrm>
            <a:off x="12730659" y="619759"/>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7795FE6D-D99F-410C-9DE9-4789E6FAB738}" type="TxLink">
              <a:rPr lang="en-US" sz="1100" b="0" i="0" u="none" strike="noStrike">
                <a:solidFill>
                  <a:schemeClr val="bg1">
                    <a:lumMod val="95000"/>
                  </a:schemeClr>
                </a:solidFill>
                <a:latin typeface="Arial"/>
                <a:cs typeface="Arial"/>
              </a:rPr>
              <a:t>Offices</a:t>
            </a:fld>
            <a:endParaRPr lang="ar-EG" sz="700">
              <a:solidFill>
                <a:schemeClr val="bg1">
                  <a:lumMod val="95000"/>
                </a:schemeClr>
              </a:solidFill>
              <a:latin typeface="Algerian" panose="04020705040A02060702" pitchFamily="82" charset="0"/>
            </a:endParaRPr>
          </a:p>
        </xdr:txBody>
      </xdr:sp>
      <xdr:sp macro="" textlink="Pivottables!BC21">
        <xdr:nvSpPr>
          <xdr:cNvPr id="280" name="TextBox 279">
            <a:extLst>
              <a:ext uri="{FF2B5EF4-FFF2-40B4-BE49-F238E27FC236}">
                <a16:creationId xmlns:a16="http://schemas.microsoft.com/office/drawing/2014/main" id="{BC71AA82-6E6D-42C1-9669-E05F5FC6EB97}"/>
              </a:ext>
            </a:extLst>
          </xdr:cNvPr>
          <xdr:cNvSpPr txBox="1"/>
        </xdr:nvSpPr>
        <xdr:spPr>
          <a:xfrm>
            <a:off x="12679122" y="887389"/>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5A35336F-80D5-4096-899B-6F9E4F36266B}" type="TxLink">
              <a:rPr lang="en-US" sz="1100" b="0" i="0" u="none" strike="noStrike">
                <a:solidFill>
                  <a:schemeClr val="bg1">
                    <a:lumMod val="95000"/>
                  </a:schemeClr>
                </a:solidFill>
                <a:latin typeface="Arial"/>
                <a:cs typeface="Arial"/>
              </a:rPr>
              <a:t> 1,270 </a:t>
            </a:fld>
            <a:endParaRPr lang="ar-EG" sz="700">
              <a:solidFill>
                <a:schemeClr val="bg1">
                  <a:lumMod val="95000"/>
                </a:schemeClr>
              </a:solidFill>
              <a:latin typeface="Algerian" panose="04020705040A02060702" pitchFamily="82" charset="0"/>
            </a:endParaRPr>
          </a:p>
        </xdr:txBody>
      </xdr:sp>
      <xdr:sp macro="" textlink="Pivottables!BD21">
        <xdr:nvSpPr>
          <xdr:cNvPr id="281" name="TextBox 280">
            <a:extLst>
              <a:ext uri="{FF2B5EF4-FFF2-40B4-BE49-F238E27FC236}">
                <a16:creationId xmlns:a16="http://schemas.microsoft.com/office/drawing/2014/main" id="{ECA4B341-8E4A-4349-96A7-00898E00F914}"/>
              </a:ext>
            </a:extLst>
          </xdr:cNvPr>
          <xdr:cNvSpPr txBox="1"/>
        </xdr:nvSpPr>
        <xdr:spPr>
          <a:xfrm>
            <a:off x="12948066" y="178756"/>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874EC70E-537F-4B29-B871-43E28D436273}" type="TxLink">
              <a:rPr lang="en-US" sz="1100" b="0" i="0" u="none" strike="noStrike">
                <a:solidFill>
                  <a:schemeClr val="bg1">
                    <a:lumMod val="95000"/>
                  </a:schemeClr>
                </a:solidFill>
                <a:latin typeface="Arial"/>
                <a:cs typeface="Arial"/>
              </a:rPr>
              <a:t>0%</a:t>
            </a:fld>
            <a:endParaRPr lang="ar-EG" sz="700">
              <a:solidFill>
                <a:schemeClr val="bg1">
                  <a:lumMod val="95000"/>
                </a:schemeClr>
              </a:solidFill>
              <a:latin typeface="Algerian" panose="04020705040A02060702" pitchFamily="82" charset="0"/>
            </a:endParaRPr>
          </a:p>
        </xdr:txBody>
      </xdr:sp>
    </xdr:grpSp>
    <xdr:clientData/>
  </xdr:twoCellAnchor>
  <xdr:twoCellAnchor>
    <xdr:from>
      <xdr:col>6</xdr:col>
      <xdr:colOff>453797</xdr:colOff>
      <xdr:row>44</xdr:row>
      <xdr:rowOff>3724</xdr:rowOff>
    </xdr:from>
    <xdr:to>
      <xdr:col>8</xdr:col>
      <xdr:colOff>318950</xdr:colOff>
      <xdr:row>48</xdr:row>
      <xdr:rowOff>139502</xdr:rowOff>
    </xdr:to>
    <xdr:grpSp>
      <xdr:nvGrpSpPr>
        <xdr:cNvPr id="282" name="Group 281">
          <a:extLst>
            <a:ext uri="{FF2B5EF4-FFF2-40B4-BE49-F238E27FC236}">
              <a16:creationId xmlns:a16="http://schemas.microsoft.com/office/drawing/2014/main" id="{DCC46255-47CA-49B0-919F-82B70BBE4E6D}"/>
            </a:ext>
          </a:extLst>
        </xdr:cNvPr>
        <xdr:cNvGrpSpPr/>
      </xdr:nvGrpSpPr>
      <xdr:grpSpPr>
        <a:xfrm>
          <a:off x="4509603" y="7574563"/>
          <a:ext cx="1217089" cy="824036"/>
          <a:chOff x="12679122" y="273667"/>
          <a:chExt cx="1204697" cy="827082"/>
        </a:xfrm>
      </xdr:grpSpPr>
      <xdr:sp macro="" textlink="Pivottables!BB27">
        <xdr:nvSpPr>
          <xdr:cNvPr id="283" name="TextBox 282">
            <a:extLst>
              <a:ext uri="{FF2B5EF4-FFF2-40B4-BE49-F238E27FC236}">
                <a16:creationId xmlns:a16="http://schemas.microsoft.com/office/drawing/2014/main" id="{36EEB9D8-F473-4759-A932-C38596CFA3A0}"/>
              </a:ext>
            </a:extLst>
          </xdr:cNvPr>
          <xdr:cNvSpPr txBox="1"/>
        </xdr:nvSpPr>
        <xdr:spPr>
          <a:xfrm>
            <a:off x="12730659" y="619759"/>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D076C5A7-D66D-4F44-8B3F-80B8D80CF631}" type="TxLink">
              <a:rPr lang="en-US" sz="1100" b="0" i="0" u="none" strike="noStrike">
                <a:solidFill>
                  <a:schemeClr val="bg1">
                    <a:lumMod val="95000"/>
                  </a:schemeClr>
                </a:solidFill>
                <a:latin typeface="Arial"/>
                <a:cs typeface="Arial"/>
              </a:rPr>
              <a:t>Renewal</a:t>
            </a:fld>
            <a:endParaRPr lang="ar-EG" sz="700">
              <a:solidFill>
                <a:schemeClr val="bg1">
                  <a:lumMod val="95000"/>
                </a:schemeClr>
              </a:solidFill>
              <a:latin typeface="Algerian" panose="04020705040A02060702" pitchFamily="82" charset="0"/>
            </a:endParaRPr>
          </a:p>
        </xdr:txBody>
      </xdr:sp>
      <xdr:sp macro="" textlink="Pivottables!BC27">
        <xdr:nvSpPr>
          <xdr:cNvPr id="284" name="TextBox 283">
            <a:extLst>
              <a:ext uri="{FF2B5EF4-FFF2-40B4-BE49-F238E27FC236}">
                <a16:creationId xmlns:a16="http://schemas.microsoft.com/office/drawing/2014/main" id="{A9DE8634-255C-4828-BC18-F9BE7BF5D615}"/>
              </a:ext>
            </a:extLst>
          </xdr:cNvPr>
          <xdr:cNvSpPr txBox="1"/>
        </xdr:nvSpPr>
        <xdr:spPr>
          <a:xfrm>
            <a:off x="12679122" y="887389"/>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C63DC80E-86B1-44B7-8FC7-01DE29F5953B}" type="TxLink">
              <a:rPr lang="en-US" sz="1100" b="0" i="0" u="none" strike="noStrike">
                <a:solidFill>
                  <a:schemeClr val="bg1">
                    <a:lumMod val="95000"/>
                  </a:schemeClr>
                </a:solidFill>
                <a:latin typeface="Arial"/>
                <a:cs typeface="Arial"/>
              </a:rPr>
              <a:t> 88,200 </a:t>
            </a:fld>
            <a:endParaRPr lang="ar-EG" sz="700">
              <a:solidFill>
                <a:schemeClr val="bg1">
                  <a:lumMod val="95000"/>
                </a:schemeClr>
              </a:solidFill>
              <a:latin typeface="Algerian" panose="04020705040A02060702" pitchFamily="82" charset="0"/>
            </a:endParaRPr>
          </a:p>
        </xdr:txBody>
      </xdr:sp>
      <xdr:sp macro="" textlink="Pivottables!BD27">
        <xdr:nvSpPr>
          <xdr:cNvPr id="285" name="TextBox 284">
            <a:extLst>
              <a:ext uri="{FF2B5EF4-FFF2-40B4-BE49-F238E27FC236}">
                <a16:creationId xmlns:a16="http://schemas.microsoft.com/office/drawing/2014/main" id="{D1216B0C-681E-4743-8DA9-87814427D0AA}"/>
              </a:ext>
            </a:extLst>
          </xdr:cNvPr>
          <xdr:cNvSpPr txBox="1"/>
        </xdr:nvSpPr>
        <xdr:spPr>
          <a:xfrm>
            <a:off x="12844990" y="273667"/>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50F01866-213F-4D59-A5EB-F130E94F4FA0}" type="TxLink">
              <a:rPr lang="en-US" sz="1100" b="0" i="0" u="none" strike="noStrike">
                <a:solidFill>
                  <a:schemeClr val="bg1">
                    <a:lumMod val="95000"/>
                  </a:schemeClr>
                </a:solidFill>
                <a:latin typeface="Arial"/>
                <a:cs typeface="Arial"/>
              </a:rPr>
              <a:t>12%</a:t>
            </a:fld>
            <a:endParaRPr lang="ar-EG" sz="700">
              <a:solidFill>
                <a:schemeClr val="bg1">
                  <a:lumMod val="95000"/>
                </a:schemeClr>
              </a:solidFill>
              <a:latin typeface="Algerian" panose="04020705040A02060702" pitchFamily="82" charset="0"/>
            </a:endParaRPr>
          </a:p>
        </xdr:txBody>
      </xdr:sp>
    </xdr:grpSp>
    <xdr:clientData/>
  </xdr:twoCellAnchor>
  <xdr:twoCellAnchor>
    <xdr:from>
      <xdr:col>8</xdr:col>
      <xdr:colOff>262965</xdr:colOff>
      <xdr:row>41</xdr:row>
      <xdr:rowOff>77534</xdr:rowOff>
    </xdr:from>
    <xdr:to>
      <xdr:col>9</xdr:col>
      <xdr:colOff>68212</xdr:colOff>
      <xdr:row>45</xdr:row>
      <xdr:rowOff>166890</xdr:rowOff>
    </xdr:to>
    <xdr:grpSp>
      <xdr:nvGrpSpPr>
        <xdr:cNvPr id="289" name="Group 288">
          <a:extLst>
            <a:ext uri="{FF2B5EF4-FFF2-40B4-BE49-F238E27FC236}">
              <a16:creationId xmlns:a16="http://schemas.microsoft.com/office/drawing/2014/main" id="{46F56C4E-DA63-4FCA-8E9F-A39D39D7DE83}"/>
            </a:ext>
          </a:extLst>
        </xdr:cNvPr>
        <xdr:cNvGrpSpPr/>
      </xdr:nvGrpSpPr>
      <xdr:grpSpPr>
        <a:xfrm rot="8500820">
          <a:off x="5670707" y="7132179"/>
          <a:ext cx="481215" cy="777614"/>
          <a:chOff x="11369040" y="629920"/>
          <a:chExt cx="477520" cy="779780"/>
        </a:xfrm>
      </xdr:grpSpPr>
      <xdr:cxnSp macro="">
        <xdr:nvCxnSpPr>
          <xdr:cNvPr id="290" name="Straight Connector 289">
            <a:extLst>
              <a:ext uri="{FF2B5EF4-FFF2-40B4-BE49-F238E27FC236}">
                <a16:creationId xmlns:a16="http://schemas.microsoft.com/office/drawing/2014/main" id="{75E177B1-4267-479E-9887-3B655D76A3A8}"/>
              </a:ext>
            </a:extLst>
          </xdr:cNvPr>
          <xdr:cNvCxnSpPr/>
        </xdr:nvCxnSpPr>
        <xdr:spPr>
          <a:xfrm>
            <a:off x="11582400" y="975360"/>
            <a:ext cx="50800" cy="4343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91" name="Flowchart: Connector 290">
            <a:extLst>
              <a:ext uri="{FF2B5EF4-FFF2-40B4-BE49-F238E27FC236}">
                <a16:creationId xmlns:a16="http://schemas.microsoft.com/office/drawing/2014/main" id="{1B453E5E-B40C-485F-8A8F-FA6DA38E4565}"/>
              </a:ext>
            </a:extLst>
          </xdr:cNvPr>
          <xdr:cNvSpPr/>
        </xdr:nvSpPr>
        <xdr:spPr>
          <a:xfrm>
            <a:off x="11369040" y="629920"/>
            <a:ext cx="477520" cy="467360"/>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bg1">
                  <a:lumMod val="95000"/>
                </a:schemeClr>
              </a:solidFill>
            </a:endParaRPr>
          </a:p>
        </xdr:txBody>
      </xdr:sp>
    </xdr:grpSp>
    <xdr:clientData/>
  </xdr:twoCellAnchor>
  <xdr:twoCellAnchor>
    <xdr:from>
      <xdr:col>8</xdr:col>
      <xdr:colOff>212353</xdr:colOff>
      <xdr:row>43</xdr:row>
      <xdr:rowOff>147561</xdr:rowOff>
    </xdr:from>
    <xdr:to>
      <xdr:col>10</xdr:col>
      <xdr:colOff>77507</xdr:colOff>
      <xdr:row>49</xdr:row>
      <xdr:rowOff>9362</xdr:rowOff>
    </xdr:to>
    <xdr:grpSp>
      <xdr:nvGrpSpPr>
        <xdr:cNvPr id="293" name="Group 292">
          <a:extLst>
            <a:ext uri="{FF2B5EF4-FFF2-40B4-BE49-F238E27FC236}">
              <a16:creationId xmlns:a16="http://schemas.microsoft.com/office/drawing/2014/main" id="{4E280229-AC56-44E4-9A5F-DEAA54EFC5F5}"/>
            </a:ext>
          </a:extLst>
        </xdr:cNvPr>
        <xdr:cNvGrpSpPr/>
      </xdr:nvGrpSpPr>
      <xdr:grpSpPr>
        <a:xfrm>
          <a:off x="5620095" y="7546335"/>
          <a:ext cx="1217089" cy="894188"/>
          <a:chOff x="12679122" y="204641"/>
          <a:chExt cx="1204697" cy="896108"/>
        </a:xfrm>
      </xdr:grpSpPr>
      <xdr:sp macro="" textlink="Pivottables!BB26">
        <xdr:nvSpPr>
          <xdr:cNvPr id="294" name="TextBox 293">
            <a:extLst>
              <a:ext uri="{FF2B5EF4-FFF2-40B4-BE49-F238E27FC236}">
                <a16:creationId xmlns:a16="http://schemas.microsoft.com/office/drawing/2014/main" id="{546E6CED-4683-4FBA-ADDE-593DDB4BCBBA}"/>
              </a:ext>
            </a:extLst>
          </xdr:cNvPr>
          <xdr:cNvSpPr txBox="1"/>
        </xdr:nvSpPr>
        <xdr:spPr>
          <a:xfrm>
            <a:off x="12730659" y="619759"/>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962415A5-3D3A-4F3F-B25D-4A571FED94B1}" type="TxLink">
              <a:rPr lang="en-US" sz="1100" b="0" i="0" u="none" strike="noStrike">
                <a:solidFill>
                  <a:schemeClr val="bg1">
                    <a:lumMod val="95000"/>
                  </a:schemeClr>
                </a:solidFill>
                <a:latin typeface="Arial"/>
                <a:cs typeface="Arial"/>
              </a:rPr>
              <a:t>New </a:t>
            </a:fld>
            <a:endParaRPr lang="ar-EG" sz="700">
              <a:solidFill>
                <a:schemeClr val="bg1">
                  <a:lumMod val="95000"/>
                </a:schemeClr>
              </a:solidFill>
              <a:latin typeface="Algerian" panose="04020705040A02060702" pitchFamily="82" charset="0"/>
            </a:endParaRPr>
          </a:p>
        </xdr:txBody>
      </xdr:sp>
      <xdr:sp macro="" textlink="Pivottables!BC26">
        <xdr:nvSpPr>
          <xdr:cNvPr id="295" name="TextBox 294">
            <a:extLst>
              <a:ext uri="{FF2B5EF4-FFF2-40B4-BE49-F238E27FC236}">
                <a16:creationId xmlns:a16="http://schemas.microsoft.com/office/drawing/2014/main" id="{1C9EE602-3C5D-42EC-ADCE-8B3F48451217}"/>
              </a:ext>
            </a:extLst>
          </xdr:cNvPr>
          <xdr:cNvSpPr txBox="1"/>
        </xdr:nvSpPr>
        <xdr:spPr>
          <a:xfrm>
            <a:off x="12679122" y="887389"/>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68D39258-DD45-4993-920A-C53FF40AF68C}" type="TxLink">
              <a:rPr lang="en-US" sz="1100" b="0" i="0" u="none" strike="noStrike">
                <a:solidFill>
                  <a:schemeClr val="bg1">
                    <a:lumMod val="95000"/>
                  </a:schemeClr>
                </a:solidFill>
                <a:latin typeface="Arial"/>
                <a:cs typeface="Arial"/>
              </a:rPr>
              <a:t> 88,900 </a:t>
            </a:fld>
            <a:endParaRPr lang="ar-EG" sz="700">
              <a:solidFill>
                <a:schemeClr val="bg1">
                  <a:lumMod val="95000"/>
                </a:schemeClr>
              </a:solidFill>
              <a:latin typeface="Algerian" panose="04020705040A02060702" pitchFamily="82" charset="0"/>
            </a:endParaRPr>
          </a:p>
        </xdr:txBody>
      </xdr:sp>
      <xdr:sp macro="" textlink="Pivottables!BD26">
        <xdr:nvSpPr>
          <xdr:cNvPr id="296" name="TextBox 295">
            <a:extLst>
              <a:ext uri="{FF2B5EF4-FFF2-40B4-BE49-F238E27FC236}">
                <a16:creationId xmlns:a16="http://schemas.microsoft.com/office/drawing/2014/main" id="{DFF96267-3BF5-412C-87C7-0F0062DDAC28}"/>
              </a:ext>
            </a:extLst>
          </xdr:cNvPr>
          <xdr:cNvSpPr txBox="1"/>
        </xdr:nvSpPr>
        <xdr:spPr>
          <a:xfrm>
            <a:off x="12819221" y="204641"/>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989D0242-6BE9-4F8C-9429-D2EF02812E89}" type="TxLink">
              <a:rPr lang="en-US" sz="1100" b="0" i="0" u="none" strike="noStrike">
                <a:solidFill>
                  <a:schemeClr val="bg1">
                    <a:lumMod val="95000"/>
                  </a:schemeClr>
                </a:solidFill>
                <a:latin typeface="Arial"/>
                <a:cs typeface="Arial"/>
              </a:rPr>
              <a:t>12%</a:t>
            </a:fld>
            <a:endParaRPr lang="ar-EG" sz="700">
              <a:solidFill>
                <a:schemeClr val="bg1">
                  <a:lumMod val="95000"/>
                </a:schemeClr>
              </a:solidFill>
              <a:latin typeface="Algerian" panose="04020705040A02060702" pitchFamily="82" charset="0"/>
            </a:endParaRPr>
          </a:p>
        </xdr:txBody>
      </xdr:sp>
    </xdr:grpSp>
    <xdr:clientData/>
  </xdr:twoCellAnchor>
  <xdr:twoCellAnchor>
    <xdr:from>
      <xdr:col>6</xdr:col>
      <xdr:colOff>595922</xdr:colOff>
      <xdr:row>12</xdr:row>
      <xdr:rowOff>8861</xdr:rowOff>
    </xdr:from>
    <xdr:to>
      <xdr:col>8</xdr:col>
      <xdr:colOff>461075</xdr:colOff>
      <xdr:row>17</xdr:row>
      <xdr:rowOff>41898</xdr:rowOff>
    </xdr:to>
    <xdr:grpSp>
      <xdr:nvGrpSpPr>
        <xdr:cNvPr id="297" name="Group 296">
          <a:extLst>
            <a:ext uri="{FF2B5EF4-FFF2-40B4-BE49-F238E27FC236}">
              <a16:creationId xmlns:a16="http://schemas.microsoft.com/office/drawing/2014/main" id="{B59AAC03-66E9-4A6C-A837-2195B445A893}"/>
            </a:ext>
          </a:extLst>
        </xdr:cNvPr>
        <xdr:cNvGrpSpPr/>
      </xdr:nvGrpSpPr>
      <xdr:grpSpPr>
        <a:xfrm>
          <a:off x="4651728" y="2073635"/>
          <a:ext cx="1217089" cy="893360"/>
          <a:chOff x="12679122" y="204641"/>
          <a:chExt cx="1204697" cy="896108"/>
        </a:xfrm>
      </xdr:grpSpPr>
      <xdr:sp macro="" textlink="Pivottables!BB16">
        <xdr:nvSpPr>
          <xdr:cNvPr id="298" name="TextBox 297">
            <a:extLst>
              <a:ext uri="{FF2B5EF4-FFF2-40B4-BE49-F238E27FC236}">
                <a16:creationId xmlns:a16="http://schemas.microsoft.com/office/drawing/2014/main" id="{72327BC2-4906-4BCA-97BF-DD9161C96F13}"/>
              </a:ext>
            </a:extLst>
          </xdr:cNvPr>
          <xdr:cNvSpPr txBox="1"/>
        </xdr:nvSpPr>
        <xdr:spPr>
          <a:xfrm>
            <a:off x="12730659" y="619759"/>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B94ED9A2-538F-47F1-8133-B6E4B5CB7CFE}" type="TxLink">
              <a:rPr lang="en-US" sz="1100" b="0" i="0" u="none" strike="noStrike">
                <a:solidFill>
                  <a:schemeClr val="bg1">
                    <a:lumMod val="95000"/>
                  </a:schemeClr>
                </a:solidFill>
                <a:latin typeface="Arial"/>
                <a:cs typeface="Arial"/>
              </a:rPr>
              <a:t>Floating License</a:t>
            </a:fld>
            <a:endParaRPr lang="ar-EG" sz="700">
              <a:solidFill>
                <a:schemeClr val="bg1">
                  <a:lumMod val="95000"/>
                </a:schemeClr>
              </a:solidFill>
              <a:latin typeface="Algerian" panose="04020705040A02060702" pitchFamily="82" charset="0"/>
            </a:endParaRPr>
          </a:p>
        </xdr:txBody>
      </xdr:sp>
      <xdr:sp macro="" textlink="Pivottables!BC16">
        <xdr:nvSpPr>
          <xdr:cNvPr id="299" name="TextBox 298">
            <a:extLst>
              <a:ext uri="{FF2B5EF4-FFF2-40B4-BE49-F238E27FC236}">
                <a16:creationId xmlns:a16="http://schemas.microsoft.com/office/drawing/2014/main" id="{B48F6AD8-C99A-4C85-A07C-FB61C4D20617}"/>
              </a:ext>
            </a:extLst>
          </xdr:cNvPr>
          <xdr:cNvSpPr txBox="1"/>
        </xdr:nvSpPr>
        <xdr:spPr>
          <a:xfrm>
            <a:off x="12679122" y="887389"/>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9D313BB1-6C11-4DE4-ADA6-D6145063ECEE}" type="TxLink">
              <a:rPr lang="en-US" sz="1100" b="0" i="0" u="none" strike="noStrike">
                <a:solidFill>
                  <a:schemeClr val="bg1">
                    <a:lumMod val="95000"/>
                  </a:schemeClr>
                </a:solidFill>
                <a:latin typeface="Arial"/>
                <a:cs typeface="Arial"/>
              </a:rPr>
              <a:t> 100,400 </a:t>
            </a:fld>
            <a:endParaRPr lang="ar-EG" sz="700">
              <a:solidFill>
                <a:schemeClr val="bg1">
                  <a:lumMod val="95000"/>
                </a:schemeClr>
              </a:solidFill>
              <a:latin typeface="Algerian" panose="04020705040A02060702" pitchFamily="82" charset="0"/>
            </a:endParaRPr>
          </a:p>
        </xdr:txBody>
      </xdr:sp>
      <xdr:sp macro="" textlink="Pivottables!BD16">
        <xdr:nvSpPr>
          <xdr:cNvPr id="300" name="TextBox 299">
            <a:extLst>
              <a:ext uri="{FF2B5EF4-FFF2-40B4-BE49-F238E27FC236}">
                <a16:creationId xmlns:a16="http://schemas.microsoft.com/office/drawing/2014/main" id="{66EFE270-F5B9-407C-B881-B0D65A4234C5}"/>
              </a:ext>
            </a:extLst>
          </xdr:cNvPr>
          <xdr:cNvSpPr txBox="1"/>
        </xdr:nvSpPr>
        <xdr:spPr>
          <a:xfrm>
            <a:off x="12819221" y="204641"/>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7FC31323-E9EC-4A9B-9E98-2AB0A69C94ED}" type="TxLink">
              <a:rPr lang="en-US" sz="1100" b="0" i="0" u="none" strike="noStrike">
                <a:solidFill>
                  <a:schemeClr val="bg1">
                    <a:lumMod val="95000"/>
                  </a:schemeClr>
                </a:solidFill>
                <a:latin typeface="Arial"/>
                <a:cs typeface="Arial"/>
              </a:rPr>
              <a:t>14%</a:t>
            </a:fld>
            <a:endParaRPr lang="ar-EG" sz="700">
              <a:solidFill>
                <a:schemeClr val="bg1">
                  <a:lumMod val="95000"/>
                </a:schemeClr>
              </a:solidFill>
              <a:latin typeface="Algerian" panose="04020705040A02060702" pitchFamily="82" charset="0"/>
            </a:endParaRPr>
          </a:p>
        </xdr:txBody>
      </xdr:sp>
    </xdr:grpSp>
    <xdr:clientData/>
  </xdr:twoCellAnchor>
  <xdr:twoCellAnchor>
    <xdr:from>
      <xdr:col>6</xdr:col>
      <xdr:colOff>80500</xdr:colOff>
      <xdr:row>4</xdr:row>
      <xdr:rowOff>144136</xdr:rowOff>
    </xdr:from>
    <xdr:to>
      <xdr:col>8</xdr:col>
      <xdr:colOff>38887</xdr:colOff>
      <xdr:row>8</xdr:row>
      <xdr:rowOff>5937</xdr:rowOff>
    </xdr:to>
    <xdr:grpSp>
      <xdr:nvGrpSpPr>
        <xdr:cNvPr id="301" name="Group 300">
          <a:extLst>
            <a:ext uri="{FF2B5EF4-FFF2-40B4-BE49-F238E27FC236}">
              <a16:creationId xmlns:a16="http://schemas.microsoft.com/office/drawing/2014/main" id="{53310329-D280-4C98-B6EA-A2E2B8A52CE7}"/>
            </a:ext>
          </a:extLst>
        </xdr:cNvPr>
        <xdr:cNvGrpSpPr/>
      </xdr:nvGrpSpPr>
      <xdr:grpSpPr>
        <a:xfrm>
          <a:off x="4136306" y="832394"/>
          <a:ext cx="1310323" cy="550059"/>
          <a:chOff x="12541687" y="567023"/>
          <a:chExt cx="1298234" cy="550982"/>
        </a:xfrm>
      </xdr:grpSpPr>
      <xdr:sp macro="" textlink="Pivottables!BB17">
        <xdr:nvSpPr>
          <xdr:cNvPr id="302" name="TextBox 301">
            <a:extLst>
              <a:ext uri="{FF2B5EF4-FFF2-40B4-BE49-F238E27FC236}">
                <a16:creationId xmlns:a16="http://schemas.microsoft.com/office/drawing/2014/main" id="{133DF25E-C562-4E04-912B-F430F95D52EE}"/>
              </a:ext>
            </a:extLst>
          </xdr:cNvPr>
          <xdr:cNvSpPr txBox="1"/>
        </xdr:nvSpPr>
        <xdr:spPr>
          <a:xfrm>
            <a:off x="12558866" y="688784"/>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3AC64490-633A-44C8-9387-EE01594B4BC8}" type="TxLink">
              <a:rPr lang="en-US" sz="1100" b="0" i="0" u="none" strike="noStrike">
                <a:solidFill>
                  <a:schemeClr val="bg1">
                    <a:lumMod val="95000"/>
                  </a:schemeClr>
                </a:solidFill>
                <a:latin typeface="Arial"/>
                <a:cs typeface="Arial"/>
              </a:rPr>
              <a:t>Software Metered License</a:t>
            </a:fld>
            <a:endParaRPr lang="ar-EG" sz="700">
              <a:solidFill>
                <a:schemeClr val="bg1">
                  <a:lumMod val="95000"/>
                </a:schemeClr>
              </a:solidFill>
              <a:latin typeface="Algerian" panose="04020705040A02060702" pitchFamily="82" charset="0"/>
            </a:endParaRPr>
          </a:p>
        </xdr:txBody>
      </xdr:sp>
      <xdr:sp macro="" textlink="Pivottables!BC17">
        <xdr:nvSpPr>
          <xdr:cNvPr id="303" name="TextBox 302">
            <a:extLst>
              <a:ext uri="{FF2B5EF4-FFF2-40B4-BE49-F238E27FC236}">
                <a16:creationId xmlns:a16="http://schemas.microsoft.com/office/drawing/2014/main" id="{C49951F8-2F56-4ECF-A148-A8B028E66155}"/>
              </a:ext>
            </a:extLst>
          </xdr:cNvPr>
          <xdr:cNvSpPr txBox="1"/>
        </xdr:nvSpPr>
        <xdr:spPr>
          <a:xfrm>
            <a:off x="12541687" y="904645"/>
            <a:ext cx="11531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fld id="{FB2B683A-862D-4F3E-91BF-EEAD85520432}" type="TxLink">
              <a:rPr lang="en-US" sz="1100" b="0" i="0" u="none" strike="noStrike">
                <a:solidFill>
                  <a:schemeClr val="bg1">
                    <a:lumMod val="95000"/>
                  </a:schemeClr>
                </a:solidFill>
                <a:latin typeface="Arial"/>
                <a:cs typeface="Arial"/>
              </a:rPr>
              <a:t> 56,987 </a:t>
            </a:fld>
            <a:endParaRPr lang="ar-EG" sz="700">
              <a:solidFill>
                <a:schemeClr val="bg1">
                  <a:lumMod val="95000"/>
                </a:schemeClr>
              </a:solidFill>
              <a:latin typeface="Algerian" panose="04020705040A02060702" pitchFamily="82" charset="0"/>
            </a:endParaRPr>
          </a:p>
        </xdr:txBody>
      </xdr:sp>
      <xdr:sp macro="" textlink="Pivottables!BD17">
        <xdr:nvSpPr>
          <xdr:cNvPr id="304" name="TextBox 303">
            <a:extLst>
              <a:ext uri="{FF2B5EF4-FFF2-40B4-BE49-F238E27FC236}">
                <a16:creationId xmlns:a16="http://schemas.microsoft.com/office/drawing/2014/main" id="{B7C9CF39-1B5B-47FF-A643-7334262B0730}"/>
              </a:ext>
            </a:extLst>
          </xdr:cNvPr>
          <xdr:cNvSpPr txBox="1"/>
        </xdr:nvSpPr>
        <xdr:spPr>
          <a:xfrm>
            <a:off x="13265881" y="567023"/>
            <a:ext cx="5740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fld id="{2288E110-8C7E-44EB-AAD9-911B9FD0570A}" type="TxLink">
              <a:rPr lang="en-US" sz="1100" b="0" i="0" u="none" strike="noStrike">
                <a:solidFill>
                  <a:schemeClr val="bg1">
                    <a:lumMod val="95000"/>
                  </a:schemeClr>
                </a:solidFill>
                <a:latin typeface="Arial"/>
                <a:cs typeface="Arial"/>
              </a:rPr>
              <a:t>8%</a:t>
            </a:fld>
            <a:endParaRPr lang="ar-EG" sz="700">
              <a:solidFill>
                <a:schemeClr val="bg1">
                  <a:lumMod val="95000"/>
                </a:schemeClr>
              </a:solidFill>
              <a:latin typeface="Algerian" panose="04020705040A02060702" pitchFamily="82" charset="0"/>
            </a:endParaRPr>
          </a:p>
        </xdr:txBody>
      </xdr:sp>
    </xdr:grpSp>
    <xdr:clientData/>
  </xdr:twoCellAnchor>
  <xdr:twoCellAnchor>
    <xdr:from>
      <xdr:col>7</xdr:col>
      <xdr:colOff>614516</xdr:colOff>
      <xdr:row>6</xdr:row>
      <xdr:rowOff>24581</xdr:rowOff>
    </xdr:from>
    <xdr:to>
      <xdr:col>16</xdr:col>
      <xdr:colOff>331839</xdr:colOff>
      <xdr:row>35</xdr:row>
      <xdr:rowOff>12290</xdr:rowOff>
    </xdr:to>
    <xdr:sp macro="" textlink="">
      <xdr:nvSpPr>
        <xdr:cNvPr id="311" name="Flowchart: Connector 310">
          <a:extLst>
            <a:ext uri="{FF2B5EF4-FFF2-40B4-BE49-F238E27FC236}">
              <a16:creationId xmlns:a16="http://schemas.microsoft.com/office/drawing/2014/main" id="{064C62C6-3458-4A6B-9A65-4AC36B17DA07}"/>
            </a:ext>
          </a:extLst>
        </xdr:cNvPr>
        <xdr:cNvSpPr/>
      </xdr:nvSpPr>
      <xdr:spPr>
        <a:xfrm>
          <a:off x="5346290" y="1056968"/>
          <a:ext cx="5801033" cy="497758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53340</xdr:rowOff>
    </xdr:from>
    <xdr:to>
      <xdr:col>19</xdr:col>
      <xdr:colOff>327660</xdr:colOff>
      <xdr:row>3</xdr:row>
      <xdr:rowOff>87490</xdr:rowOff>
    </xdr:to>
    <xdr:grpSp>
      <xdr:nvGrpSpPr>
        <xdr:cNvPr id="2" name="Group 1">
          <a:extLst>
            <a:ext uri="{FF2B5EF4-FFF2-40B4-BE49-F238E27FC236}">
              <a16:creationId xmlns:a16="http://schemas.microsoft.com/office/drawing/2014/main" id="{F9C7E7D8-448A-4C53-8341-E40394B3E3C6}"/>
            </a:ext>
          </a:extLst>
        </xdr:cNvPr>
        <xdr:cNvGrpSpPr/>
      </xdr:nvGrpSpPr>
      <xdr:grpSpPr>
        <a:xfrm>
          <a:off x="0" y="53340"/>
          <a:ext cx="13068300" cy="559930"/>
          <a:chOff x="0" y="0"/>
          <a:chExt cx="13350240" cy="559930"/>
        </a:xfrm>
      </xdr:grpSpPr>
      <xdr:sp macro="" textlink="">
        <xdr:nvSpPr>
          <xdr:cNvPr id="3" name="Rectangle 2">
            <a:extLst>
              <a:ext uri="{FF2B5EF4-FFF2-40B4-BE49-F238E27FC236}">
                <a16:creationId xmlns:a16="http://schemas.microsoft.com/office/drawing/2014/main" id="{5096CC1F-54D1-4EDF-A9FD-C54B14FE2FDE}"/>
              </a:ext>
            </a:extLst>
          </xdr:cNvPr>
          <xdr:cNvSpPr/>
        </xdr:nvSpPr>
        <xdr:spPr>
          <a:xfrm>
            <a:off x="0" y="22860"/>
            <a:ext cx="13350240" cy="426720"/>
          </a:xfrm>
          <a:prstGeom prst="rect">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sp macro="" textlink="">
        <xdr:nvSpPr>
          <xdr:cNvPr id="4" name="TextBox 3">
            <a:extLst>
              <a:ext uri="{FF2B5EF4-FFF2-40B4-BE49-F238E27FC236}">
                <a16:creationId xmlns:a16="http://schemas.microsoft.com/office/drawing/2014/main" id="{2928B8A6-82F5-4C10-B5C8-5C665575D86A}"/>
              </a:ext>
            </a:extLst>
          </xdr:cNvPr>
          <xdr:cNvSpPr txBox="1"/>
        </xdr:nvSpPr>
        <xdr:spPr>
          <a:xfrm>
            <a:off x="2567940" y="3048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r>
              <a:rPr lang="en-US" sz="1200">
                <a:solidFill>
                  <a:schemeClr val="accent2">
                    <a:lumMod val="50000"/>
                  </a:schemeClr>
                </a:solidFill>
                <a:latin typeface="Algerian" panose="04020705040A02060702" pitchFamily="82" charset="0"/>
              </a:rPr>
              <a:t>zizo</a:t>
            </a:r>
            <a:endParaRPr lang="ar-EG" sz="1400">
              <a:solidFill>
                <a:schemeClr val="accent2">
                  <a:lumMod val="50000"/>
                </a:schemeClr>
              </a:solidFill>
              <a:latin typeface="Algerian" panose="04020705040A02060702" pitchFamily="82" charset="0"/>
            </a:endParaRPr>
          </a:p>
        </xdr:txBody>
      </xdr:sp>
      <xdr:pic>
        <xdr:nvPicPr>
          <xdr:cNvPr id="5" name="Picture 4">
            <a:extLst>
              <a:ext uri="{FF2B5EF4-FFF2-40B4-BE49-F238E27FC236}">
                <a16:creationId xmlns:a16="http://schemas.microsoft.com/office/drawing/2014/main" id="{B1BD85C3-B33C-46E1-8CAB-058B22B1DFDD}"/>
              </a:ext>
            </a:extLst>
          </xdr:cNvPr>
          <xdr:cNvPicPr>
            <a:picLocks noChangeAspect="1"/>
          </xdr:cNvPicPr>
        </xdr:nvPicPr>
        <xdr:blipFill>
          <a:blip xmlns:r="http://schemas.openxmlformats.org/officeDocument/2006/relationships" r:embed="rId1" cstate="print">
            <a:clrChange>
              <a:clrFrom>
                <a:srgbClr val="818181"/>
              </a:clrFrom>
              <a:clrTo>
                <a:srgbClr val="818181">
                  <a:alpha val="0"/>
                </a:srgbClr>
              </a:clrTo>
            </a:clrChange>
            <a:extLst>
              <a:ext uri="{BEBA8EAE-BF5A-486C-A8C5-ECC9F3942E4B}">
                <a14:imgProps xmlns:a14="http://schemas.microsoft.com/office/drawing/2010/main">
                  <a14:imgLayer r:embed="rId2">
                    <a14:imgEffect>
                      <a14:sharpenSoften amount="100000"/>
                    </a14:imgEffect>
                    <a14:imgEffect>
                      <a14:brightnessContrast bright="-50000" contrast="50000"/>
                    </a14:imgEffect>
                  </a14:imgLayer>
                </a14:imgProps>
              </a:ext>
              <a:ext uri="{28A0092B-C50C-407E-A947-70E740481C1C}">
                <a14:useLocalDpi xmlns:a14="http://schemas.microsoft.com/office/drawing/2010/main" val="0"/>
              </a:ext>
            </a:extLst>
          </a:blip>
          <a:stretch>
            <a:fillRect/>
          </a:stretch>
        </xdr:blipFill>
        <xdr:spPr>
          <a:xfrm>
            <a:off x="2034541" y="0"/>
            <a:ext cx="937259" cy="559930"/>
          </a:xfrm>
          <a:prstGeom prst="rect">
            <a:avLst/>
          </a:prstGeom>
        </xdr:spPr>
      </xdr:pic>
      <xdr:sp macro="" textlink="">
        <xdr:nvSpPr>
          <xdr:cNvPr id="6" name="TextBox 5">
            <a:hlinkClick xmlns:r="http://schemas.openxmlformats.org/officeDocument/2006/relationships" r:id="rId3" tooltip="https://docs.google.com/spreadsheets/d/1d8Y7_V9bDY5UEta2YR4zo4sgsitGwtfy/edit#gid=187168367"/>
            <a:extLst>
              <a:ext uri="{FF2B5EF4-FFF2-40B4-BE49-F238E27FC236}">
                <a16:creationId xmlns:a16="http://schemas.microsoft.com/office/drawing/2014/main" id="{107089CE-1895-4516-8A38-A9DFF31D5D6C}"/>
              </a:ext>
            </a:extLst>
          </xdr:cNvPr>
          <xdr:cNvSpPr txBox="1"/>
        </xdr:nvSpPr>
        <xdr:spPr>
          <a:xfrm>
            <a:off x="4892040" y="0"/>
            <a:ext cx="1112520" cy="403860"/>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r>
              <a:rPr lang="en-US" sz="1200">
                <a:solidFill>
                  <a:schemeClr val="accent2">
                    <a:lumMod val="50000"/>
                  </a:schemeClr>
                </a:solidFill>
                <a:latin typeface="Algerian" panose="04020705040A02060702" pitchFamily="82" charset="0"/>
              </a:rPr>
              <a:t>Browse</a:t>
            </a:r>
            <a:endParaRPr lang="ar-EG" sz="1400">
              <a:solidFill>
                <a:schemeClr val="accent2">
                  <a:lumMod val="50000"/>
                </a:schemeClr>
              </a:solidFill>
              <a:latin typeface="Algerian" panose="04020705040A02060702" pitchFamily="82" charset="0"/>
            </a:endParaRPr>
          </a:p>
        </xdr:txBody>
      </xdr:sp>
      <xdr:sp macro="" textlink="">
        <xdr:nvSpPr>
          <xdr:cNvPr id="7" name="TextBox 6">
            <a:hlinkClick xmlns:r="http://schemas.openxmlformats.org/officeDocument/2006/relationships" r:id="rId4" tooltip="projects status"/>
            <a:extLst>
              <a:ext uri="{FF2B5EF4-FFF2-40B4-BE49-F238E27FC236}">
                <a16:creationId xmlns:a16="http://schemas.microsoft.com/office/drawing/2014/main" id="{FAFB3806-18F9-4DEC-AC24-1E9E8AD7224E}"/>
              </a:ext>
            </a:extLst>
          </xdr:cNvPr>
          <xdr:cNvSpPr txBox="1"/>
        </xdr:nvSpPr>
        <xdr:spPr>
          <a:xfrm>
            <a:off x="11990070" y="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projects</a:t>
            </a:r>
            <a:r>
              <a:rPr lang="en-US" sz="800" baseline="0">
                <a:solidFill>
                  <a:schemeClr val="accent2">
                    <a:lumMod val="50000"/>
                  </a:schemeClr>
                </a:solidFill>
                <a:latin typeface="Algerian" panose="04020705040A02060702" pitchFamily="82" charset="0"/>
              </a:rPr>
              <a:t> status</a:t>
            </a:r>
            <a:endParaRPr lang="ar-EG" sz="800">
              <a:solidFill>
                <a:schemeClr val="accent2">
                  <a:lumMod val="50000"/>
                </a:schemeClr>
              </a:solidFill>
              <a:latin typeface="Algerian" panose="04020705040A02060702" pitchFamily="82" charset="0"/>
            </a:endParaRPr>
          </a:p>
        </xdr:txBody>
      </xdr:sp>
      <xdr:sp macro="" textlink="">
        <xdr:nvSpPr>
          <xdr:cNvPr id="8" name="TextBox 7">
            <a:hlinkClick xmlns:r="http://schemas.openxmlformats.org/officeDocument/2006/relationships" r:id="rId5" tooltip="geographically"/>
            <a:extLst>
              <a:ext uri="{FF2B5EF4-FFF2-40B4-BE49-F238E27FC236}">
                <a16:creationId xmlns:a16="http://schemas.microsoft.com/office/drawing/2014/main" id="{6FF4DC4A-3080-4C8F-B780-F73138C26771}"/>
              </a:ext>
            </a:extLst>
          </xdr:cNvPr>
          <xdr:cNvSpPr txBox="1"/>
        </xdr:nvSpPr>
        <xdr:spPr>
          <a:xfrm>
            <a:off x="9399270" y="762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geographically</a:t>
            </a:r>
            <a:endParaRPr lang="ar-EG" sz="800">
              <a:solidFill>
                <a:schemeClr val="accent2">
                  <a:lumMod val="50000"/>
                </a:schemeClr>
              </a:solidFill>
              <a:latin typeface="Algerian" panose="04020705040A02060702" pitchFamily="82" charset="0"/>
            </a:endParaRPr>
          </a:p>
        </xdr:txBody>
      </xdr:sp>
      <xdr:sp macro="" textlink="">
        <xdr:nvSpPr>
          <xdr:cNvPr id="9" name="TextBox 8">
            <a:hlinkClick xmlns:r="http://schemas.openxmlformats.org/officeDocument/2006/relationships" r:id="rId6" tooltip="income sources"/>
            <a:extLst>
              <a:ext uri="{FF2B5EF4-FFF2-40B4-BE49-F238E27FC236}">
                <a16:creationId xmlns:a16="http://schemas.microsoft.com/office/drawing/2014/main" id="{48BC1DD2-1A45-4CC4-827D-3ED3E87C21F4}"/>
              </a:ext>
            </a:extLst>
          </xdr:cNvPr>
          <xdr:cNvSpPr txBox="1"/>
        </xdr:nvSpPr>
        <xdr:spPr>
          <a:xfrm>
            <a:off x="8115300" y="1524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900">
                <a:solidFill>
                  <a:schemeClr val="accent2">
                    <a:lumMod val="50000"/>
                  </a:schemeClr>
                </a:solidFill>
                <a:latin typeface="Algerian" panose="04020705040A02060702" pitchFamily="82" charset="0"/>
              </a:rPr>
              <a:t>income</a:t>
            </a:r>
            <a:r>
              <a:rPr lang="en-US" sz="900" baseline="0">
                <a:solidFill>
                  <a:schemeClr val="accent2">
                    <a:lumMod val="50000"/>
                  </a:schemeClr>
                </a:solidFill>
                <a:latin typeface="Algerian" panose="04020705040A02060702" pitchFamily="82" charset="0"/>
              </a:rPr>
              <a:t> sources</a:t>
            </a:r>
            <a:endParaRPr lang="ar-EG" sz="900">
              <a:solidFill>
                <a:schemeClr val="accent2">
                  <a:lumMod val="50000"/>
                </a:schemeClr>
              </a:solidFill>
              <a:latin typeface="Algerian" panose="04020705040A02060702" pitchFamily="82" charset="0"/>
            </a:endParaRPr>
          </a:p>
        </xdr:txBody>
      </xdr:sp>
      <xdr:sp macro="" textlink="">
        <xdr:nvSpPr>
          <xdr:cNvPr id="10" name="TextBox 9">
            <a:hlinkClick xmlns:r="http://schemas.openxmlformats.org/officeDocument/2006/relationships" r:id="rId7" tooltip="sales process"/>
            <a:extLst>
              <a:ext uri="{FF2B5EF4-FFF2-40B4-BE49-F238E27FC236}">
                <a16:creationId xmlns:a16="http://schemas.microsoft.com/office/drawing/2014/main" id="{B9D531BE-E24A-4A6E-A0FA-AAEA01241F07}"/>
              </a:ext>
            </a:extLst>
          </xdr:cNvPr>
          <xdr:cNvSpPr txBox="1"/>
        </xdr:nvSpPr>
        <xdr:spPr>
          <a:xfrm>
            <a:off x="10660380" y="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sales process</a:t>
            </a:r>
            <a:endParaRPr lang="ar-EG" sz="800">
              <a:solidFill>
                <a:schemeClr val="accent2">
                  <a:lumMod val="50000"/>
                </a:schemeClr>
              </a:solidFill>
              <a:latin typeface="Algerian" panose="04020705040A02060702" pitchFamily="82" charset="0"/>
            </a:endParaRPr>
          </a:p>
        </xdr:txBody>
      </xdr:sp>
      <xdr:sp macro="" textlink="">
        <xdr:nvSpPr>
          <xdr:cNvPr id="11" name="Free-form: Shape 10">
            <a:extLst>
              <a:ext uri="{FF2B5EF4-FFF2-40B4-BE49-F238E27FC236}">
                <a16:creationId xmlns:a16="http://schemas.microsoft.com/office/drawing/2014/main" id="{7BCC6A01-0DC9-47EE-B128-BCEA5FEDA323}"/>
              </a:ext>
            </a:extLst>
          </xdr:cNvPr>
          <xdr:cNvSpPr/>
        </xdr:nvSpPr>
        <xdr:spPr>
          <a:xfrm>
            <a:off x="4824412" y="361950"/>
            <a:ext cx="50763" cy="54864"/>
          </a:xfrm>
          <a:custGeom>
            <a:avLst/>
            <a:gdLst>
              <a:gd name="connsiteX0" fmla="*/ 114300 w 114300"/>
              <a:gd name="connsiteY0" fmla="*/ 57150 h 114300"/>
              <a:gd name="connsiteX1" fmla="*/ 57150 w 114300"/>
              <a:gd name="connsiteY1" fmla="*/ 114300 h 114300"/>
              <a:gd name="connsiteX2" fmla="*/ 0 w 114300"/>
              <a:gd name="connsiteY2" fmla="*/ 57150 h 114300"/>
              <a:gd name="connsiteX3" fmla="*/ 57150 w 114300"/>
              <a:gd name="connsiteY3" fmla="*/ 0 h 114300"/>
              <a:gd name="connsiteX4" fmla="*/ 114300 w 114300"/>
              <a:gd name="connsiteY4" fmla="*/ 57150 h 1143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4300" h="114300">
                <a:moveTo>
                  <a:pt x="114300" y="57150"/>
                </a:moveTo>
                <a:cubicBezTo>
                  <a:pt x="114300" y="88713"/>
                  <a:pt x="88713" y="114300"/>
                  <a:pt x="57150" y="114300"/>
                </a:cubicBezTo>
                <a:cubicBezTo>
                  <a:pt x="25587" y="114300"/>
                  <a:pt x="0" y="88713"/>
                  <a:pt x="0" y="57150"/>
                </a:cubicBezTo>
                <a:cubicBezTo>
                  <a:pt x="0" y="25587"/>
                  <a:pt x="25587" y="0"/>
                  <a:pt x="57150" y="0"/>
                </a:cubicBezTo>
                <a:cubicBezTo>
                  <a:pt x="88713" y="0"/>
                  <a:pt x="114300" y="25587"/>
                  <a:pt x="114300" y="57150"/>
                </a:cubicBezTo>
                <a:close/>
              </a:path>
            </a:pathLst>
          </a:custGeom>
          <a:solidFill>
            <a:schemeClr val="accent2">
              <a:lumMod val="50000"/>
            </a:schemeClr>
          </a:solidFill>
          <a:ln w="9525" cap="flat">
            <a:noFill/>
            <a:prstDash val="solid"/>
            <a:miter/>
          </a:ln>
        </xdr:spPr>
        <xdr:txBody>
          <a:bodyPr rtlCol="1" anchor="ctr"/>
          <a:lstStyle/>
          <a:p>
            <a:endParaRPr lang="ar-EG"/>
          </a:p>
        </xdr:txBody>
      </xdr:sp>
      <xdr:sp macro="" textlink="">
        <xdr:nvSpPr>
          <xdr:cNvPr id="12" name="Free-form: Shape 11">
            <a:extLst>
              <a:ext uri="{FF2B5EF4-FFF2-40B4-BE49-F238E27FC236}">
                <a16:creationId xmlns:a16="http://schemas.microsoft.com/office/drawing/2014/main" id="{8FC3F3F1-48FD-4E8E-BC59-BE0D7C0C6670}"/>
              </a:ext>
            </a:extLst>
          </xdr:cNvPr>
          <xdr:cNvSpPr/>
        </xdr:nvSpPr>
        <xdr:spPr>
          <a:xfrm>
            <a:off x="4543126" y="38100"/>
            <a:ext cx="303194" cy="365760"/>
          </a:xfrm>
          <a:custGeom>
            <a:avLst/>
            <a:gdLst>
              <a:gd name="connsiteX0" fmla="*/ 673716 w 682688"/>
              <a:gd name="connsiteY0" fmla="*/ 190500 h 762000"/>
              <a:gd name="connsiteX1" fmla="*/ 571798 w 682688"/>
              <a:gd name="connsiteY1" fmla="*/ 149543 h 762000"/>
              <a:gd name="connsiteX2" fmla="*/ 464166 w 682688"/>
              <a:gd name="connsiteY2" fmla="*/ 165735 h 762000"/>
              <a:gd name="connsiteX3" fmla="*/ 338436 w 682688"/>
              <a:gd name="connsiteY3" fmla="*/ 0 h 762000"/>
              <a:gd name="connsiteX4" fmla="*/ 213658 w 682688"/>
              <a:gd name="connsiteY4" fmla="*/ 163830 h 762000"/>
              <a:gd name="connsiteX5" fmla="*/ 110788 w 682688"/>
              <a:gd name="connsiteY5" fmla="*/ 148590 h 762000"/>
              <a:gd name="connsiteX6" fmla="*/ 8871 w 682688"/>
              <a:gd name="connsiteY6" fmla="*/ 189548 h 762000"/>
              <a:gd name="connsiteX7" fmla="*/ 90786 w 682688"/>
              <a:gd name="connsiteY7" fmla="*/ 382905 h 762000"/>
              <a:gd name="connsiteX8" fmla="*/ 13633 w 682688"/>
              <a:gd name="connsiteY8" fmla="*/ 570548 h 762000"/>
              <a:gd name="connsiteX9" fmla="*/ 115551 w 682688"/>
              <a:gd name="connsiteY9" fmla="*/ 611505 h 762000"/>
              <a:gd name="connsiteX10" fmla="*/ 213658 w 682688"/>
              <a:gd name="connsiteY10" fmla="*/ 598170 h 762000"/>
              <a:gd name="connsiteX11" fmla="*/ 338436 w 682688"/>
              <a:gd name="connsiteY11" fmla="*/ 762000 h 762000"/>
              <a:gd name="connsiteX12" fmla="*/ 463213 w 682688"/>
              <a:gd name="connsiteY12" fmla="*/ 598170 h 762000"/>
              <a:gd name="connsiteX13" fmla="*/ 566083 w 682688"/>
              <a:gd name="connsiteY13" fmla="*/ 613410 h 762000"/>
              <a:gd name="connsiteX14" fmla="*/ 668001 w 682688"/>
              <a:gd name="connsiteY14" fmla="*/ 572453 h 762000"/>
              <a:gd name="connsiteX15" fmla="*/ 590848 w 682688"/>
              <a:gd name="connsiteY15" fmla="*/ 384810 h 762000"/>
              <a:gd name="connsiteX16" fmla="*/ 673716 w 682688"/>
              <a:gd name="connsiteY16" fmla="*/ 190500 h 762000"/>
              <a:gd name="connsiteX17" fmla="*/ 571798 w 682688"/>
              <a:gd name="connsiteY17" fmla="*/ 187643 h 762000"/>
              <a:gd name="connsiteX18" fmla="*/ 640378 w 682688"/>
              <a:gd name="connsiteY18" fmla="*/ 209550 h 762000"/>
              <a:gd name="connsiteX19" fmla="*/ 564178 w 682688"/>
              <a:gd name="connsiteY19" fmla="*/ 357188 h 762000"/>
              <a:gd name="connsiteX20" fmla="*/ 487026 w 682688"/>
              <a:gd name="connsiteY20" fmla="*/ 295275 h 762000"/>
              <a:gd name="connsiteX21" fmla="*/ 472738 w 682688"/>
              <a:gd name="connsiteY21" fmla="*/ 201930 h 762000"/>
              <a:gd name="connsiteX22" fmla="*/ 571798 w 682688"/>
              <a:gd name="connsiteY22" fmla="*/ 187643 h 762000"/>
              <a:gd name="connsiteX23" fmla="*/ 401301 w 682688"/>
              <a:gd name="connsiteY23" fmla="*/ 480060 h 762000"/>
              <a:gd name="connsiteX24" fmla="*/ 341293 w 682688"/>
              <a:gd name="connsiteY24" fmla="*/ 511493 h 762000"/>
              <a:gd name="connsiteX25" fmla="*/ 281286 w 682688"/>
              <a:gd name="connsiteY25" fmla="*/ 480060 h 762000"/>
              <a:gd name="connsiteX26" fmla="*/ 226041 w 682688"/>
              <a:gd name="connsiteY26" fmla="*/ 445770 h 762000"/>
              <a:gd name="connsiteX27" fmla="*/ 224136 w 682688"/>
              <a:gd name="connsiteY27" fmla="*/ 381000 h 762000"/>
              <a:gd name="connsiteX28" fmla="*/ 226041 w 682688"/>
              <a:gd name="connsiteY28" fmla="*/ 320040 h 762000"/>
              <a:gd name="connsiteX29" fmla="*/ 287001 w 682688"/>
              <a:gd name="connsiteY29" fmla="*/ 281940 h 762000"/>
              <a:gd name="connsiteX30" fmla="*/ 341293 w 682688"/>
              <a:gd name="connsiteY30" fmla="*/ 253365 h 762000"/>
              <a:gd name="connsiteX31" fmla="*/ 395586 w 682688"/>
              <a:gd name="connsiteY31" fmla="*/ 281940 h 762000"/>
              <a:gd name="connsiteX32" fmla="*/ 450831 w 682688"/>
              <a:gd name="connsiteY32" fmla="*/ 316230 h 762000"/>
              <a:gd name="connsiteX33" fmla="*/ 452736 w 682688"/>
              <a:gd name="connsiteY33" fmla="*/ 381000 h 762000"/>
              <a:gd name="connsiteX34" fmla="*/ 449878 w 682688"/>
              <a:gd name="connsiteY34" fmla="*/ 449580 h 762000"/>
              <a:gd name="connsiteX35" fmla="*/ 401301 w 682688"/>
              <a:gd name="connsiteY35" fmla="*/ 480060 h 762000"/>
              <a:gd name="connsiteX36" fmla="*/ 445116 w 682688"/>
              <a:gd name="connsiteY36" fmla="*/ 498158 h 762000"/>
              <a:gd name="connsiteX37" fmla="*/ 436543 w 682688"/>
              <a:gd name="connsiteY37" fmla="*/ 550545 h 762000"/>
              <a:gd name="connsiteX38" fmla="*/ 386061 w 682688"/>
              <a:gd name="connsiteY38" fmla="*/ 531495 h 762000"/>
              <a:gd name="connsiteX39" fmla="*/ 420351 w 682688"/>
              <a:gd name="connsiteY39" fmla="*/ 512445 h 762000"/>
              <a:gd name="connsiteX40" fmla="*/ 445116 w 682688"/>
              <a:gd name="connsiteY40" fmla="*/ 498158 h 762000"/>
              <a:gd name="connsiteX41" fmla="*/ 296526 w 682688"/>
              <a:gd name="connsiteY41" fmla="*/ 531495 h 762000"/>
              <a:gd name="connsiteX42" fmla="*/ 241281 w 682688"/>
              <a:gd name="connsiteY42" fmla="*/ 551498 h 762000"/>
              <a:gd name="connsiteX43" fmla="*/ 231756 w 682688"/>
              <a:gd name="connsiteY43" fmla="*/ 494348 h 762000"/>
              <a:gd name="connsiteX44" fmla="*/ 263188 w 682688"/>
              <a:gd name="connsiteY44" fmla="*/ 513398 h 762000"/>
              <a:gd name="connsiteX45" fmla="*/ 296526 w 682688"/>
              <a:gd name="connsiteY45" fmla="*/ 531495 h 762000"/>
              <a:gd name="connsiteX46" fmla="*/ 186988 w 682688"/>
              <a:gd name="connsiteY46" fmla="*/ 417195 h 762000"/>
              <a:gd name="connsiteX47" fmla="*/ 146031 w 682688"/>
              <a:gd name="connsiteY47" fmla="*/ 382905 h 762000"/>
              <a:gd name="connsiteX48" fmla="*/ 186988 w 682688"/>
              <a:gd name="connsiteY48" fmla="*/ 348615 h 762000"/>
              <a:gd name="connsiteX49" fmla="*/ 186036 w 682688"/>
              <a:gd name="connsiteY49" fmla="*/ 381000 h 762000"/>
              <a:gd name="connsiteX50" fmla="*/ 186988 w 682688"/>
              <a:gd name="connsiteY50" fmla="*/ 417195 h 762000"/>
              <a:gd name="connsiteX51" fmla="*/ 230803 w 682688"/>
              <a:gd name="connsiteY51" fmla="*/ 271463 h 762000"/>
              <a:gd name="connsiteX52" fmla="*/ 240328 w 682688"/>
              <a:gd name="connsiteY52" fmla="*/ 211455 h 762000"/>
              <a:gd name="connsiteX53" fmla="*/ 296526 w 682688"/>
              <a:gd name="connsiteY53" fmla="*/ 232410 h 762000"/>
              <a:gd name="connsiteX54" fmla="*/ 266998 w 682688"/>
              <a:gd name="connsiteY54" fmla="*/ 248602 h 762000"/>
              <a:gd name="connsiteX55" fmla="*/ 230803 w 682688"/>
              <a:gd name="connsiteY55" fmla="*/ 271463 h 762000"/>
              <a:gd name="connsiteX56" fmla="*/ 385108 w 682688"/>
              <a:gd name="connsiteY56" fmla="*/ 232410 h 762000"/>
              <a:gd name="connsiteX57" fmla="*/ 436543 w 682688"/>
              <a:gd name="connsiteY57" fmla="*/ 213360 h 762000"/>
              <a:gd name="connsiteX58" fmla="*/ 446068 w 682688"/>
              <a:gd name="connsiteY58" fmla="*/ 267653 h 762000"/>
              <a:gd name="connsiteX59" fmla="*/ 414636 w 682688"/>
              <a:gd name="connsiteY59" fmla="*/ 248602 h 762000"/>
              <a:gd name="connsiteX60" fmla="*/ 385108 w 682688"/>
              <a:gd name="connsiteY60" fmla="*/ 232410 h 762000"/>
              <a:gd name="connsiteX61" fmla="*/ 489883 w 682688"/>
              <a:gd name="connsiteY61" fmla="*/ 344805 h 762000"/>
              <a:gd name="connsiteX62" fmla="*/ 536556 w 682688"/>
              <a:gd name="connsiteY62" fmla="*/ 383858 h 762000"/>
              <a:gd name="connsiteX63" fmla="*/ 489883 w 682688"/>
              <a:gd name="connsiteY63" fmla="*/ 421958 h 762000"/>
              <a:gd name="connsiteX64" fmla="*/ 490836 w 682688"/>
              <a:gd name="connsiteY64" fmla="*/ 381953 h 762000"/>
              <a:gd name="connsiteX65" fmla="*/ 489883 w 682688"/>
              <a:gd name="connsiteY65" fmla="*/ 344805 h 762000"/>
              <a:gd name="connsiteX66" fmla="*/ 338436 w 682688"/>
              <a:gd name="connsiteY66" fmla="*/ 38100 h 762000"/>
              <a:gd name="connsiteX67" fmla="*/ 427971 w 682688"/>
              <a:gd name="connsiteY67" fmla="*/ 176213 h 762000"/>
              <a:gd name="connsiteX68" fmla="*/ 341293 w 682688"/>
              <a:gd name="connsiteY68" fmla="*/ 210503 h 762000"/>
              <a:gd name="connsiteX69" fmla="*/ 249853 w 682688"/>
              <a:gd name="connsiteY69" fmla="*/ 174308 h 762000"/>
              <a:gd name="connsiteX70" fmla="*/ 338436 w 682688"/>
              <a:gd name="connsiteY70" fmla="*/ 38100 h 762000"/>
              <a:gd name="connsiteX71" fmla="*/ 41256 w 682688"/>
              <a:gd name="connsiteY71" fmla="*/ 209550 h 762000"/>
              <a:gd name="connsiteX72" fmla="*/ 109836 w 682688"/>
              <a:gd name="connsiteY72" fmla="*/ 187643 h 762000"/>
              <a:gd name="connsiteX73" fmla="*/ 203181 w 682688"/>
              <a:gd name="connsiteY73" fmla="*/ 200978 h 762000"/>
              <a:gd name="connsiteX74" fmla="*/ 188893 w 682688"/>
              <a:gd name="connsiteY74" fmla="*/ 299085 h 762000"/>
              <a:gd name="connsiteX75" fmla="*/ 117456 w 682688"/>
              <a:gd name="connsiteY75" fmla="*/ 357188 h 762000"/>
              <a:gd name="connsiteX76" fmla="*/ 41256 w 682688"/>
              <a:gd name="connsiteY76" fmla="*/ 209550 h 762000"/>
              <a:gd name="connsiteX77" fmla="*/ 115551 w 682688"/>
              <a:gd name="connsiteY77" fmla="*/ 574358 h 762000"/>
              <a:gd name="connsiteX78" fmla="*/ 46971 w 682688"/>
              <a:gd name="connsiteY78" fmla="*/ 552450 h 762000"/>
              <a:gd name="connsiteX79" fmla="*/ 118408 w 682688"/>
              <a:gd name="connsiteY79" fmla="*/ 409575 h 762000"/>
              <a:gd name="connsiteX80" fmla="*/ 189846 w 682688"/>
              <a:gd name="connsiteY80" fmla="*/ 466725 h 762000"/>
              <a:gd name="connsiteX81" fmla="*/ 204133 w 682688"/>
              <a:gd name="connsiteY81" fmla="*/ 561975 h 762000"/>
              <a:gd name="connsiteX82" fmla="*/ 115551 w 682688"/>
              <a:gd name="connsiteY82" fmla="*/ 574358 h 762000"/>
              <a:gd name="connsiteX83" fmla="*/ 338436 w 682688"/>
              <a:gd name="connsiteY83" fmla="*/ 723900 h 762000"/>
              <a:gd name="connsiteX84" fmla="*/ 249853 w 682688"/>
              <a:gd name="connsiteY84" fmla="*/ 588645 h 762000"/>
              <a:gd name="connsiteX85" fmla="*/ 341293 w 682688"/>
              <a:gd name="connsiteY85" fmla="*/ 553403 h 762000"/>
              <a:gd name="connsiteX86" fmla="*/ 427018 w 682688"/>
              <a:gd name="connsiteY86" fmla="*/ 586740 h 762000"/>
              <a:gd name="connsiteX87" fmla="*/ 338436 w 682688"/>
              <a:gd name="connsiteY87" fmla="*/ 723900 h 762000"/>
              <a:gd name="connsiteX88" fmla="*/ 635616 w 682688"/>
              <a:gd name="connsiteY88" fmla="*/ 552450 h 762000"/>
              <a:gd name="connsiteX89" fmla="*/ 567036 w 682688"/>
              <a:gd name="connsiteY89" fmla="*/ 574358 h 762000"/>
              <a:gd name="connsiteX90" fmla="*/ 473691 w 682688"/>
              <a:gd name="connsiteY90" fmla="*/ 561023 h 762000"/>
              <a:gd name="connsiteX91" fmla="*/ 487026 w 682688"/>
              <a:gd name="connsiteY91" fmla="*/ 470535 h 762000"/>
              <a:gd name="connsiteX92" fmla="*/ 564178 w 682688"/>
              <a:gd name="connsiteY92" fmla="*/ 409575 h 762000"/>
              <a:gd name="connsiteX93" fmla="*/ 635616 w 682688"/>
              <a:gd name="connsiteY93" fmla="*/ 552450 h 762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Lst>
            <a:rect l="l" t="t" r="r" b="b"/>
            <a:pathLst>
              <a:path w="682688" h="762000">
                <a:moveTo>
                  <a:pt x="673716" y="190500"/>
                </a:moveTo>
                <a:cubicBezTo>
                  <a:pt x="657523" y="162878"/>
                  <a:pt x="621328" y="149543"/>
                  <a:pt x="571798" y="149543"/>
                </a:cubicBezTo>
                <a:cubicBezTo>
                  <a:pt x="540366" y="149543"/>
                  <a:pt x="504171" y="155258"/>
                  <a:pt x="464166" y="165735"/>
                </a:cubicBezTo>
                <a:cubicBezTo>
                  <a:pt x="436543" y="65723"/>
                  <a:pt x="390823" y="0"/>
                  <a:pt x="338436" y="0"/>
                </a:cubicBezTo>
                <a:cubicBezTo>
                  <a:pt x="287001" y="0"/>
                  <a:pt x="240328" y="64770"/>
                  <a:pt x="213658" y="163830"/>
                </a:cubicBezTo>
                <a:cubicBezTo>
                  <a:pt x="175558" y="154305"/>
                  <a:pt x="141268" y="148590"/>
                  <a:pt x="110788" y="148590"/>
                </a:cubicBezTo>
                <a:cubicBezTo>
                  <a:pt x="61258" y="148590"/>
                  <a:pt x="25063" y="161925"/>
                  <a:pt x="8871" y="189548"/>
                </a:cubicBezTo>
                <a:cubicBezTo>
                  <a:pt x="-17799" y="235268"/>
                  <a:pt x="17443" y="308610"/>
                  <a:pt x="90786" y="382905"/>
                </a:cubicBezTo>
                <a:cubicBezTo>
                  <a:pt x="20301" y="455295"/>
                  <a:pt x="-12084" y="525780"/>
                  <a:pt x="13633" y="570548"/>
                </a:cubicBezTo>
                <a:cubicBezTo>
                  <a:pt x="29826" y="598170"/>
                  <a:pt x="66021" y="611505"/>
                  <a:pt x="115551" y="611505"/>
                </a:cubicBezTo>
                <a:cubicBezTo>
                  <a:pt x="144126" y="611505"/>
                  <a:pt x="177463" y="606743"/>
                  <a:pt x="213658" y="598170"/>
                </a:cubicBezTo>
                <a:cubicBezTo>
                  <a:pt x="241281" y="697230"/>
                  <a:pt x="287001" y="762000"/>
                  <a:pt x="338436" y="762000"/>
                </a:cubicBezTo>
                <a:cubicBezTo>
                  <a:pt x="389871" y="762000"/>
                  <a:pt x="436543" y="697230"/>
                  <a:pt x="463213" y="598170"/>
                </a:cubicBezTo>
                <a:cubicBezTo>
                  <a:pt x="501313" y="607695"/>
                  <a:pt x="535603" y="613410"/>
                  <a:pt x="566083" y="613410"/>
                </a:cubicBezTo>
                <a:cubicBezTo>
                  <a:pt x="615613" y="613410"/>
                  <a:pt x="651808" y="600075"/>
                  <a:pt x="668001" y="572453"/>
                </a:cubicBezTo>
                <a:cubicBezTo>
                  <a:pt x="693718" y="527685"/>
                  <a:pt x="661333" y="457200"/>
                  <a:pt x="590848" y="384810"/>
                </a:cubicBezTo>
                <a:cubicBezTo>
                  <a:pt x="666096" y="309563"/>
                  <a:pt x="700386" y="236220"/>
                  <a:pt x="673716" y="190500"/>
                </a:cubicBezTo>
                <a:close/>
                <a:moveTo>
                  <a:pt x="571798" y="187643"/>
                </a:moveTo>
                <a:cubicBezTo>
                  <a:pt x="607041" y="187643"/>
                  <a:pt x="632758" y="196215"/>
                  <a:pt x="640378" y="209550"/>
                </a:cubicBezTo>
                <a:cubicBezTo>
                  <a:pt x="654666" y="234315"/>
                  <a:pt x="628948" y="292418"/>
                  <a:pt x="564178" y="357188"/>
                </a:cubicBezTo>
                <a:cubicBezTo>
                  <a:pt x="541318" y="336233"/>
                  <a:pt x="515601" y="315278"/>
                  <a:pt x="487026" y="295275"/>
                </a:cubicBezTo>
                <a:cubicBezTo>
                  <a:pt x="484168" y="262890"/>
                  <a:pt x="479406" y="231458"/>
                  <a:pt x="472738" y="201930"/>
                </a:cubicBezTo>
                <a:cubicBezTo>
                  <a:pt x="508933" y="192405"/>
                  <a:pt x="543223" y="187643"/>
                  <a:pt x="571798" y="187643"/>
                </a:cubicBezTo>
                <a:close/>
                <a:moveTo>
                  <a:pt x="401301" y="480060"/>
                </a:moveTo>
                <a:cubicBezTo>
                  <a:pt x="381298" y="491490"/>
                  <a:pt x="361296" y="501968"/>
                  <a:pt x="341293" y="511493"/>
                </a:cubicBezTo>
                <a:cubicBezTo>
                  <a:pt x="321291" y="501968"/>
                  <a:pt x="301288" y="491490"/>
                  <a:pt x="281286" y="480060"/>
                </a:cubicBezTo>
                <a:cubicBezTo>
                  <a:pt x="262236" y="468630"/>
                  <a:pt x="243186" y="457200"/>
                  <a:pt x="226041" y="445770"/>
                </a:cubicBezTo>
                <a:cubicBezTo>
                  <a:pt x="224136" y="424815"/>
                  <a:pt x="224136" y="403860"/>
                  <a:pt x="224136" y="381000"/>
                </a:cubicBezTo>
                <a:cubicBezTo>
                  <a:pt x="224136" y="360045"/>
                  <a:pt x="225088" y="340043"/>
                  <a:pt x="226041" y="320040"/>
                </a:cubicBezTo>
                <a:cubicBezTo>
                  <a:pt x="245091" y="306705"/>
                  <a:pt x="265093" y="294323"/>
                  <a:pt x="287001" y="281940"/>
                </a:cubicBezTo>
                <a:cubicBezTo>
                  <a:pt x="305098" y="271463"/>
                  <a:pt x="323196" y="261938"/>
                  <a:pt x="341293" y="253365"/>
                </a:cubicBezTo>
                <a:cubicBezTo>
                  <a:pt x="359391" y="261938"/>
                  <a:pt x="377488" y="271463"/>
                  <a:pt x="395586" y="281940"/>
                </a:cubicBezTo>
                <a:cubicBezTo>
                  <a:pt x="414636" y="293370"/>
                  <a:pt x="433686" y="304800"/>
                  <a:pt x="450831" y="316230"/>
                </a:cubicBezTo>
                <a:cubicBezTo>
                  <a:pt x="452736" y="337185"/>
                  <a:pt x="452736" y="358140"/>
                  <a:pt x="452736" y="381000"/>
                </a:cubicBezTo>
                <a:cubicBezTo>
                  <a:pt x="452736" y="404813"/>
                  <a:pt x="451783" y="427673"/>
                  <a:pt x="449878" y="449580"/>
                </a:cubicBezTo>
                <a:cubicBezTo>
                  <a:pt x="434638" y="460058"/>
                  <a:pt x="418446" y="469583"/>
                  <a:pt x="401301" y="480060"/>
                </a:cubicBezTo>
                <a:close/>
                <a:moveTo>
                  <a:pt x="445116" y="498158"/>
                </a:moveTo>
                <a:cubicBezTo>
                  <a:pt x="442258" y="516255"/>
                  <a:pt x="439401" y="534353"/>
                  <a:pt x="436543" y="550545"/>
                </a:cubicBezTo>
                <a:cubicBezTo>
                  <a:pt x="420351" y="544830"/>
                  <a:pt x="403206" y="539115"/>
                  <a:pt x="386061" y="531495"/>
                </a:cubicBezTo>
                <a:cubicBezTo>
                  <a:pt x="397491" y="525780"/>
                  <a:pt x="408921" y="519113"/>
                  <a:pt x="420351" y="512445"/>
                </a:cubicBezTo>
                <a:cubicBezTo>
                  <a:pt x="428923" y="507683"/>
                  <a:pt x="437496" y="502920"/>
                  <a:pt x="445116" y="498158"/>
                </a:cubicBezTo>
                <a:close/>
                <a:moveTo>
                  <a:pt x="296526" y="531495"/>
                </a:moveTo>
                <a:cubicBezTo>
                  <a:pt x="277476" y="539115"/>
                  <a:pt x="259378" y="545783"/>
                  <a:pt x="241281" y="551498"/>
                </a:cubicBezTo>
                <a:cubicBezTo>
                  <a:pt x="237471" y="533400"/>
                  <a:pt x="234613" y="514350"/>
                  <a:pt x="231756" y="494348"/>
                </a:cubicBezTo>
                <a:cubicBezTo>
                  <a:pt x="242233" y="501015"/>
                  <a:pt x="251758" y="506730"/>
                  <a:pt x="263188" y="513398"/>
                </a:cubicBezTo>
                <a:cubicBezTo>
                  <a:pt x="273666" y="519113"/>
                  <a:pt x="285096" y="525780"/>
                  <a:pt x="296526" y="531495"/>
                </a:cubicBezTo>
                <a:close/>
                <a:moveTo>
                  <a:pt x="186988" y="417195"/>
                </a:moveTo>
                <a:cubicBezTo>
                  <a:pt x="171748" y="405765"/>
                  <a:pt x="158413" y="394335"/>
                  <a:pt x="146031" y="382905"/>
                </a:cubicBezTo>
                <a:cubicBezTo>
                  <a:pt x="158413" y="371475"/>
                  <a:pt x="172701" y="360045"/>
                  <a:pt x="186988" y="348615"/>
                </a:cubicBezTo>
                <a:cubicBezTo>
                  <a:pt x="186988" y="359093"/>
                  <a:pt x="186036" y="369570"/>
                  <a:pt x="186036" y="381000"/>
                </a:cubicBezTo>
                <a:cubicBezTo>
                  <a:pt x="186036" y="393383"/>
                  <a:pt x="186036" y="405765"/>
                  <a:pt x="186988" y="417195"/>
                </a:cubicBezTo>
                <a:close/>
                <a:moveTo>
                  <a:pt x="230803" y="271463"/>
                </a:moveTo>
                <a:cubicBezTo>
                  <a:pt x="233661" y="250508"/>
                  <a:pt x="236518" y="230505"/>
                  <a:pt x="240328" y="211455"/>
                </a:cubicBezTo>
                <a:cubicBezTo>
                  <a:pt x="258426" y="217170"/>
                  <a:pt x="277476" y="224790"/>
                  <a:pt x="296526" y="232410"/>
                </a:cubicBezTo>
                <a:cubicBezTo>
                  <a:pt x="287001" y="237173"/>
                  <a:pt x="276523" y="242888"/>
                  <a:pt x="266998" y="248602"/>
                </a:cubicBezTo>
                <a:cubicBezTo>
                  <a:pt x="255568" y="256223"/>
                  <a:pt x="243186" y="263843"/>
                  <a:pt x="230803" y="271463"/>
                </a:cubicBezTo>
                <a:close/>
                <a:moveTo>
                  <a:pt x="385108" y="232410"/>
                </a:moveTo>
                <a:cubicBezTo>
                  <a:pt x="402253" y="224790"/>
                  <a:pt x="419398" y="219075"/>
                  <a:pt x="436543" y="213360"/>
                </a:cubicBezTo>
                <a:cubicBezTo>
                  <a:pt x="440353" y="230505"/>
                  <a:pt x="443211" y="248602"/>
                  <a:pt x="446068" y="267653"/>
                </a:cubicBezTo>
                <a:cubicBezTo>
                  <a:pt x="435591" y="260985"/>
                  <a:pt x="426066" y="255270"/>
                  <a:pt x="414636" y="248602"/>
                </a:cubicBezTo>
                <a:cubicBezTo>
                  <a:pt x="405111" y="243840"/>
                  <a:pt x="395586" y="238125"/>
                  <a:pt x="385108" y="232410"/>
                </a:cubicBezTo>
                <a:close/>
                <a:moveTo>
                  <a:pt x="489883" y="344805"/>
                </a:moveTo>
                <a:cubicBezTo>
                  <a:pt x="507028" y="358140"/>
                  <a:pt x="522268" y="370523"/>
                  <a:pt x="536556" y="383858"/>
                </a:cubicBezTo>
                <a:cubicBezTo>
                  <a:pt x="522268" y="396240"/>
                  <a:pt x="507028" y="409575"/>
                  <a:pt x="489883" y="421958"/>
                </a:cubicBezTo>
                <a:cubicBezTo>
                  <a:pt x="490836" y="408623"/>
                  <a:pt x="490836" y="395288"/>
                  <a:pt x="490836" y="381953"/>
                </a:cubicBezTo>
                <a:cubicBezTo>
                  <a:pt x="490836" y="368618"/>
                  <a:pt x="490836" y="356235"/>
                  <a:pt x="489883" y="344805"/>
                </a:cubicBezTo>
                <a:close/>
                <a:moveTo>
                  <a:pt x="338436" y="38100"/>
                </a:moveTo>
                <a:cubicBezTo>
                  <a:pt x="367011" y="38100"/>
                  <a:pt x="404158" y="88582"/>
                  <a:pt x="427971" y="176213"/>
                </a:cubicBezTo>
                <a:cubicBezTo>
                  <a:pt x="400348" y="185738"/>
                  <a:pt x="370821" y="197168"/>
                  <a:pt x="341293" y="210503"/>
                </a:cubicBezTo>
                <a:cubicBezTo>
                  <a:pt x="309861" y="196215"/>
                  <a:pt x="279381" y="183833"/>
                  <a:pt x="249853" y="174308"/>
                </a:cubicBezTo>
                <a:cubicBezTo>
                  <a:pt x="273666" y="87630"/>
                  <a:pt x="309861" y="38100"/>
                  <a:pt x="338436" y="38100"/>
                </a:cubicBezTo>
                <a:close/>
                <a:moveTo>
                  <a:pt x="41256" y="209550"/>
                </a:moveTo>
                <a:cubicBezTo>
                  <a:pt x="49828" y="195263"/>
                  <a:pt x="74593" y="187643"/>
                  <a:pt x="109836" y="187643"/>
                </a:cubicBezTo>
                <a:cubicBezTo>
                  <a:pt x="137458" y="187643"/>
                  <a:pt x="168891" y="192405"/>
                  <a:pt x="203181" y="200978"/>
                </a:cubicBezTo>
                <a:cubicBezTo>
                  <a:pt x="196513" y="231458"/>
                  <a:pt x="191751" y="264795"/>
                  <a:pt x="188893" y="299085"/>
                </a:cubicBezTo>
                <a:cubicBezTo>
                  <a:pt x="162223" y="318135"/>
                  <a:pt x="138411" y="337185"/>
                  <a:pt x="117456" y="357188"/>
                </a:cubicBezTo>
                <a:cubicBezTo>
                  <a:pt x="53638" y="292418"/>
                  <a:pt x="26968" y="234315"/>
                  <a:pt x="41256" y="209550"/>
                </a:cubicBezTo>
                <a:close/>
                <a:moveTo>
                  <a:pt x="115551" y="574358"/>
                </a:moveTo>
                <a:cubicBezTo>
                  <a:pt x="80308" y="574358"/>
                  <a:pt x="54591" y="565785"/>
                  <a:pt x="46971" y="552450"/>
                </a:cubicBezTo>
                <a:cubicBezTo>
                  <a:pt x="32683" y="527685"/>
                  <a:pt x="57448" y="472440"/>
                  <a:pt x="118408" y="409575"/>
                </a:cubicBezTo>
                <a:cubicBezTo>
                  <a:pt x="140316" y="428625"/>
                  <a:pt x="164128" y="447675"/>
                  <a:pt x="189846" y="466725"/>
                </a:cubicBezTo>
                <a:cubicBezTo>
                  <a:pt x="192703" y="500063"/>
                  <a:pt x="197466" y="532448"/>
                  <a:pt x="204133" y="561975"/>
                </a:cubicBezTo>
                <a:cubicBezTo>
                  <a:pt x="172701" y="570548"/>
                  <a:pt x="142221" y="574358"/>
                  <a:pt x="115551" y="574358"/>
                </a:cubicBezTo>
                <a:close/>
                <a:moveTo>
                  <a:pt x="338436" y="723900"/>
                </a:moveTo>
                <a:cubicBezTo>
                  <a:pt x="309861" y="723900"/>
                  <a:pt x="273666" y="674370"/>
                  <a:pt x="249853" y="588645"/>
                </a:cubicBezTo>
                <a:cubicBezTo>
                  <a:pt x="279381" y="579120"/>
                  <a:pt x="309861" y="567690"/>
                  <a:pt x="341293" y="553403"/>
                </a:cubicBezTo>
                <a:cubicBezTo>
                  <a:pt x="370821" y="566738"/>
                  <a:pt x="399396" y="578168"/>
                  <a:pt x="427018" y="586740"/>
                </a:cubicBezTo>
                <a:cubicBezTo>
                  <a:pt x="403206" y="674370"/>
                  <a:pt x="367011" y="723900"/>
                  <a:pt x="338436" y="723900"/>
                </a:cubicBezTo>
                <a:close/>
                <a:moveTo>
                  <a:pt x="635616" y="552450"/>
                </a:moveTo>
                <a:cubicBezTo>
                  <a:pt x="627043" y="566738"/>
                  <a:pt x="602278" y="574358"/>
                  <a:pt x="567036" y="574358"/>
                </a:cubicBezTo>
                <a:cubicBezTo>
                  <a:pt x="539413" y="574358"/>
                  <a:pt x="507028" y="569595"/>
                  <a:pt x="473691" y="561023"/>
                </a:cubicBezTo>
                <a:cubicBezTo>
                  <a:pt x="479406" y="532448"/>
                  <a:pt x="484168" y="502920"/>
                  <a:pt x="487026" y="470535"/>
                </a:cubicBezTo>
                <a:cubicBezTo>
                  <a:pt x="515601" y="450533"/>
                  <a:pt x="541318" y="430530"/>
                  <a:pt x="564178" y="409575"/>
                </a:cubicBezTo>
                <a:cubicBezTo>
                  <a:pt x="625138" y="472440"/>
                  <a:pt x="649903" y="527685"/>
                  <a:pt x="635616" y="552450"/>
                </a:cubicBezTo>
                <a:close/>
              </a:path>
            </a:pathLst>
          </a:custGeom>
          <a:solidFill>
            <a:schemeClr val="accent2">
              <a:lumMod val="50000"/>
            </a:schemeClr>
          </a:solidFill>
          <a:ln w="9525" cap="flat">
            <a:noFill/>
            <a:prstDash val="solid"/>
            <a:miter/>
          </a:ln>
        </xdr:spPr>
        <xdr:txBody>
          <a:bodyPr rtlCol="1" anchor="ctr"/>
          <a:lstStyle/>
          <a:p>
            <a:endParaRPr lang="ar-EG"/>
          </a:p>
        </xdr:txBody>
      </xdr:sp>
      <xdr:sp macro="" textlink="">
        <xdr:nvSpPr>
          <xdr:cNvPr id="13" name="Flowchart: Terminator 12">
            <a:extLst>
              <a:ext uri="{FF2B5EF4-FFF2-40B4-BE49-F238E27FC236}">
                <a16:creationId xmlns:a16="http://schemas.microsoft.com/office/drawing/2014/main" id="{FAF79495-C8DF-4A37-BFD0-56E91B8DCF97}"/>
              </a:ext>
            </a:extLst>
          </xdr:cNvPr>
          <xdr:cNvSpPr/>
        </xdr:nvSpPr>
        <xdr:spPr>
          <a:xfrm>
            <a:off x="9551797" y="350520"/>
            <a:ext cx="144000" cy="25200"/>
          </a:xfrm>
          <a:prstGeom prst="flowChartTerminator">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19</xdr:col>
      <xdr:colOff>297180</xdr:colOff>
      <xdr:row>4</xdr:row>
      <xdr:rowOff>34150</xdr:rowOff>
    </xdr:to>
    <xdr:grpSp>
      <xdr:nvGrpSpPr>
        <xdr:cNvPr id="2" name="Group 1">
          <a:extLst>
            <a:ext uri="{FF2B5EF4-FFF2-40B4-BE49-F238E27FC236}">
              <a16:creationId xmlns:a16="http://schemas.microsoft.com/office/drawing/2014/main" id="{B0AB3880-67F4-42B7-8F67-26166D814543}"/>
            </a:ext>
          </a:extLst>
        </xdr:cNvPr>
        <xdr:cNvGrpSpPr/>
      </xdr:nvGrpSpPr>
      <xdr:grpSpPr>
        <a:xfrm>
          <a:off x="0" y="175260"/>
          <a:ext cx="13037820" cy="559930"/>
          <a:chOff x="0" y="0"/>
          <a:chExt cx="13350240" cy="559930"/>
        </a:xfrm>
      </xdr:grpSpPr>
      <xdr:sp macro="" textlink="">
        <xdr:nvSpPr>
          <xdr:cNvPr id="3" name="Rectangle 2">
            <a:extLst>
              <a:ext uri="{FF2B5EF4-FFF2-40B4-BE49-F238E27FC236}">
                <a16:creationId xmlns:a16="http://schemas.microsoft.com/office/drawing/2014/main" id="{659D0D2E-05A9-4FCB-BABD-C835A60FF54A}"/>
              </a:ext>
            </a:extLst>
          </xdr:cNvPr>
          <xdr:cNvSpPr/>
        </xdr:nvSpPr>
        <xdr:spPr>
          <a:xfrm>
            <a:off x="0" y="22860"/>
            <a:ext cx="13350240" cy="426720"/>
          </a:xfrm>
          <a:prstGeom prst="rect">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sp macro="" textlink="">
        <xdr:nvSpPr>
          <xdr:cNvPr id="4" name="TextBox 3">
            <a:extLst>
              <a:ext uri="{FF2B5EF4-FFF2-40B4-BE49-F238E27FC236}">
                <a16:creationId xmlns:a16="http://schemas.microsoft.com/office/drawing/2014/main" id="{13E73B77-2006-4A75-8BD3-521B04956C25}"/>
              </a:ext>
            </a:extLst>
          </xdr:cNvPr>
          <xdr:cNvSpPr txBox="1"/>
        </xdr:nvSpPr>
        <xdr:spPr>
          <a:xfrm>
            <a:off x="2567940" y="3048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r>
              <a:rPr lang="en-US" sz="1200">
                <a:solidFill>
                  <a:schemeClr val="accent2">
                    <a:lumMod val="50000"/>
                  </a:schemeClr>
                </a:solidFill>
                <a:latin typeface="Algerian" panose="04020705040A02060702" pitchFamily="82" charset="0"/>
              </a:rPr>
              <a:t>zizo</a:t>
            </a:r>
            <a:endParaRPr lang="ar-EG" sz="1400">
              <a:solidFill>
                <a:schemeClr val="accent2">
                  <a:lumMod val="50000"/>
                </a:schemeClr>
              </a:solidFill>
              <a:latin typeface="Algerian" panose="04020705040A02060702" pitchFamily="82" charset="0"/>
            </a:endParaRPr>
          </a:p>
        </xdr:txBody>
      </xdr:sp>
      <xdr:pic>
        <xdr:nvPicPr>
          <xdr:cNvPr id="5" name="Picture 4">
            <a:extLst>
              <a:ext uri="{FF2B5EF4-FFF2-40B4-BE49-F238E27FC236}">
                <a16:creationId xmlns:a16="http://schemas.microsoft.com/office/drawing/2014/main" id="{72F50CB6-E290-4B2A-9E7E-3D7C30657B96}"/>
              </a:ext>
            </a:extLst>
          </xdr:cNvPr>
          <xdr:cNvPicPr>
            <a:picLocks noChangeAspect="1"/>
          </xdr:cNvPicPr>
        </xdr:nvPicPr>
        <xdr:blipFill>
          <a:blip xmlns:r="http://schemas.openxmlformats.org/officeDocument/2006/relationships" r:embed="rId1" cstate="print">
            <a:clrChange>
              <a:clrFrom>
                <a:srgbClr val="818181"/>
              </a:clrFrom>
              <a:clrTo>
                <a:srgbClr val="818181">
                  <a:alpha val="0"/>
                </a:srgbClr>
              </a:clrTo>
            </a:clrChange>
            <a:extLst>
              <a:ext uri="{BEBA8EAE-BF5A-486C-A8C5-ECC9F3942E4B}">
                <a14:imgProps xmlns:a14="http://schemas.microsoft.com/office/drawing/2010/main">
                  <a14:imgLayer r:embed="rId2">
                    <a14:imgEffect>
                      <a14:sharpenSoften amount="100000"/>
                    </a14:imgEffect>
                    <a14:imgEffect>
                      <a14:brightnessContrast bright="-50000" contrast="50000"/>
                    </a14:imgEffect>
                  </a14:imgLayer>
                </a14:imgProps>
              </a:ext>
              <a:ext uri="{28A0092B-C50C-407E-A947-70E740481C1C}">
                <a14:useLocalDpi xmlns:a14="http://schemas.microsoft.com/office/drawing/2010/main" val="0"/>
              </a:ext>
            </a:extLst>
          </a:blip>
          <a:stretch>
            <a:fillRect/>
          </a:stretch>
        </xdr:blipFill>
        <xdr:spPr>
          <a:xfrm>
            <a:off x="2034541" y="0"/>
            <a:ext cx="937259" cy="559930"/>
          </a:xfrm>
          <a:prstGeom prst="rect">
            <a:avLst/>
          </a:prstGeom>
        </xdr:spPr>
      </xdr:pic>
      <xdr:sp macro="" textlink="">
        <xdr:nvSpPr>
          <xdr:cNvPr id="6" name="TextBox 5">
            <a:hlinkClick xmlns:r="http://schemas.openxmlformats.org/officeDocument/2006/relationships" r:id="rId3" tooltip="https://docs.google.com/spreadsheets/d/1d8Y7_V9bDY5UEta2YR4zo4sgsitGwtfy/edit#gid=187168367"/>
            <a:extLst>
              <a:ext uri="{FF2B5EF4-FFF2-40B4-BE49-F238E27FC236}">
                <a16:creationId xmlns:a16="http://schemas.microsoft.com/office/drawing/2014/main" id="{2F23CE19-1D1E-4E94-8202-A60576A4A0B4}"/>
              </a:ext>
            </a:extLst>
          </xdr:cNvPr>
          <xdr:cNvSpPr txBox="1"/>
        </xdr:nvSpPr>
        <xdr:spPr>
          <a:xfrm>
            <a:off x="4892040" y="0"/>
            <a:ext cx="1112520" cy="403860"/>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r>
              <a:rPr lang="en-US" sz="1200">
                <a:solidFill>
                  <a:schemeClr val="accent2">
                    <a:lumMod val="50000"/>
                  </a:schemeClr>
                </a:solidFill>
                <a:latin typeface="Algerian" panose="04020705040A02060702" pitchFamily="82" charset="0"/>
              </a:rPr>
              <a:t>Browse</a:t>
            </a:r>
            <a:endParaRPr lang="ar-EG" sz="1400">
              <a:solidFill>
                <a:schemeClr val="accent2">
                  <a:lumMod val="50000"/>
                </a:schemeClr>
              </a:solidFill>
              <a:latin typeface="Algerian" panose="04020705040A02060702" pitchFamily="82" charset="0"/>
            </a:endParaRPr>
          </a:p>
        </xdr:txBody>
      </xdr:sp>
      <xdr:sp macro="" textlink="">
        <xdr:nvSpPr>
          <xdr:cNvPr id="7" name="TextBox 6">
            <a:hlinkClick xmlns:r="http://schemas.openxmlformats.org/officeDocument/2006/relationships" r:id="rId4" tooltip="projects status"/>
            <a:extLst>
              <a:ext uri="{FF2B5EF4-FFF2-40B4-BE49-F238E27FC236}">
                <a16:creationId xmlns:a16="http://schemas.microsoft.com/office/drawing/2014/main" id="{2DAC49C6-28BE-4537-A972-785835D1C6F3}"/>
              </a:ext>
            </a:extLst>
          </xdr:cNvPr>
          <xdr:cNvSpPr txBox="1"/>
        </xdr:nvSpPr>
        <xdr:spPr>
          <a:xfrm>
            <a:off x="11990070" y="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projects</a:t>
            </a:r>
            <a:r>
              <a:rPr lang="en-US" sz="800" baseline="0">
                <a:solidFill>
                  <a:schemeClr val="accent2">
                    <a:lumMod val="50000"/>
                  </a:schemeClr>
                </a:solidFill>
                <a:latin typeface="Algerian" panose="04020705040A02060702" pitchFamily="82" charset="0"/>
              </a:rPr>
              <a:t> status</a:t>
            </a:r>
            <a:endParaRPr lang="ar-EG" sz="800">
              <a:solidFill>
                <a:schemeClr val="accent2">
                  <a:lumMod val="50000"/>
                </a:schemeClr>
              </a:solidFill>
              <a:latin typeface="Algerian" panose="04020705040A02060702" pitchFamily="82" charset="0"/>
            </a:endParaRPr>
          </a:p>
        </xdr:txBody>
      </xdr:sp>
      <xdr:sp macro="" textlink="">
        <xdr:nvSpPr>
          <xdr:cNvPr id="8" name="TextBox 7">
            <a:hlinkClick xmlns:r="http://schemas.openxmlformats.org/officeDocument/2006/relationships" r:id="rId5" tooltip="geographically"/>
            <a:extLst>
              <a:ext uri="{FF2B5EF4-FFF2-40B4-BE49-F238E27FC236}">
                <a16:creationId xmlns:a16="http://schemas.microsoft.com/office/drawing/2014/main" id="{E907C058-2AD6-4F9D-99DA-5450A14491E6}"/>
              </a:ext>
            </a:extLst>
          </xdr:cNvPr>
          <xdr:cNvSpPr txBox="1"/>
        </xdr:nvSpPr>
        <xdr:spPr>
          <a:xfrm>
            <a:off x="9399270" y="762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geographically</a:t>
            </a:r>
            <a:endParaRPr lang="ar-EG" sz="800">
              <a:solidFill>
                <a:schemeClr val="accent2">
                  <a:lumMod val="50000"/>
                </a:schemeClr>
              </a:solidFill>
              <a:latin typeface="Algerian" panose="04020705040A02060702" pitchFamily="82" charset="0"/>
            </a:endParaRPr>
          </a:p>
        </xdr:txBody>
      </xdr:sp>
      <xdr:sp macro="" textlink="">
        <xdr:nvSpPr>
          <xdr:cNvPr id="9" name="TextBox 8">
            <a:hlinkClick xmlns:r="http://schemas.openxmlformats.org/officeDocument/2006/relationships" r:id="rId6" tooltip="income sources"/>
            <a:extLst>
              <a:ext uri="{FF2B5EF4-FFF2-40B4-BE49-F238E27FC236}">
                <a16:creationId xmlns:a16="http://schemas.microsoft.com/office/drawing/2014/main" id="{FD11F910-3445-4DB3-86EF-E603A5DCFEED}"/>
              </a:ext>
            </a:extLst>
          </xdr:cNvPr>
          <xdr:cNvSpPr txBox="1"/>
        </xdr:nvSpPr>
        <xdr:spPr>
          <a:xfrm>
            <a:off x="8115300" y="1524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900">
                <a:solidFill>
                  <a:schemeClr val="accent2">
                    <a:lumMod val="50000"/>
                  </a:schemeClr>
                </a:solidFill>
                <a:latin typeface="Algerian" panose="04020705040A02060702" pitchFamily="82" charset="0"/>
              </a:rPr>
              <a:t>income</a:t>
            </a:r>
            <a:r>
              <a:rPr lang="en-US" sz="900" baseline="0">
                <a:solidFill>
                  <a:schemeClr val="accent2">
                    <a:lumMod val="50000"/>
                  </a:schemeClr>
                </a:solidFill>
                <a:latin typeface="Algerian" panose="04020705040A02060702" pitchFamily="82" charset="0"/>
              </a:rPr>
              <a:t> sources</a:t>
            </a:r>
            <a:endParaRPr lang="ar-EG" sz="900">
              <a:solidFill>
                <a:schemeClr val="accent2">
                  <a:lumMod val="50000"/>
                </a:schemeClr>
              </a:solidFill>
              <a:latin typeface="Algerian" panose="04020705040A02060702" pitchFamily="82" charset="0"/>
            </a:endParaRPr>
          </a:p>
        </xdr:txBody>
      </xdr:sp>
      <xdr:sp macro="" textlink="">
        <xdr:nvSpPr>
          <xdr:cNvPr id="10" name="TextBox 9">
            <a:hlinkClick xmlns:r="http://schemas.openxmlformats.org/officeDocument/2006/relationships" r:id="rId7" tooltip="sales process"/>
            <a:extLst>
              <a:ext uri="{FF2B5EF4-FFF2-40B4-BE49-F238E27FC236}">
                <a16:creationId xmlns:a16="http://schemas.microsoft.com/office/drawing/2014/main" id="{278460A9-F057-4BA9-AD18-B961638CD552}"/>
              </a:ext>
            </a:extLst>
          </xdr:cNvPr>
          <xdr:cNvSpPr txBox="1"/>
        </xdr:nvSpPr>
        <xdr:spPr>
          <a:xfrm>
            <a:off x="10660380" y="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sales process</a:t>
            </a:r>
            <a:endParaRPr lang="ar-EG" sz="800">
              <a:solidFill>
                <a:schemeClr val="accent2">
                  <a:lumMod val="50000"/>
                </a:schemeClr>
              </a:solidFill>
              <a:latin typeface="Algerian" panose="04020705040A02060702" pitchFamily="82" charset="0"/>
            </a:endParaRPr>
          </a:p>
        </xdr:txBody>
      </xdr:sp>
      <xdr:sp macro="" textlink="">
        <xdr:nvSpPr>
          <xdr:cNvPr id="11" name="Free-form: Shape 10">
            <a:extLst>
              <a:ext uri="{FF2B5EF4-FFF2-40B4-BE49-F238E27FC236}">
                <a16:creationId xmlns:a16="http://schemas.microsoft.com/office/drawing/2014/main" id="{9FB11F59-E628-46A2-A98A-41E27B9EA034}"/>
              </a:ext>
            </a:extLst>
          </xdr:cNvPr>
          <xdr:cNvSpPr/>
        </xdr:nvSpPr>
        <xdr:spPr>
          <a:xfrm>
            <a:off x="4824412" y="361950"/>
            <a:ext cx="50763" cy="54864"/>
          </a:xfrm>
          <a:custGeom>
            <a:avLst/>
            <a:gdLst>
              <a:gd name="connsiteX0" fmla="*/ 114300 w 114300"/>
              <a:gd name="connsiteY0" fmla="*/ 57150 h 114300"/>
              <a:gd name="connsiteX1" fmla="*/ 57150 w 114300"/>
              <a:gd name="connsiteY1" fmla="*/ 114300 h 114300"/>
              <a:gd name="connsiteX2" fmla="*/ 0 w 114300"/>
              <a:gd name="connsiteY2" fmla="*/ 57150 h 114300"/>
              <a:gd name="connsiteX3" fmla="*/ 57150 w 114300"/>
              <a:gd name="connsiteY3" fmla="*/ 0 h 114300"/>
              <a:gd name="connsiteX4" fmla="*/ 114300 w 114300"/>
              <a:gd name="connsiteY4" fmla="*/ 57150 h 1143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4300" h="114300">
                <a:moveTo>
                  <a:pt x="114300" y="57150"/>
                </a:moveTo>
                <a:cubicBezTo>
                  <a:pt x="114300" y="88713"/>
                  <a:pt x="88713" y="114300"/>
                  <a:pt x="57150" y="114300"/>
                </a:cubicBezTo>
                <a:cubicBezTo>
                  <a:pt x="25587" y="114300"/>
                  <a:pt x="0" y="88713"/>
                  <a:pt x="0" y="57150"/>
                </a:cubicBezTo>
                <a:cubicBezTo>
                  <a:pt x="0" y="25587"/>
                  <a:pt x="25587" y="0"/>
                  <a:pt x="57150" y="0"/>
                </a:cubicBezTo>
                <a:cubicBezTo>
                  <a:pt x="88713" y="0"/>
                  <a:pt x="114300" y="25587"/>
                  <a:pt x="114300" y="57150"/>
                </a:cubicBezTo>
                <a:close/>
              </a:path>
            </a:pathLst>
          </a:custGeom>
          <a:solidFill>
            <a:schemeClr val="accent2">
              <a:lumMod val="50000"/>
            </a:schemeClr>
          </a:solidFill>
          <a:ln w="9525" cap="flat">
            <a:noFill/>
            <a:prstDash val="solid"/>
            <a:miter/>
          </a:ln>
        </xdr:spPr>
        <xdr:txBody>
          <a:bodyPr rtlCol="1" anchor="ctr"/>
          <a:lstStyle/>
          <a:p>
            <a:endParaRPr lang="ar-EG"/>
          </a:p>
        </xdr:txBody>
      </xdr:sp>
      <xdr:sp macro="" textlink="">
        <xdr:nvSpPr>
          <xdr:cNvPr id="12" name="Free-form: Shape 11">
            <a:extLst>
              <a:ext uri="{FF2B5EF4-FFF2-40B4-BE49-F238E27FC236}">
                <a16:creationId xmlns:a16="http://schemas.microsoft.com/office/drawing/2014/main" id="{32550E96-D7A8-4507-BC82-D162B8776828}"/>
              </a:ext>
            </a:extLst>
          </xdr:cNvPr>
          <xdr:cNvSpPr/>
        </xdr:nvSpPr>
        <xdr:spPr>
          <a:xfrm>
            <a:off x="4543126" y="38100"/>
            <a:ext cx="303194" cy="365760"/>
          </a:xfrm>
          <a:custGeom>
            <a:avLst/>
            <a:gdLst>
              <a:gd name="connsiteX0" fmla="*/ 673716 w 682688"/>
              <a:gd name="connsiteY0" fmla="*/ 190500 h 762000"/>
              <a:gd name="connsiteX1" fmla="*/ 571798 w 682688"/>
              <a:gd name="connsiteY1" fmla="*/ 149543 h 762000"/>
              <a:gd name="connsiteX2" fmla="*/ 464166 w 682688"/>
              <a:gd name="connsiteY2" fmla="*/ 165735 h 762000"/>
              <a:gd name="connsiteX3" fmla="*/ 338436 w 682688"/>
              <a:gd name="connsiteY3" fmla="*/ 0 h 762000"/>
              <a:gd name="connsiteX4" fmla="*/ 213658 w 682688"/>
              <a:gd name="connsiteY4" fmla="*/ 163830 h 762000"/>
              <a:gd name="connsiteX5" fmla="*/ 110788 w 682688"/>
              <a:gd name="connsiteY5" fmla="*/ 148590 h 762000"/>
              <a:gd name="connsiteX6" fmla="*/ 8871 w 682688"/>
              <a:gd name="connsiteY6" fmla="*/ 189548 h 762000"/>
              <a:gd name="connsiteX7" fmla="*/ 90786 w 682688"/>
              <a:gd name="connsiteY7" fmla="*/ 382905 h 762000"/>
              <a:gd name="connsiteX8" fmla="*/ 13633 w 682688"/>
              <a:gd name="connsiteY8" fmla="*/ 570548 h 762000"/>
              <a:gd name="connsiteX9" fmla="*/ 115551 w 682688"/>
              <a:gd name="connsiteY9" fmla="*/ 611505 h 762000"/>
              <a:gd name="connsiteX10" fmla="*/ 213658 w 682688"/>
              <a:gd name="connsiteY10" fmla="*/ 598170 h 762000"/>
              <a:gd name="connsiteX11" fmla="*/ 338436 w 682688"/>
              <a:gd name="connsiteY11" fmla="*/ 762000 h 762000"/>
              <a:gd name="connsiteX12" fmla="*/ 463213 w 682688"/>
              <a:gd name="connsiteY12" fmla="*/ 598170 h 762000"/>
              <a:gd name="connsiteX13" fmla="*/ 566083 w 682688"/>
              <a:gd name="connsiteY13" fmla="*/ 613410 h 762000"/>
              <a:gd name="connsiteX14" fmla="*/ 668001 w 682688"/>
              <a:gd name="connsiteY14" fmla="*/ 572453 h 762000"/>
              <a:gd name="connsiteX15" fmla="*/ 590848 w 682688"/>
              <a:gd name="connsiteY15" fmla="*/ 384810 h 762000"/>
              <a:gd name="connsiteX16" fmla="*/ 673716 w 682688"/>
              <a:gd name="connsiteY16" fmla="*/ 190500 h 762000"/>
              <a:gd name="connsiteX17" fmla="*/ 571798 w 682688"/>
              <a:gd name="connsiteY17" fmla="*/ 187643 h 762000"/>
              <a:gd name="connsiteX18" fmla="*/ 640378 w 682688"/>
              <a:gd name="connsiteY18" fmla="*/ 209550 h 762000"/>
              <a:gd name="connsiteX19" fmla="*/ 564178 w 682688"/>
              <a:gd name="connsiteY19" fmla="*/ 357188 h 762000"/>
              <a:gd name="connsiteX20" fmla="*/ 487026 w 682688"/>
              <a:gd name="connsiteY20" fmla="*/ 295275 h 762000"/>
              <a:gd name="connsiteX21" fmla="*/ 472738 w 682688"/>
              <a:gd name="connsiteY21" fmla="*/ 201930 h 762000"/>
              <a:gd name="connsiteX22" fmla="*/ 571798 w 682688"/>
              <a:gd name="connsiteY22" fmla="*/ 187643 h 762000"/>
              <a:gd name="connsiteX23" fmla="*/ 401301 w 682688"/>
              <a:gd name="connsiteY23" fmla="*/ 480060 h 762000"/>
              <a:gd name="connsiteX24" fmla="*/ 341293 w 682688"/>
              <a:gd name="connsiteY24" fmla="*/ 511493 h 762000"/>
              <a:gd name="connsiteX25" fmla="*/ 281286 w 682688"/>
              <a:gd name="connsiteY25" fmla="*/ 480060 h 762000"/>
              <a:gd name="connsiteX26" fmla="*/ 226041 w 682688"/>
              <a:gd name="connsiteY26" fmla="*/ 445770 h 762000"/>
              <a:gd name="connsiteX27" fmla="*/ 224136 w 682688"/>
              <a:gd name="connsiteY27" fmla="*/ 381000 h 762000"/>
              <a:gd name="connsiteX28" fmla="*/ 226041 w 682688"/>
              <a:gd name="connsiteY28" fmla="*/ 320040 h 762000"/>
              <a:gd name="connsiteX29" fmla="*/ 287001 w 682688"/>
              <a:gd name="connsiteY29" fmla="*/ 281940 h 762000"/>
              <a:gd name="connsiteX30" fmla="*/ 341293 w 682688"/>
              <a:gd name="connsiteY30" fmla="*/ 253365 h 762000"/>
              <a:gd name="connsiteX31" fmla="*/ 395586 w 682688"/>
              <a:gd name="connsiteY31" fmla="*/ 281940 h 762000"/>
              <a:gd name="connsiteX32" fmla="*/ 450831 w 682688"/>
              <a:gd name="connsiteY32" fmla="*/ 316230 h 762000"/>
              <a:gd name="connsiteX33" fmla="*/ 452736 w 682688"/>
              <a:gd name="connsiteY33" fmla="*/ 381000 h 762000"/>
              <a:gd name="connsiteX34" fmla="*/ 449878 w 682688"/>
              <a:gd name="connsiteY34" fmla="*/ 449580 h 762000"/>
              <a:gd name="connsiteX35" fmla="*/ 401301 w 682688"/>
              <a:gd name="connsiteY35" fmla="*/ 480060 h 762000"/>
              <a:gd name="connsiteX36" fmla="*/ 445116 w 682688"/>
              <a:gd name="connsiteY36" fmla="*/ 498158 h 762000"/>
              <a:gd name="connsiteX37" fmla="*/ 436543 w 682688"/>
              <a:gd name="connsiteY37" fmla="*/ 550545 h 762000"/>
              <a:gd name="connsiteX38" fmla="*/ 386061 w 682688"/>
              <a:gd name="connsiteY38" fmla="*/ 531495 h 762000"/>
              <a:gd name="connsiteX39" fmla="*/ 420351 w 682688"/>
              <a:gd name="connsiteY39" fmla="*/ 512445 h 762000"/>
              <a:gd name="connsiteX40" fmla="*/ 445116 w 682688"/>
              <a:gd name="connsiteY40" fmla="*/ 498158 h 762000"/>
              <a:gd name="connsiteX41" fmla="*/ 296526 w 682688"/>
              <a:gd name="connsiteY41" fmla="*/ 531495 h 762000"/>
              <a:gd name="connsiteX42" fmla="*/ 241281 w 682688"/>
              <a:gd name="connsiteY42" fmla="*/ 551498 h 762000"/>
              <a:gd name="connsiteX43" fmla="*/ 231756 w 682688"/>
              <a:gd name="connsiteY43" fmla="*/ 494348 h 762000"/>
              <a:gd name="connsiteX44" fmla="*/ 263188 w 682688"/>
              <a:gd name="connsiteY44" fmla="*/ 513398 h 762000"/>
              <a:gd name="connsiteX45" fmla="*/ 296526 w 682688"/>
              <a:gd name="connsiteY45" fmla="*/ 531495 h 762000"/>
              <a:gd name="connsiteX46" fmla="*/ 186988 w 682688"/>
              <a:gd name="connsiteY46" fmla="*/ 417195 h 762000"/>
              <a:gd name="connsiteX47" fmla="*/ 146031 w 682688"/>
              <a:gd name="connsiteY47" fmla="*/ 382905 h 762000"/>
              <a:gd name="connsiteX48" fmla="*/ 186988 w 682688"/>
              <a:gd name="connsiteY48" fmla="*/ 348615 h 762000"/>
              <a:gd name="connsiteX49" fmla="*/ 186036 w 682688"/>
              <a:gd name="connsiteY49" fmla="*/ 381000 h 762000"/>
              <a:gd name="connsiteX50" fmla="*/ 186988 w 682688"/>
              <a:gd name="connsiteY50" fmla="*/ 417195 h 762000"/>
              <a:gd name="connsiteX51" fmla="*/ 230803 w 682688"/>
              <a:gd name="connsiteY51" fmla="*/ 271463 h 762000"/>
              <a:gd name="connsiteX52" fmla="*/ 240328 w 682688"/>
              <a:gd name="connsiteY52" fmla="*/ 211455 h 762000"/>
              <a:gd name="connsiteX53" fmla="*/ 296526 w 682688"/>
              <a:gd name="connsiteY53" fmla="*/ 232410 h 762000"/>
              <a:gd name="connsiteX54" fmla="*/ 266998 w 682688"/>
              <a:gd name="connsiteY54" fmla="*/ 248602 h 762000"/>
              <a:gd name="connsiteX55" fmla="*/ 230803 w 682688"/>
              <a:gd name="connsiteY55" fmla="*/ 271463 h 762000"/>
              <a:gd name="connsiteX56" fmla="*/ 385108 w 682688"/>
              <a:gd name="connsiteY56" fmla="*/ 232410 h 762000"/>
              <a:gd name="connsiteX57" fmla="*/ 436543 w 682688"/>
              <a:gd name="connsiteY57" fmla="*/ 213360 h 762000"/>
              <a:gd name="connsiteX58" fmla="*/ 446068 w 682688"/>
              <a:gd name="connsiteY58" fmla="*/ 267653 h 762000"/>
              <a:gd name="connsiteX59" fmla="*/ 414636 w 682688"/>
              <a:gd name="connsiteY59" fmla="*/ 248602 h 762000"/>
              <a:gd name="connsiteX60" fmla="*/ 385108 w 682688"/>
              <a:gd name="connsiteY60" fmla="*/ 232410 h 762000"/>
              <a:gd name="connsiteX61" fmla="*/ 489883 w 682688"/>
              <a:gd name="connsiteY61" fmla="*/ 344805 h 762000"/>
              <a:gd name="connsiteX62" fmla="*/ 536556 w 682688"/>
              <a:gd name="connsiteY62" fmla="*/ 383858 h 762000"/>
              <a:gd name="connsiteX63" fmla="*/ 489883 w 682688"/>
              <a:gd name="connsiteY63" fmla="*/ 421958 h 762000"/>
              <a:gd name="connsiteX64" fmla="*/ 490836 w 682688"/>
              <a:gd name="connsiteY64" fmla="*/ 381953 h 762000"/>
              <a:gd name="connsiteX65" fmla="*/ 489883 w 682688"/>
              <a:gd name="connsiteY65" fmla="*/ 344805 h 762000"/>
              <a:gd name="connsiteX66" fmla="*/ 338436 w 682688"/>
              <a:gd name="connsiteY66" fmla="*/ 38100 h 762000"/>
              <a:gd name="connsiteX67" fmla="*/ 427971 w 682688"/>
              <a:gd name="connsiteY67" fmla="*/ 176213 h 762000"/>
              <a:gd name="connsiteX68" fmla="*/ 341293 w 682688"/>
              <a:gd name="connsiteY68" fmla="*/ 210503 h 762000"/>
              <a:gd name="connsiteX69" fmla="*/ 249853 w 682688"/>
              <a:gd name="connsiteY69" fmla="*/ 174308 h 762000"/>
              <a:gd name="connsiteX70" fmla="*/ 338436 w 682688"/>
              <a:gd name="connsiteY70" fmla="*/ 38100 h 762000"/>
              <a:gd name="connsiteX71" fmla="*/ 41256 w 682688"/>
              <a:gd name="connsiteY71" fmla="*/ 209550 h 762000"/>
              <a:gd name="connsiteX72" fmla="*/ 109836 w 682688"/>
              <a:gd name="connsiteY72" fmla="*/ 187643 h 762000"/>
              <a:gd name="connsiteX73" fmla="*/ 203181 w 682688"/>
              <a:gd name="connsiteY73" fmla="*/ 200978 h 762000"/>
              <a:gd name="connsiteX74" fmla="*/ 188893 w 682688"/>
              <a:gd name="connsiteY74" fmla="*/ 299085 h 762000"/>
              <a:gd name="connsiteX75" fmla="*/ 117456 w 682688"/>
              <a:gd name="connsiteY75" fmla="*/ 357188 h 762000"/>
              <a:gd name="connsiteX76" fmla="*/ 41256 w 682688"/>
              <a:gd name="connsiteY76" fmla="*/ 209550 h 762000"/>
              <a:gd name="connsiteX77" fmla="*/ 115551 w 682688"/>
              <a:gd name="connsiteY77" fmla="*/ 574358 h 762000"/>
              <a:gd name="connsiteX78" fmla="*/ 46971 w 682688"/>
              <a:gd name="connsiteY78" fmla="*/ 552450 h 762000"/>
              <a:gd name="connsiteX79" fmla="*/ 118408 w 682688"/>
              <a:gd name="connsiteY79" fmla="*/ 409575 h 762000"/>
              <a:gd name="connsiteX80" fmla="*/ 189846 w 682688"/>
              <a:gd name="connsiteY80" fmla="*/ 466725 h 762000"/>
              <a:gd name="connsiteX81" fmla="*/ 204133 w 682688"/>
              <a:gd name="connsiteY81" fmla="*/ 561975 h 762000"/>
              <a:gd name="connsiteX82" fmla="*/ 115551 w 682688"/>
              <a:gd name="connsiteY82" fmla="*/ 574358 h 762000"/>
              <a:gd name="connsiteX83" fmla="*/ 338436 w 682688"/>
              <a:gd name="connsiteY83" fmla="*/ 723900 h 762000"/>
              <a:gd name="connsiteX84" fmla="*/ 249853 w 682688"/>
              <a:gd name="connsiteY84" fmla="*/ 588645 h 762000"/>
              <a:gd name="connsiteX85" fmla="*/ 341293 w 682688"/>
              <a:gd name="connsiteY85" fmla="*/ 553403 h 762000"/>
              <a:gd name="connsiteX86" fmla="*/ 427018 w 682688"/>
              <a:gd name="connsiteY86" fmla="*/ 586740 h 762000"/>
              <a:gd name="connsiteX87" fmla="*/ 338436 w 682688"/>
              <a:gd name="connsiteY87" fmla="*/ 723900 h 762000"/>
              <a:gd name="connsiteX88" fmla="*/ 635616 w 682688"/>
              <a:gd name="connsiteY88" fmla="*/ 552450 h 762000"/>
              <a:gd name="connsiteX89" fmla="*/ 567036 w 682688"/>
              <a:gd name="connsiteY89" fmla="*/ 574358 h 762000"/>
              <a:gd name="connsiteX90" fmla="*/ 473691 w 682688"/>
              <a:gd name="connsiteY90" fmla="*/ 561023 h 762000"/>
              <a:gd name="connsiteX91" fmla="*/ 487026 w 682688"/>
              <a:gd name="connsiteY91" fmla="*/ 470535 h 762000"/>
              <a:gd name="connsiteX92" fmla="*/ 564178 w 682688"/>
              <a:gd name="connsiteY92" fmla="*/ 409575 h 762000"/>
              <a:gd name="connsiteX93" fmla="*/ 635616 w 682688"/>
              <a:gd name="connsiteY93" fmla="*/ 552450 h 762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Lst>
            <a:rect l="l" t="t" r="r" b="b"/>
            <a:pathLst>
              <a:path w="682688" h="762000">
                <a:moveTo>
                  <a:pt x="673716" y="190500"/>
                </a:moveTo>
                <a:cubicBezTo>
                  <a:pt x="657523" y="162878"/>
                  <a:pt x="621328" y="149543"/>
                  <a:pt x="571798" y="149543"/>
                </a:cubicBezTo>
                <a:cubicBezTo>
                  <a:pt x="540366" y="149543"/>
                  <a:pt x="504171" y="155258"/>
                  <a:pt x="464166" y="165735"/>
                </a:cubicBezTo>
                <a:cubicBezTo>
                  <a:pt x="436543" y="65723"/>
                  <a:pt x="390823" y="0"/>
                  <a:pt x="338436" y="0"/>
                </a:cubicBezTo>
                <a:cubicBezTo>
                  <a:pt x="287001" y="0"/>
                  <a:pt x="240328" y="64770"/>
                  <a:pt x="213658" y="163830"/>
                </a:cubicBezTo>
                <a:cubicBezTo>
                  <a:pt x="175558" y="154305"/>
                  <a:pt x="141268" y="148590"/>
                  <a:pt x="110788" y="148590"/>
                </a:cubicBezTo>
                <a:cubicBezTo>
                  <a:pt x="61258" y="148590"/>
                  <a:pt x="25063" y="161925"/>
                  <a:pt x="8871" y="189548"/>
                </a:cubicBezTo>
                <a:cubicBezTo>
                  <a:pt x="-17799" y="235268"/>
                  <a:pt x="17443" y="308610"/>
                  <a:pt x="90786" y="382905"/>
                </a:cubicBezTo>
                <a:cubicBezTo>
                  <a:pt x="20301" y="455295"/>
                  <a:pt x="-12084" y="525780"/>
                  <a:pt x="13633" y="570548"/>
                </a:cubicBezTo>
                <a:cubicBezTo>
                  <a:pt x="29826" y="598170"/>
                  <a:pt x="66021" y="611505"/>
                  <a:pt x="115551" y="611505"/>
                </a:cubicBezTo>
                <a:cubicBezTo>
                  <a:pt x="144126" y="611505"/>
                  <a:pt x="177463" y="606743"/>
                  <a:pt x="213658" y="598170"/>
                </a:cubicBezTo>
                <a:cubicBezTo>
                  <a:pt x="241281" y="697230"/>
                  <a:pt x="287001" y="762000"/>
                  <a:pt x="338436" y="762000"/>
                </a:cubicBezTo>
                <a:cubicBezTo>
                  <a:pt x="389871" y="762000"/>
                  <a:pt x="436543" y="697230"/>
                  <a:pt x="463213" y="598170"/>
                </a:cubicBezTo>
                <a:cubicBezTo>
                  <a:pt x="501313" y="607695"/>
                  <a:pt x="535603" y="613410"/>
                  <a:pt x="566083" y="613410"/>
                </a:cubicBezTo>
                <a:cubicBezTo>
                  <a:pt x="615613" y="613410"/>
                  <a:pt x="651808" y="600075"/>
                  <a:pt x="668001" y="572453"/>
                </a:cubicBezTo>
                <a:cubicBezTo>
                  <a:pt x="693718" y="527685"/>
                  <a:pt x="661333" y="457200"/>
                  <a:pt x="590848" y="384810"/>
                </a:cubicBezTo>
                <a:cubicBezTo>
                  <a:pt x="666096" y="309563"/>
                  <a:pt x="700386" y="236220"/>
                  <a:pt x="673716" y="190500"/>
                </a:cubicBezTo>
                <a:close/>
                <a:moveTo>
                  <a:pt x="571798" y="187643"/>
                </a:moveTo>
                <a:cubicBezTo>
                  <a:pt x="607041" y="187643"/>
                  <a:pt x="632758" y="196215"/>
                  <a:pt x="640378" y="209550"/>
                </a:cubicBezTo>
                <a:cubicBezTo>
                  <a:pt x="654666" y="234315"/>
                  <a:pt x="628948" y="292418"/>
                  <a:pt x="564178" y="357188"/>
                </a:cubicBezTo>
                <a:cubicBezTo>
                  <a:pt x="541318" y="336233"/>
                  <a:pt x="515601" y="315278"/>
                  <a:pt x="487026" y="295275"/>
                </a:cubicBezTo>
                <a:cubicBezTo>
                  <a:pt x="484168" y="262890"/>
                  <a:pt x="479406" y="231458"/>
                  <a:pt x="472738" y="201930"/>
                </a:cubicBezTo>
                <a:cubicBezTo>
                  <a:pt x="508933" y="192405"/>
                  <a:pt x="543223" y="187643"/>
                  <a:pt x="571798" y="187643"/>
                </a:cubicBezTo>
                <a:close/>
                <a:moveTo>
                  <a:pt x="401301" y="480060"/>
                </a:moveTo>
                <a:cubicBezTo>
                  <a:pt x="381298" y="491490"/>
                  <a:pt x="361296" y="501968"/>
                  <a:pt x="341293" y="511493"/>
                </a:cubicBezTo>
                <a:cubicBezTo>
                  <a:pt x="321291" y="501968"/>
                  <a:pt x="301288" y="491490"/>
                  <a:pt x="281286" y="480060"/>
                </a:cubicBezTo>
                <a:cubicBezTo>
                  <a:pt x="262236" y="468630"/>
                  <a:pt x="243186" y="457200"/>
                  <a:pt x="226041" y="445770"/>
                </a:cubicBezTo>
                <a:cubicBezTo>
                  <a:pt x="224136" y="424815"/>
                  <a:pt x="224136" y="403860"/>
                  <a:pt x="224136" y="381000"/>
                </a:cubicBezTo>
                <a:cubicBezTo>
                  <a:pt x="224136" y="360045"/>
                  <a:pt x="225088" y="340043"/>
                  <a:pt x="226041" y="320040"/>
                </a:cubicBezTo>
                <a:cubicBezTo>
                  <a:pt x="245091" y="306705"/>
                  <a:pt x="265093" y="294323"/>
                  <a:pt x="287001" y="281940"/>
                </a:cubicBezTo>
                <a:cubicBezTo>
                  <a:pt x="305098" y="271463"/>
                  <a:pt x="323196" y="261938"/>
                  <a:pt x="341293" y="253365"/>
                </a:cubicBezTo>
                <a:cubicBezTo>
                  <a:pt x="359391" y="261938"/>
                  <a:pt x="377488" y="271463"/>
                  <a:pt x="395586" y="281940"/>
                </a:cubicBezTo>
                <a:cubicBezTo>
                  <a:pt x="414636" y="293370"/>
                  <a:pt x="433686" y="304800"/>
                  <a:pt x="450831" y="316230"/>
                </a:cubicBezTo>
                <a:cubicBezTo>
                  <a:pt x="452736" y="337185"/>
                  <a:pt x="452736" y="358140"/>
                  <a:pt x="452736" y="381000"/>
                </a:cubicBezTo>
                <a:cubicBezTo>
                  <a:pt x="452736" y="404813"/>
                  <a:pt x="451783" y="427673"/>
                  <a:pt x="449878" y="449580"/>
                </a:cubicBezTo>
                <a:cubicBezTo>
                  <a:pt x="434638" y="460058"/>
                  <a:pt x="418446" y="469583"/>
                  <a:pt x="401301" y="480060"/>
                </a:cubicBezTo>
                <a:close/>
                <a:moveTo>
                  <a:pt x="445116" y="498158"/>
                </a:moveTo>
                <a:cubicBezTo>
                  <a:pt x="442258" y="516255"/>
                  <a:pt x="439401" y="534353"/>
                  <a:pt x="436543" y="550545"/>
                </a:cubicBezTo>
                <a:cubicBezTo>
                  <a:pt x="420351" y="544830"/>
                  <a:pt x="403206" y="539115"/>
                  <a:pt x="386061" y="531495"/>
                </a:cubicBezTo>
                <a:cubicBezTo>
                  <a:pt x="397491" y="525780"/>
                  <a:pt x="408921" y="519113"/>
                  <a:pt x="420351" y="512445"/>
                </a:cubicBezTo>
                <a:cubicBezTo>
                  <a:pt x="428923" y="507683"/>
                  <a:pt x="437496" y="502920"/>
                  <a:pt x="445116" y="498158"/>
                </a:cubicBezTo>
                <a:close/>
                <a:moveTo>
                  <a:pt x="296526" y="531495"/>
                </a:moveTo>
                <a:cubicBezTo>
                  <a:pt x="277476" y="539115"/>
                  <a:pt x="259378" y="545783"/>
                  <a:pt x="241281" y="551498"/>
                </a:cubicBezTo>
                <a:cubicBezTo>
                  <a:pt x="237471" y="533400"/>
                  <a:pt x="234613" y="514350"/>
                  <a:pt x="231756" y="494348"/>
                </a:cubicBezTo>
                <a:cubicBezTo>
                  <a:pt x="242233" y="501015"/>
                  <a:pt x="251758" y="506730"/>
                  <a:pt x="263188" y="513398"/>
                </a:cubicBezTo>
                <a:cubicBezTo>
                  <a:pt x="273666" y="519113"/>
                  <a:pt x="285096" y="525780"/>
                  <a:pt x="296526" y="531495"/>
                </a:cubicBezTo>
                <a:close/>
                <a:moveTo>
                  <a:pt x="186988" y="417195"/>
                </a:moveTo>
                <a:cubicBezTo>
                  <a:pt x="171748" y="405765"/>
                  <a:pt x="158413" y="394335"/>
                  <a:pt x="146031" y="382905"/>
                </a:cubicBezTo>
                <a:cubicBezTo>
                  <a:pt x="158413" y="371475"/>
                  <a:pt x="172701" y="360045"/>
                  <a:pt x="186988" y="348615"/>
                </a:cubicBezTo>
                <a:cubicBezTo>
                  <a:pt x="186988" y="359093"/>
                  <a:pt x="186036" y="369570"/>
                  <a:pt x="186036" y="381000"/>
                </a:cubicBezTo>
                <a:cubicBezTo>
                  <a:pt x="186036" y="393383"/>
                  <a:pt x="186036" y="405765"/>
                  <a:pt x="186988" y="417195"/>
                </a:cubicBezTo>
                <a:close/>
                <a:moveTo>
                  <a:pt x="230803" y="271463"/>
                </a:moveTo>
                <a:cubicBezTo>
                  <a:pt x="233661" y="250508"/>
                  <a:pt x="236518" y="230505"/>
                  <a:pt x="240328" y="211455"/>
                </a:cubicBezTo>
                <a:cubicBezTo>
                  <a:pt x="258426" y="217170"/>
                  <a:pt x="277476" y="224790"/>
                  <a:pt x="296526" y="232410"/>
                </a:cubicBezTo>
                <a:cubicBezTo>
                  <a:pt x="287001" y="237173"/>
                  <a:pt x="276523" y="242888"/>
                  <a:pt x="266998" y="248602"/>
                </a:cubicBezTo>
                <a:cubicBezTo>
                  <a:pt x="255568" y="256223"/>
                  <a:pt x="243186" y="263843"/>
                  <a:pt x="230803" y="271463"/>
                </a:cubicBezTo>
                <a:close/>
                <a:moveTo>
                  <a:pt x="385108" y="232410"/>
                </a:moveTo>
                <a:cubicBezTo>
                  <a:pt x="402253" y="224790"/>
                  <a:pt x="419398" y="219075"/>
                  <a:pt x="436543" y="213360"/>
                </a:cubicBezTo>
                <a:cubicBezTo>
                  <a:pt x="440353" y="230505"/>
                  <a:pt x="443211" y="248602"/>
                  <a:pt x="446068" y="267653"/>
                </a:cubicBezTo>
                <a:cubicBezTo>
                  <a:pt x="435591" y="260985"/>
                  <a:pt x="426066" y="255270"/>
                  <a:pt x="414636" y="248602"/>
                </a:cubicBezTo>
                <a:cubicBezTo>
                  <a:pt x="405111" y="243840"/>
                  <a:pt x="395586" y="238125"/>
                  <a:pt x="385108" y="232410"/>
                </a:cubicBezTo>
                <a:close/>
                <a:moveTo>
                  <a:pt x="489883" y="344805"/>
                </a:moveTo>
                <a:cubicBezTo>
                  <a:pt x="507028" y="358140"/>
                  <a:pt x="522268" y="370523"/>
                  <a:pt x="536556" y="383858"/>
                </a:cubicBezTo>
                <a:cubicBezTo>
                  <a:pt x="522268" y="396240"/>
                  <a:pt x="507028" y="409575"/>
                  <a:pt x="489883" y="421958"/>
                </a:cubicBezTo>
                <a:cubicBezTo>
                  <a:pt x="490836" y="408623"/>
                  <a:pt x="490836" y="395288"/>
                  <a:pt x="490836" y="381953"/>
                </a:cubicBezTo>
                <a:cubicBezTo>
                  <a:pt x="490836" y="368618"/>
                  <a:pt x="490836" y="356235"/>
                  <a:pt x="489883" y="344805"/>
                </a:cubicBezTo>
                <a:close/>
                <a:moveTo>
                  <a:pt x="338436" y="38100"/>
                </a:moveTo>
                <a:cubicBezTo>
                  <a:pt x="367011" y="38100"/>
                  <a:pt x="404158" y="88582"/>
                  <a:pt x="427971" y="176213"/>
                </a:cubicBezTo>
                <a:cubicBezTo>
                  <a:pt x="400348" y="185738"/>
                  <a:pt x="370821" y="197168"/>
                  <a:pt x="341293" y="210503"/>
                </a:cubicBezTo>
                <a:cubicBezTo>
                  <a:pt x="309861" y="196215"/>
                  <a:pt x="279381" y="183833"/>
                  <a:pt x="249853" y="174308"/>
                </a:cubicBezTo>
                <a:cubicBezTo>
                  <a:pt x="273666" y="87630"/>
                  <a:pt x="309861" y="38100"/>
                  <a:pt x="338436" y="38100"/>
                </a:cubicBezTo>
                <a:close/>
                <a:moveTo>
                  <a:pt x="41256" y="209550"/>
                </a:moveTo>
                <a:cubicBezTo>
                  <a:pt x="49828" y="195263"/>
                  <a:pt x="74593" y="187643"/>
                  <a:pt x="109836" y="187643"/>
                </a:cubicBezTo>
                <a:cubicBezTo>
                  <a:pt x="137458" y="187643"/>
                  <a:pt x="168891" y="192405"/>
                  <a:pt x="203181" y="200978"/>
                </a:cubicBezTo>
                <a:cubicBezTo>
                  <a:pt x="196513" y="231458"/>
                  <a:pt x="191751" y="264795"/>
                  <a:pt x="188893" y="299085"/>
                </a:cubicBezTo>
                <a:cubicBezTo>
                  <a:pt x="162223" y="318135"/>
                  <a:pt x="138411" y="337185"/>
                  <a:pt x="117456" y="357188"/>
                </a:cubicBezTo>
                <a:cubicBezTo>
                  <a:pt x="53638" y="292418"/>
                  <a:pt x="26968" y="234315"/>
                  <a:pt x="41256" y="209550"/>
                </a:cubicBezTo>
                <a:close/>
                <a:moveTo>
                  <a:pt x="115551" y="574358"/>
                </a:moveTo>
                <a:cubicBezTo>
                  <a:pt x="80308" y="574358"/>
                  <a:pt x="54591" y="565785"/>
                  <a:pt x="46971" y="552450"/>
                </a:cubicBezTo>
                <a:cubicBezTo>
                  <a:pt x="32683" y="527685"/>
                  <a:pt x="57448" y="472440"/>
                  <a:pt x="118408" y="409575"/>
                </a:cubicBezTo>
                <a:cubicBezTo>
                  <a:pt x="140316" y="428625"/>
                  <a:pt x="164128" y="447675"/>
                  <a:pt x="189846" y="466725"/>
                </a:cubicBezTo>
                <a:cubicBezTo>
                  <a:pt x="192703" y="500063"/>
                  <a:pt x="197466" y="532448"/>
                  <a:pt x="204133" y="561975"/>
                </a:cubicBezTo>
                <a:cubicBezTo>
                  <a:pt x="172701" y="570548"/>
                  <a:pt x="142221" y="574358"/>
                  <a:pt x="115551" y="574358"/>
                </a:cubicBezTo>
                <a:close/>
                <a:moveTo>
                  <a:pt x="338436" y="723900"/>
                </a:moveTo>
                <a:cubicBezTo>
                  <a:pt x="309861" y="723900"/>
                  <a:pt x="273666" y="674370"/>
                  <a:pt x="249853" y="588645"/>
                </a:cubicBezTo>
                <a:cubicBezTo>
                  <a:pt x="279381" y="579120"/>
                  <a:pt x="309861" y="567690"/>
                  <a:pt x="341293" y="553403"/>
                </a:cubicBezTo>
                <a:cubicBezTo>
                  <a:pt x="370821" y="566738"/>
                  <a:pt x="399396" y="578168"/>
                  <a:pt x="427018" y="586740"/>
                </a:cubicBezTo>
                <a:cubicBezTo>
                  <a:pt x="403206" y="674370"/>
                  <a:pt x="367011" y="723900"/>
                  <a:pt x="338436" y="723900"/>
                </a:cubicBezTo>
                <a:close/>
                <a:moveTo>
                  <a:pt x="635616" y="552450"/>
                </a:moveTo>
                <a:cubicBezTo>
                  <a:pt x="627043" y="566738"/>
                  <a:pt x="602278" y="574358"/>
                  <a:pt x="567036" y="574358"/>
                </a:cubicBezTo>
                <a:cubicBezTo>
                  <a:pt x="539413" y="574358"/>
                  <a:pt x="507028" y="569595"/>
                  <a:pt x="473691" y="561023"/>
                </a:cubicBezTo>
                <a:cubicBezTo>
                  <a:pt x="479406" y="532448"/>
                  <a:pt x="484168" y="502920"/>
                  <a:pt x="487026" y="470535"/>
                </a:cubicBezTo>
                <a:cubicBezTo>
                  <a:pt x="515601" y="450533"/>
                  <a:pt x="541318" y="430530"/>
                  <a:pt x="564178" y="409575"/>
                </a:cubicBezTo>
                <a:cubicBezTo>
                  <a:pt x="625138" y="472440"/>
                  <a:pt x="649903" y="527685"/>
                  <a:pt x="635616" y="552450"/>
                </a:cubicBezTo>
                <a:close/>
              </a:path>
            </a:pathLst>
          </a:custGeom>
          <a:solidFill>
            <a:schemeClr val="accent2">
              <a:lumMod val="50000"/>
            </a:schemeClr>
          </a:solidFill>
          <a:ln w="9525" cap="flat">
            <a:noFill/>
            <a:prstDash val="solid"/>
            <a:miter/>
          </a:ln>
        </xdr:spPr>
        <xdr:txBody>
          <a:bodyPr rtlCol="1" anchor="ctr"/>
          <a:lstStyle/>
          <a:p>
            <a:endParaRPr lang="ar-EG"/>
          </a:p>
        </xdr:txBody>
      </xdr:sp>
      <xdr:sp macro="" textlink="">
        <xdr:nvSpPr>
          <xdr:cNvPr id="13" name="Flowchart: Terminator 12">
            <a:extLst>
              <a:ext uri="{FF2B5EF4-FFF2-40B4-BE49-F238E27FC236}">
                <a16:creationId xmlns:a16="http://schemas.microsoft.com/office/drawing/2014/main" id="{0AE8335C-7852-4352-96D0-F4D19BD22383}"/>
              </a:ext>
            </a:extLst>
          </xdr:cNvPr>
          <xdr:cNvSpPr/>
        </xdr:nvSpPr>
        <xdr:spPr>
          <a:xfrm>
            <a:off x="10857796" y="335280"/>
            <a:ext cx="144000" cy="25200"/>
          </a:xfrm>
          <a:prstGeom prst="flowChartTerminator">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15240</xdr:rowOff>
    </xdr:from>
    <xdr:to>
      <xdr:col>19</xdr:col>
      <xdr:colOff>342900</xdr:colOff>
      <xdr:row>3</xdr:row>
      <xdr:rowOff>49390</xdr:rowOff>
    </xdr:to>
    <xdr:grpSp>
      <xdr:nvGrpSpPr>
        <xdr:cNvPr id="2" name="Group 1">
          <a:extLst>
            <a:ext uri="{FF2B5EF4-FFF2-40B4-BE49-F238E27FC236}">
              <a16:creationId xmlns:a16="http://schemas.microsoft.com/office/drawing/2014/main" id="{0E9D87DD-2E67-4C24-905B-F7254664BC44}"/>
            </a:ext>
          </a:extLst>
        </xdr:cNvPr>
        <xdr:cNvGrpSpPr/>
      </xdr:nvGrpSpPr>
      <xdr:grpSpPr>
        <a:xfrm>
          <a:off x="0" y="15240"/>
          <a:ext cx="13083540" cy="559930"/>
          <a:chOff x="0" y="0"/>
          <a:chExt cx="13350240" cy="559930"/>
        </a:xfrm>
      </xdr:grpSpPr>
      <xdr:sp macro="" textlink="">
        <xdr:nvSpPr>
          <xdr:cNvPr id="3" name="Rectangle 2">
            <a:extLst>
              <a:ext uri="{FF2B5EF4-FFF2-40B4-BE49-F238E27FC236}">
                <a16:creationId xmlns:a16="http://schemas.microsoft.com/office/drawing/2014/main" id="{1037E69C-E47E-4A7C-AEA9-92BE8A449CE0}"/>
              </a:ext>
            </a:extLst>
          </xdr:cNvPr>
          <xdr:cNvSpPr/>
        </xdr:nvSpPr>
        <xdr:spPr>
          <a:xfrm>
            <a:off x="0" y="22860"/>
            <a:ext cx="13350240" cy="426720"/>
          </a:xfrm>
          <a:prstGeom prst="rect">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sp macro="" textlink="">
        <xdr:nvSpPr>
          <xdr:cNvPr id="4" name="TextBox 3">
            <a:extLst>
              <a:ext uri="{FF2B5EF4-FFF2-40B4-BE49-F238E27FC236}">
                <a16:creationId xmlns:a16="http://schemas.microsoft.com/office/drawing/2014/main" id="{5FBD1050-85BA-4858-BCB3-648588C88012}"/>
              </a:ext>
            </a:extLst>
          </xdr:cNvPr>
          <xdr:cNvSpPr txBox="1"/>
        </xdr:nvSpPr>
        <xdr:spPr>
          <a:xfrm>
            <a:off x="2567940" y="3048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r>
              <a:rPr lang="en-US" sz="1200">
                <a:solidFill>
                  <a:schemeClr val="accent2">
                    <a:lumMod val="50000"/>
                  </a:schemeClr>
                </a:solidFill>
                <a:latin typeface="Algerian" panose="04020705040A02060702" pitchFamily="82" charset="0"/>
              </a:rPr>
              <a:t>zizo</a:t>
            </a:r>
            <a:endParaRPr lang="ar-EG" sz="1400">
              <a:solidFill>
                <a:schemeClr val="accent2">
                  <a:lumMod val="50000"/>
                </a:schemeClr>
              </a:solidFill>
              <a:latin typeface="Algerian" panose="04020705040A02060702" pitchFamily="82" charset="0"/>
            </a:endParaRPr>
          </a:p>
        </xdr:txBody>
      </xdr:sp>
      <xdr:pic>
        <xdr:nvPicPr>
          <xdr:cNvPr id="5" name="Picture 4">
            <a:extLst>
              <a:ext uri="{FF2B5EF4-FFF2-40B4-BE49-F238E27FC236}">
                <a16:creationId xmlns:a16="http://schemas.microsoft.com/office/drawing/2014/main" id="{C188F44B-D5EE-4F83-977B-C136CDACD2F0}"/>
              </a:ext>
            </a:extLst>
          </xdr:cNvPr>
          <xdr:cNvPicPr>
            <a:picLocks noChangeAspect="1"/>
          </xdr:cNvPicPr>
        </xdr:nvPicPr>
        <xdr:blipFill>
          <a:blip xmlns:r="http://schemas.openxmlformats.org/officeDocument/2006/relationships" r:embed="rId1" cstate="print">
            <a:clrChange>
              <a:clrFrom>
                <a:srgbClr val="818181"/>
              </a:clrFrom>
              <a:clrTo>
                <a:srgbClr val="818181">
                  <a:alpha val="0"/>
                </a:srgbClr>
              </a:clrTo>
            </a:clrChange>
            <a:extLst>
              <a:ext uri="{BEBA8EAE-BF5A-486C-A8C5-ECC9F3942E4B}">
                <a14:imgProps xmlns:a14="http://schemas.microsoft.com/office/drawing/2010/main">
                  <a14:imgLayer r:embed="rId2">
                    <a14:imgEffect>
                      <a14:sharpenSoften amount="100000"/>
                    </a14:imgEffect>
                    <a14:imgEffect>
                      <a14:brightnessContrast bright="-50000" contrast="50000"/>
                    </a14:imgEffect>
                  </a14:imgLayer>
                </a14:imgProps>
              </a:ext>
              <a:ext uri="{28A0092B-C50C-407E-A947-70E740481C1C}">
                <a14:useLocalDpi xmlns:a14="http://schemas.microsoft.com/office/drawing/2010/main" val="0"/>
              </a:ext>
            </a:extLst>
          </a:blip>
          <a:stretch>
            <a:fillRect/>
          </a:stretch>
        </xdr:blipFill>
        <xdr:spPr>
          <a:xfrm>
            <a:off x="2034541" y="0"/>
            <a:ext cx="937259" cy="559930"/>
          </a:xfrm>
          <a:prstGeom prst="rect">
            <a:avLst/>
          </a:prstGeom>
        </xdr:spPr>
      </xdr:pic>
      <xdr:sp macro="" textlink="">
        <xdr:nvSpPr>
          <xdr:cNvPr id="6" name="TextBox 5">
            <a:hlinkClick xmlns:r="http://schemas.openxmlformats.org/officeDocument/2006/relationships" r:id="rId3" tooltip="https://docs.google.com/spreadsheets/d/1d8Y7_V9bDY5UEta2YR4zo4sgsitGwtfy/edit#gid=187168367"/>
            <a:extLst>
              <a:ext uri="{FF2B5EF4-FFF2-40B4-BE49-F238E27FC236}">
                <a16:creationId xmlns:a16="http://schemas.microsoft.com/office/drawing/2014/main" id="{D31351F0-DC67-4575-B6E1-D48434DE96C5}"/>
              </a:ext>
            </a:extLst>
          </xdr:cNvPr>
          <xdr:cNvSpPr txBox="1"/>
        </xdr:nvSpPr>
        <xdr:spPr>
          <a:xfrm>
            <a:off x="4892040" y="0"/>
            <a:ext cx="1112520" cy="403860"/>
          </a:xfrm>
          <a:prstGeom prst="rect">
            <a:avLst/>
          </a:prstGeom>
          <a:no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r>
              <a:rPr lang="en-US" sz="1200">
                <a:solidFill>
                  <a:schemeClr val="accent2">
                    <a:lumMod val="50000"/>
                  </a:schemeClr>
                </a:solidFill>
                <a:latin typeface="Algerian" panose="04020705040A02060702" pitchFamily="82" charset="0"/>
              </a:rPr>
              <a:t>Browse</a:t>
            </a:r>
            <a:endParaRPr lang="ar-EG" sz="1400">
              <a:solidFill>
                <a:schemeClr val="accent2">
                  <a:lumMod val="50000"/>
                </a:schemeClr>
              </a:solidFill>
              <a:latin typeface="Algerian" panose="04020705040A02060702" pitchFamily="82" charset="0"/>
            </a:endParaRPr>
          </a:p>
        </xdr:txBody>
      </xdr:sp>
      <xdr:sp macro="" textlink="">
        <xdr:nvSpPr>
          <xdr:cNvPr id="7" name="TextBox 6">
            <a:hlinkClick xmlns:r="http://schemas.openxmlformats.org/officeDocument/2006/relationships" r:id="rId4" tooltip="projects status"/>
            <a:extLst>
              <a:ext uri="{FF2B5EF4-FFF2-40B4-BE49-F238E27FC236}">
                <a16:creationId xmlns:a16="http://schemas.microsoft.com/office/drawing/2014/main" id="{C2454563-D942-4975-BBA6-0C47741EE7BD}"/>
              </a:ext>
            </a:extLst>
          </xdr:cNvPr>
          <xdr:cNvSpPr txBox="1"/>
        </xdr:nvSpPr>
        <xdr:spPr>
          <a:xfrm>
            <a:off x="11990070" y="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projects</a:t>
            </a:r>
            <a:r>
              <a:rPr lang="en-US" sz="800" baseline="0">
                <a:solidFill>
                  <a:schemeClr val="accent2">
                    <a:lumMod val="50000"/>
                  </a:schemeClr>
                </a:solidFill>
                <a:latin typeface="Algerian" panose="04020705040A02060702" pitchFamily="82" charset="0"/>
              </a:rPr>
              <a:t> status</a:t>
            </a:r>
            <a:endParaRPr lang="ar-EG" sz="800">
              <a:solidFill>
                <a:schemeClr val="accent2">
                  <a:lumMod val="50000"/>
                </a:schemeClr>
              </a:solidFill>
              <a:latin typeface="Algerian" panose="04020705040A02060702" pitchFamily="82" charset="0"/>
            </a:endParaRPr>
          </a:p>
        </xdr:txBody>
      </xdr:sp>
      <xdr:sp macro="" textlink="">
        <xdr:nvSpPr>
          <xdr:cNvPr id="8" name="TextBox 7">
            <a:hlinkClick xmlns:r="http://schemas.openxmlformats.org/officeDocument/2006/relationships" r:id="rId5" tooltip="geographically"/>
            <a:extLst>
              <a:ext uri="{FF2B5EF4-FFF2-40B4-BE49-F238E27FC236}">
                <a16:creationId xmlns:a16="http://schemas.microsoft.com/office/drawing/2014/main" id="{5BB25C32-876A-48D1-9868-050146A8C08D}"/>
              </a:ext>
            </a:extLst>
          </xdr:cNvPr>
          <xdr:cNvSpPr txBox="1"/>
        </xdr:nvSpPr>
        <xdr:spPr>
          <a:xfrm>
            <a:off x="9399270" y="762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geographically</a:t>
            </a:r>
            <a:endParaRPr lang="ar-EG" sz="800">
              <a:solidFill>
                <a:schemeClr val="accent2">
                  <a:lumMod val="50000"/>
                </a:schemeClr>
              </a:solidFill>
              <a:latin typeface="Algerian" panose="04020705040A02060702" pitchFamily="82" charset="0"/>
            </a:endParaRPr>
          </a:p>
        </xdr:txBody>
      </xdr:sp>
      <xdr:sp macro="" textlink="">
        <xdr:nvSpPr>
          <xdr:cNvPr id="9" name="TextBox 8">
            <a:hlinkClick xmlns:r="http://schemas.openxmlformats.org/officeDocument/2006/relationships" r:id="rId6" tooltip="income sources"/>
            <a:extLst>
              <a:ext uri="{FF2B5EF4-FFF2-40B4-BE49-F238E27FC236}">
                <a16:creationId xmlns:a16="http://schemas.microsoft.com/office/drawing/2014/main" id="{F2F845EA-6610-45FB-90B2-7117BD3CD6FD}"/>
              </a:ext>
            </a:extLst>
          </xdr:cNvPr>
          <xdr:cNvSpPr txBox="1"/>
        </xdr:nvSpPr>
        <xdr:spPr>
          <a:xfrm>
            <a:off x="8115300" y="1524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900">
                <a:solidFill>
                  <a:schemeClr val="accent2">
                    <a:lumMod val="50000"/>
                  </a:schemeClr>
                </a:solidFill>
                <a:latin typeface="Algerian" panose="04020705040A02060702" pitchFamily="82" charset="0"/>
              </a:rPr>
              <a:t>income</a:t>
            </a:r>
            <a:r>
              <a:rPr lang="en-US" sz="900" baseline="0">
                <a:solidFill>
                  <a:schemeClr val="accent2">
                    <a:lumMod val="50000"/>
                  </a:schemeClr>
                </a:solidFill>
                <a:latin typeface="Algerian" panose="04020705040A02060702" pitchFamily="82" charset="0"/>
              </a:rPr>
              <a:t> sources</a:t>
            </a:r>
            <a:endParaRPr lang="ar-EG" sz="900">
              <a:solidFill>
                <a:schemeClr val="accent2">
                  <a:lumMod val="50000"/>
                </a:schemeClr>
              </a:solidFill>
              <a:latin typeface="Algerian" panose="04020705040A02060702" pitchFamily="82" charset="0"/>
            </a:endParaRPr>
          </a:p>
        </xdr:txBody>
      </xdr:sp>
      <xdr:sp macro="" textlink="">
        <xdr:nvSpPr>
          <xdr:cNvPr id="10" name="TextBox 9">
            <a:hlinkClick xmlns:r="http://schemas.openxmlformats.org/officeDocument/2006/relationships" r:id="rId7" tooltip="sales process"/>
            <a:extLst>
              <a:ext uri="{FF2B5EF4-FFF2-40B4-BE49-F238E27FC236}">
                <a16:creationId xmlns:a16="http://schemas.microsoft.com/office/drawing/2014/main" id="{AAEB7ECE-BEB7-43CB-84FA-7362A9CE9898}"/>
              </a:ext>
            </a:extLst>
          </xdr:cNvPr>
          <xdr:cNvSpPr txBox="1"/>
        </xdr:nvSpPr>
        <xdr:spPr>
          <a:xfrm>
            <a:off x="10660380" y="0"/>
            <a:ext cx="11125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a:r>
              <a:rPr lang="en-US" sz="800">
                <a:solidFill>
                  <a:schemeClr val="accent2">
                    <a:lumMod val="50000"/>
                  </a:schemeClr>
                </a:solidFill>
                <a:latin typeface="Algerian" panose="04020705040A02060702" pitchFamily="82" charset="0"/>
              </a:rPr>
              <a:t>sales process</a:t>
            </a:r>
            <a:endParaRPr lang="ar-EG" sz="800">
              <a:solidFill>
                <a:schemeClr val="accent2">
                  <a:lumMod val="50000"/>
                </a:schemeClr>
              </a:solidFill>
              <a:latin typeface="Algerian" panose="04020705040A02060702" pitchFamily="82" charset="0"/>
            </a:endParaRPr>
          </a:p>
        </xdr:txBody>
      </xdr:sp>
      <xdr:sp macro="" textlink="">
        <xdr:nvSpPr>
          <xdr:cNvPr id="11" name="Free-form: Shape 10">
            <a:extLst>
              <a:ext uri="{FF2B5EF4-FFF2-40B4-BE49-F238E27FC236}">
                <a16:creationId xmlns:a16="http://schemas.microsoft.com/office/drawing/2014/main" id="{EC117F61-D58B-4FF6-BF6B-0AFCC045BC57}"/>
              </a:ext>
            </a:extLst>
          </xdr:cNvPr>
          <xdr:cNvSpPr/>
        </xdr:nvSpPr>
        <xdr:spPr>
          <a:xfrm>
            <a:off x="4824412" y="361950"/>
            <a:ext cx="50763" cy="54864"/>
          </a:xfrm>
          <a:custGeom>
            <a:avLst/>
            <a:gdLst>
              <a:gd name="connsiteX0" fmla="*/ 114300 w 114300"/>
              <a:gd name="connsiteY0" fmla="*/ 57150 h 114300"/>
              <a:gd name="connsiteX1" fmla="*/ 57150 w 114300"/>
              <a:gd name="connsiteY1" fmla="*/ 114300 h 114300"/>
              <a:gd name="connsiteX2" fmla="*/ 0 w 114300"/>
              <a:gd name="connsiteY2" fmla="*/ 57150 h 114300"/>
              <a:gd name="connsiteX3" fmla="*/ 57150 w 114300"/>
              <a:gd name="connsiteY3" fmla="*/ 0 h 114300"/>
              <a:gd name="connsiteX4" fmla="*/ 114300 w 114300"/>
              <a:gd name="connsiteY4" fmla="*/ 57150 h 1143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4300" h="114300">
                <a:moveTo>
                  <a:pt x="114300" y="57150"/>
                </a:moveTo>
                <a:cubicBezTo>
                  <a:pt x="114300" y="88713"/>
                  <a:pt x="88713" y="114300"/>
                  <a:pt x="57150" y="114300"/>
                </a:cubicBezTo>
                <a:cubicBezTo>
                  <a:pt x="25587" y="114300"/>
                  <a:pt x="0" y="88713"/>
                  <a:pt x="0" y="57150"/>
                </a:cubicBezTo>
                <a:cubicBezTo>
                  <a:pt x="0" y="25587"/>
                  <a:pt x="25587" y="0"/>
                  <a:pt x="57150" y="0"/>
                </a:cubicBezTo>
                <a:cubicBezTo>
                  <a:pt x="88713" y="0"/>
                  <a:pt x="114300" y="25587"/>
                  <a:pt x="114300" y="57150"/>
                </a:cubicBezTo>
                <a:close/>
              </a:path>
            </a:pathLst>
          </a:custGeom>
          <a:solidFill>
            <a:schemeClr val="accent2">
              <a:lumMod val="50000"/>
            </a:schemeClr>
          </a:solidFill>
          <a:ln w="9525" cap="flat">
            <a:noFill/>
            <a:prstDash val="solid"/>
            <a:miter/>
          </a:ln>
        </xdr:spPr>
        <xdr:txBody>
          <a:bodyPr rtlCol="1" anchor="ctr"/>
          <a:lstStyle/>
          <a:p>
            <a:endParaRPr lang="ar-EG"/>
          </a:p>
        </xdr:txBody>
      </xdr:sp>
      <xdr:sp macro="" textlink="">
        <xdr:nvSpPr>
          <xdr:cNvPr id="12" name="Free-form: Shape 11">
            <a:extLst>
              <a:ext uri="{FF2B5EF4-FFF2-40B4-BE49-F238E27FC236}">
                <a16:creationId xmlns:a16="http://schemas.microsoft.com/office/drawing/2014/main" id="{F6CB720B-E441-4BFF-BC5A-254ABA0705EC}"/>
              </a:ext>
            </a:extLst>
          </xdr:cNvPr>
          <xdr:cNvSpPr/>
        </xdr:nvSpPr>
        <xdr:spPr>
          <a:xfrm>
            <a:off x="4543126" y="38100"/>
            <a:ext cx="303194" cy="365760"/>
          </a:xfrm>
          <a:custGeom>
            <a:avLst/>
            <a:gdLst>
              <a:gd name="connsiteX0" fmla="*/ 673716 w 682688"/>
              <a:gd name="connsiteY0" fmla="*/ 190500 h 762000"/>
              <a:gd name="connsiteX1" fmla="*/ 571798 w 682688"/>
              <a:gd name="connsiteY1" fmla="*/ 149543 h 762000"/>
              <a:gd name="connsiteX2" fmla="*/ 464166 w 682688"/>
              <a:gd name="connsiteY2" fmla="*/ 165735 h 762000"/>
              <a:gd name="connsiteX3" fmla="*/ 338436 w 682688"/>
              <a:gd name="connsiteY3" fmla="*/ 0 h 762000"/>
              <a:gd name="connsiteX4" fmla="*/ 213658 w 682688"/>
              <a:gd name="connsiteY4" fmla="*/ 163830 h 762000"/>
              <a:gd name="connsiteX5" fmla="*/ 110788 w 682688"/>
              <a:gd name="connsiteY5" fmla="*/ 148590 h 762000"/>
              <a:gd name="connsiteX6" fmla="*/ 8871 w 682688"/>
              <a:gd name="connsiteY6" fmla="*/ 189548 h 762000"/>
              <a:gd name="connsiteX7" fmla="*/ 90786 w 682688"/>
              <a:gd name="connsiteY7" fmla="*/ 382905 h 762000"/>
              <a:gd name="connsiteX8" fmla="*/ 13633 w 682688"/>
              <a:gd name="connsiteY8" fmla="*/ 570548 h 762000"/>
              <a:gd name="connsiteX9" fmla="*/ 115551 w 682688"/>
              <a:gd name="connsiteY9" fmla="*/ 611505 h 762000"/>
              <a:gd name="connsiteX10" fmla="*/ 213658 w 682688"/>
              <a:gd name="connsiteY10" fmla="*/ 598170 h 762000"/>
              <a:gd name="connsiteX11" fmla="*/ 338436 w 682688"/>
              <a:gd name="connsiteY11" fmla="*/ 762000 h 762000"/>
              <a:gd name="connsiteX12" fmla="*/ 463213 w 682688"/>
              <a:gd name="connsiteY12" fmla="*/ 598170 h 762000"/>
              <a:gd name="connsiteX13" fmla="*/ 566083 w 682688"/>
              <a:gd name="connsiteY13" fmla="*/ 613410 h 762000"/>
              <a:gd name="connsiteX14" fmla="*/ 668001 w 682688"/>
              <a:gd name="connsiteY14" fmla="*/ 572453 h 762000"/>
              <a:gd name="connsiteX15" fmla="*/ 590848 w 682688"/>
              <a:gd name="connsiteY15" fmla="*/ 384810 h 762000"/>
              <a:gd name="connsiteX16" fmla="*/ 673716 w 682688"/>
              <a:gd name="connsiteY16" fmla="*/ 190500 h 762000"/>
              <a:gd name="connsiteX17" fmla="*/ 571798 w 682688"/>
              <a:gd name="connsiteY17" fmla="*/ 187643 h 762000"/>
              <a:gd name="connsiteX18" fmla="*/ 640378 w 682688"/>
              <a:gd name="connsiteY18" fmla="*/ 209550 h 762000"/>
              <a:gd name="connsiteX19" fmla="*/ 564178 w 682688"/>
              <a:gd name="connsiteY19" fmla="*/ 357188 h 762000"/>
              <a:gd name="connsiteX20" fmla="*/ 487026 w 682688"/>
              <a:gd name="connsiteY20" fmla="*/ 295275 h 762000"/>
              <a:gd name="connsiteX21" fmla="*/ 472738 w 682688"/>
              <a:gd name="connsiteY21" fmla="*/ 201930 h 762000"/>
              <a:gd name="connsiteX22" fmla="*/ 571798 w 682688"/>
              <a:gd name="connsiteY22" fmla="*/ 187643 h 762000"/>
              <a:gd name="connsiteX23" fmla="*/ 401301 w 682688"/>
              <a:gd name="connsiteY23" fmla="*/ 480060 h 762000"/>
              <a:gd name="connsiteX24" fmla="*/ 341293 w 682688"/>
              <a:gd name="connsiteY24" fmla="*/ 511493 h 762000"/>
              <a:gd name="connsiteX25" fmla="*/ 281286 w 682688"/>
              <a:gd name="connsiteY25" fmla="*/ 480060 h 762000"/>
              <a:gd name="connsiteX26" fmla="*/ 226041 w 682688"/>
              <a:gd name="connsiteY26" fmla="*/ 445770 h 762000"/>
              <a:gd name="connsiteX27" fmla="*/ 224136 w 682688"/>
              <a:gd name="connsiteY27" fmla="*/ 381000 h 762000"/>
              <a:gd name="connsiteX28" fmla="*/ 226041 w 682688"/>
              <a:gd name="connsiteY28" fmla="*/ 320040 h 762000"/>
              <a:gd name="connsiteX29" fmla="*/ 287001 w 682688"/>
              <a:gd name="connsiteY29" fmla="*/ 281940 h 762000"/>
              <a:gd name="connsiteX30" fmla="*/ 341293 w 682688"/>
              <a:gd name="connsiteY30" fmla="*/ 253365 h 762000"/>
              <a:gd name="connsiteX31" fmla="*/ 395586 w 682688"/>
              <a:gd name="connsiteY31" fmla="*/ 281940 h 762000"/>
              <a:gd name="connsiteX32" fmla="*/ 450831 w 682688"/>
              <a:gd name="connsiteY32" fmla="*/ 316230 h 762000"/>
              <a:gd name="connsiteX33" fmla="*/ 452736 w 682688"/>
              <a:gd name="connsiteY33" fmla="*/ 381000 h 762000"/>
              <a:gd name="connsiteX34" fmla="*/ 449878 w 682688"/>
              <a:gd name="connsiteY34" fmla="*/ 449580 h 762000"/>
              <a:gd name="connsiteX35" fmla="*/ 401301 w 682688"/>
              <a:gd name="connsiteY35" fmla="*/ 480060 h 762000"/>
              <a:gd name="connsiteX36" fmla="*/ 445116 w 682688"/>
              <a:gd name="connsiteY36" fmla="*/ 498158 h 762000"/>
              <a:gd name="connsiteX37" fmla="*/ 436543 w 682688"/>
              <a:gd name="connsiteY37" fmla="*/ 550545 h 762000"/>
              <a:gd name="connsiteX38" fmla="*/ 386061 w 682688"/>
              <a:gd name="connsiteY38" fmla="*/ 531495 h 762000"/>
              <a:gd name="connsiteX39" fmla="*/ 420351 w 682688"/>
              <a:gd name="connsiteY39" fmla="*/ 512445 h 762000"/>
              <a:gd name="connsiteX40" fmla="*/ 445116 w 682688"/>
              <a:gd name="connsiteY40" fmla="*/ 498158 h 762000"/>
              <a:gd name="connsiteX41" fmla="*/ 296526 w 682688"/>
              <a:gd name="connsiteY41" fmla="*/ 531495 h 762000"/>
              <a:gd name="connsiteX42" fmla="*/ 241281 w 682688"/>
              <a:gd name="connsiteY42" fmla="*/ 551498 h 762000"/>
              <a:gd name="connsiteX43" fmla="*/ 231756 w 682688"/>
              <a:gd name="connsiteY43" fmla="*/ 494348 h 762000"/>
              <a:gd name="connsiteX44" fmla="*/ 263188 w 682688"/>
              <a:gd name="connsiteY44" fmla="*/ 513398 h 762000"/>
              <a:gd name="connsiteX45" fmla="*/ 296526 w 682688"/>
              <a:gd name="connsiteY45" fmla="*/ 531495 h 762000"/>
              <a:gd name="connsiteX46" fmla="*/ 186988 w 682688"/>
              <a:gd name="connsiteY46" fmla="*/ 417195 h 762000"/>
              <a:gd name="connsiteX47" fmla="*/ 146031 w 682688"/>
              <a:gd name="connsiteY47" fmla="*/ 382905 h 762000"/>
              <a:gd name="connsiteX48" fmla="*/ 186988 w 682688"/>
              <a:gd name="connsiteY48" fmla="*/ 348615 h 762000"/>
              <a:gd name="connsiteX49" fmla="*/ 186036 w 682688"/>
              <a:gd name="connsiteY49" fmla="*/ 381000 h 762000"/>
              <a:gd name="connsiteX50" fmla="*/ 186988 w 682688"/>
              <a:gd name="connsiteY50" fmla="*/ 417195 h 762000"/>
              <a:gd name="connsiteX51" fmla="*/ 230803 w 682688"/>
              <a:gd name="connsiteY51" fmla="*/ 271463 h 762000"/>
              <a:gd name="connsiteX52" fmla="*/ 240328 w 682688"/>
              <a:gd name="connsiteY52" fmla="*/ 211455 h 762000"/>
              <a:gd name="connsiteX53" fmla="*/ 296526 w 682688"/>
              <a:gd name="connsiteY53" fmla="*/ 232410 h 762000"/>
              <a:gd name="connsiteX54" fmla="*/ 266998 w 682688"/>
              <a:gd name="connsiteY54" fmla="*/ 248602 h 762000"/>
              <a:gd name="connsiteX55" fmla="*/ 230803 w 682688"/>
              <a:gd name="connsiteY55" fmla="*/ 271463 h 762000"/>
              <a:gd name="connsiteX56" fmla="*/ 385108 w 682688"/>
              <a:gd name="connsiteY56" fmla="*/ 232410 h 762000"/>
              <a:gd name="connsiteX57" fmla="*/ 436543 w 682688"/>
              <a:gd name="connsiteY57" fmla="*/ 213360 h 762000"/>
              <a:gd name="connsiteX58" fmla="*/ 446068 w 682688"/>
              <a:gd name="connsiteY58" fmla="*/ 267653 h 762000"/>
              <a:gd name="connsiteX59" fmla="*/ 414636 w 682688"/>
              <a:gd name="connsiteY59" fmla="*/ 248602 h 762000"/>
              <a:gd name="connsiteX60" fmla="*/ 385108 w 682688"/>
              <a:gd name="connsiteY60" fmla="*/ 232410 h 762000"/>
              <a:gd name="connsiteX61" fmla="*/ 489883 w 682688"/>
              <a:gd name="connsiteY61" fmla="*/ 344805 h 762000"/>
              <a:gd name="connsiteX62" fmla="*/ 536556 w 682688"/>
              <a:gd name="connsiteY62" fmla="*/ 383858 h 762000"/>
              <a:gd name="connsiteX63" fmla="*/ 489883 w 682688"/>
              <a:gd name="connsiteY63" fmla="*/ 421958 h 762000"/>
              <a:gd name="connsiteX64" fmla="*/ 490836 w 682688"/>
              <a:gd name="connsiteY64" fmla="*/ 381953 h 762000"/>
              <a:gd name="connsiteX65" fmla="*/ 489883 w 682688"/>
              <a:gd name="connsiteY65" fmla="*/ 344805 h 762000"/>
              <a:gd name="connsiteX66" fmla="*/ 338436 w 682688"/>
              <a:gd name="connsiteY66" fmla="*/ 38100 h 762000"/>
              <a:gd name="connsiteX67" fmla="*/ 427971 w 682688"/>
              <a:gd name="connsiteY67" fmla="*/ 176213 h 762000"/>
              <a:gd name="connsiteX68" fmla="*/ 341293 w 682688"/>
              <a:gd name="connsiteY68" fmla="*/ 210503 h 762000"/>
              <a:gd name="connsiteX69" fmla="*/ 249853 w 682688"/>
              <a:gd name="connsiteY69" fmla="*/ 174308 h 762000"/>
              <a:gd name="connsiteX70" fmla="*/ 338436 w 682688"/>
              <a:gd name="connsiteY70" fmla="*/ 38100 h 762000"/>
              <a:gd name="connsiteX71" fmla="*/ 41256 w 682688"/>
              <a:gd name="connsiteY71" fmla="*/ 209550 h 762000"/>
              <a:gd name="connsiteX72" fmla="*/ 109836 w 682688"/>
              <a:gd name="connsiteY72" fmla="*/ 187643 h 762000"/>
              <a:gd name="connsiteX73" fmla="*/ 203181 w 682688"/>
              <a:gd name="connsiteY73" fmla="*/ 200978 h 762000"/>
              <a:gd name="connsiteX74" fmla="*/ 188893 w 682688"/>
              <a:gd name="connsiteY74" fmla="*/ 299085 h 762000"/>
              <a:gd name="connsiteX75" fmla="*/ 117456 w 682688"/>
              <a:gd name="connsiteY75" fmla="*/ 357188 h 762000"/>
              <a:gd name="connsiteX76" fmla="*/ 41256 w 682688"/>
              <a:gd name="connsiteY76" fmla="*/ 209550 h 762000"/>
              <a:gd name="connsiteX77" fmla="*/ 115551 w 682688"/>
              <a:gd name="connsiteY77" fmla="*/ 574358 h 762000"/>
              <a:gd name="connsiteX78" fmla="*/ 46971 w 682688"/>
              <a:gd name="connsiteY78" fmla="*/ 552450 h 762000"/>
              <a:gd name="connsiteX79" fmla="*/ 118408 w 682688"/>
              <a:gd name="connsiteY79" fmla="*/ 409575 h 762000"/>
              <a:gd name="connsiteX80" fmla="*/ 189846 w 682688"/>
              <a:gd name="connsiteY80" fmla="*/ 466725 h 762000"/>
              <a:gd name="connsiteX81" fmla="*/ 204133 w 682688"/>
              <a:gd name="connsiteY81" fmla="*/ 561975 h 762000"/>
              <a:gd name="connsiteX82" fmla="*/ 115551 w 682688"/>
              <a:gd name="connsiteY82" fmla="*/ 574358 h 762000"/>
              <a:gd name="connsiteX83" fmla="*/ 338436 w 682688"/>
              <a:gd name="connsiteY83" fmla="*/ 723900 h 762000"/>
              <a:gd name="connsiteX84" fmla="*/ 249853 w 682688"/>
              <a:gd name="connsiteY84" fmla="*/ 588645 h 762000"/>
              <a:gd name="connsiteX85" fmla="*/ 341293 w 682688"/>
              <a:gd name="connsiteY85" fmla="*/ 553403 h 762000"/>
              <a:gd name="connsiteX86" fmla="*/ 427018 w 682688"/>
              <a:gd name="connsiteY86" fmla="*/ 586740 h 762000"/>
              <a:gd name="connsiteX87" fmla="*/ 338436 w 682688"/>
              <a:gd name="connsiteY87" fmla="*/ 723900 h 762000"/>
              <a:gd name="connsiteX88" fmla="*/ 635616 w 682688"/>
              <a:gd name="connsiteY88" fmla="*/ 552450 h 762000"/>
              <a:gd name="connsiteX89" fmla="*/ 567036 w 682688"/>
              <a:gd name="connsiteY89" fmla="*/ 574358 h 762000"/>
              <a:gd name="connsiteX90" fmla="*/ 473691 w 682688"/>
              <a:gd name="connsiteY90" fmla="*/ 561023 h 762000"/>
              <a:gd name="connsiteX91" fmla="*/ 487026 w 682688"/>
              <a:gd name="connsiteY91" fmla="*/ 470535 h 762000"/>
              <a:gd name="connsiteX92" fmla="*/ 564178 w 682688"/>
              <a:gd name="connsiteY92" fmla="*/ 409575 h 762000"/>
              <a:gd name="connsiteX93" fmla="*/ 635616 w 682688"/>
              <a:gd name="connsiteY93" fmla="*/ 552450 h 762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Lst>
            <a:rect l="l" t="t" r="r" b="b"/>
            <a:pathLst>
              <a:path w="682688" h="762000">
                <a:moveTo>
                  <a:pt x="673716" y="190500"/>
                </a:moveTo>
                <a:cubicBezTo>
                  <a:pt x="657523" y="162878"/>
                  <a:pt x="621328" y="149543"/>
                  <a:pt x="571798" y="149543"/>
                </a:cubicBezTo>
                <a:cubicBezTo>
                  <a:pt x="540366" y="149543"/>
                  <a:pt x="504171" y="155258"/>
                  <a:pt x="464166" y="165735"/>
                </a:cubicBezTo>
                <a:cubicBezTo>
                  <a:pt x="436543" y="65723"/>
                  <a:pt x="390823" y="0"/>
                  <a:pt x="338436" y="0"/>
                </a:cubicBezTo>
                <a:cubicBezTo>
                  <a:pt x="287001" y="0"/>
                  <a:pt x="240328" y="64770"/>
                  <a:pt x="213658" y="163830"/>
                </a:cubicBezTo>
                <a:cubicBezTo>
                  <a:pt x="175558" y="154305"/>
                  <a:pt x="141268" y="148590"/>
                  <a:pt x="110788" y="148590"/>
                </a:cubicBezTo>
                <a:cubicBezTo>
                  <a:pt x="61258" y="148590"/>
                  <a:pt x="25063" y="161925"/>
                  <a:pt x="8871" y="189548"/>
                </a:cubicBezTo>
                <a:cubicBezTo>
                  <a:pt x="-17799" y="235268"/>
                  <a:pt x="17443" y="308610"/>
                  <a:pt x="90786" y="382905"/>
                </a:cubicBezTo>
                <a:cubicBezTo>
                  <a:pt x="20301" y="455295"/>
                  <a:pt x="-12084" y="525780"/>
                  <a:pt x="13633" y="570548"/>
                </a:cubicBezTo>
                <a:cubicBezTo>
                  <a:pt x="29826" y="598170"/>
                  <a:pt x="66021" y="611505"/>
                  <a:pt x="115551" y="611505"/>
                </a:cubicBezTo>
                <a:cubicBezTo>
                  <a:pt x="144126" y="611505"/>
                  <a:pt x="177463" y="606743"/>
                  <a:pt x="213658" y="598170"/>
                </a:cubicBezTo>
                <a:cubicBezTo>
                  <a:pt x="241281" y="697230"/>
                  <a:pt x="287001" y="762000"/>
                  <a:pt x="338436" y="762000"/>
                </a:cubicBezTo>
                <a:cubicBezTo>
                  <a:pt x="389871" y="762000"/>
                  <a:pt x="436543" y="697230"/>
                  <a:pt x="463213" y="598170"/>
                </a:cubicBezTo>
                <a:cubicBezTo>
                  <a:pt x="501313" y="607695"/>
                  <a:pt x="535603" y="613410"/>
                  <a:pt x="566083" y="613410"/>
                </a:cubicBezTo>
                <a:cubicBezTo>
                  <a:pt x="615613" y="613410"/>
                  <a:pt x="651808" y="600075"/>
                  <a:pt x="668001" y="572453"/>
                </a:cubicBezTo>
                <a:cubicBezTo>
                  <a:pt x="693718" y="527685"/>
                  <a:pt x="661333" y="457200"/>
                  <a:pt x="590848" y="384810"/>
                </a:cubicBezTo>
                <a:cubicBezTo>
                  <a:pt x="666096" y="309563"/>
                  <a:pt x="700386" y="236220"/>
                  <a:pt x="673716" y="190500"/>
                </a:cubicBezTo>
                <a:close/>
                <a:moveTo>
                  <a:pt x="571798" y="187643"/>
                </a:moveTo>
                <a:cubicBezTo>
                  <a:pt x="607041" y="187643"/>
                  <a:pt x="632758" y="196215"/>
                  <a:pt x="640378" y="209550"/>
                </a:cubicBezTo>
                <a:cubicBezTo>
                  <a:pt x="654666" y="234315"/>
                  <a:pt x="628948" y="292418"/>
                  <a:pt x="564178" y="357188"/>
                </a:cubicBezTo>
                <a:cubicBezTo>
                  <a:pt x="541318" y="336233"/>
                  <a:pt x="515601" y="315278"/>
                  <a:pt x="487026" y="295275"/>
                </a:cubicBezTo>
                <a:cubicBezTo>
                  <a:pt x="484168" y="262890"/>
                  <a:pt x="479406" y="231458"/>
                  <a:pt x="472738" y="201930"/>
                </a:cubicBezTo>
                <a:cubicBezTo>
                  <a:pt x="508933" y="192405"/>
                  <a:pt x="543223" y="187643"/>
                  <a:pt x="571798" y="187643"/>
                </a:cubicBezTo>
                <a:close/>
                <a:moveTo>
                  <a:pt x="401301" y="480060"/>
                </a:moveTo>
                <a:cubicBezTo>
                  <a:pt x="381298" y="491490"/>
                  <a:pt x="361296" y="501968"/>
                  <a:pt x="341293" y="511493"/>
                </a:cubicBezTo>
                <a:cubicBezTo>
                  <a:pt x="321291" y="501968"/>
                  <a:pt x="301288" y="491490"/>
                  <a:pt x="281286" y="480060"/>
                </a:cubicBezTo>
                <a:cubicBezTo>
                  <a:pt x="262236" y="468630"/>
                  <a:pt x="243186" y="457200"/>
                  <a:pt x="226041" y="445770"/>
                </a:cubicBezTo>
                <a:cubicBezTo>
                  <a:pt x="224136" y="424815"/>
                  <a:pt x="224136" y="403860"/>
                  <a:pt x="224136" y="381000"/>
                </a:cubicBezTo>
                <a:cubicBezTo>
                  <a:pt x="224136" y="360045"/>
                  <a:pt x="225088" y="340043"/>
                  <a:pt x="226041" y="320040"/>
                </a:cubicBezTo>
                <a:cubicBezTo>
                  <a:pt x="245091" y="306705"/>
                  <a:pt x="265093" y="294323"/>
                  <a:pt x="287001" y="281940"/>
                </a:cubicBezTo>
                <a:cubicBezTo>
                  <a:pt x="305098" y="271463"/>
                  <a:pt x="323196" y="261938"/>
                  <a:pt x="341293" y="253365"/>
                </a:cubicBezTo>
                <a:cubicBezTo>
                  <a:pt x="359391" y="261938"/>
                  <a:pt x="377488" y="271463"/>
                  <a:pt x="395586" y="281940"/>
                </a:cubicBezTo>
                <a:cubicBezTo>
                  <a:pt x="414636" y="293370"/>
                  <a:pt x="433686" y="304800"/>
                  <a:pt x="450831" y="316230"/>
                </a:cubicBezTo>
                <a:cubicBezTo>
                  <a:pt x="452736" y="337185"/>
                  <a:pt x="452736" y="358140"/>
                  <a:pt x="452736" y="381000"/>
                </a:cubicBezTo>
                <a:cubicBezTo>
                  <a:pt x="452736" y="404813"/>
                  <a:pt x="451783" y="427673"/>
                  <a:pt x="449878" y="449580"/>
                </a:cubicBezTo>
                <a:cubicBezTo>
                  <a:pt x="434638" y="460058"/>
                  <a:pt x="418446" y="469583"/>
                  <a:pt x="401301" y="480060"/>
                </a:cubicBezTo>
                <a:close/>
                <a:moveTo>
                  <a:pt x="445116" y="498158"/>
                </a:moveTo>
                <a:cubicBezTo>
                  <a:pt x="442258" y="516255"/>
                  <a:pt x="439401" y="534353"/>
                  <a:pt x="436543" y="550545"/>
                </a:cubicBezTo>
                <a:cubicBezTo>
                  <a:pt x="420351" y="544830"/>
                  <a:pt x="403206" y="539115"/>
                  <a:pt x="386061" y="531495"/>
                </a:cubicBezTo>
                <a:cubicBezTo>
                  <a:pt x="397491" y="525780"/>
                  <a:pt x="408921" y="519113"/>
                  <a:pt x="420351" y="512445"/>
                </a:cubicBezTo>
                <a:cubicBezTo>
                  <a:pt x="428923" y="507683"/>
                  <a:pt x="437496" y="502920"/>
                  <a:pt x="445116" y="498158"/>
                </a:cubicBezTo>
                <a:close/>
                <a:moveTo>
                  <a:pt x="296526" y="531495"/>
                </a:moveTo>
                <a:cubicBezTo>
                  <a:pt x="277476" y="539115"/>
                  <a:pt x="259378" y="545783"/>
                  <a:pt x="241281" y="551498"/>
                </a:cubicBezTo>
                <a:cubicBezTo>
                  <a:pt x="237471" y="533400"/>
                  <a:pt x="234613" y="514350"/>
                  <a:pt x="231756" y="494348"/>
                </a:cubicBezTo>
                <a:cubicBezTo>
                  <a:pt x="242233" y="501015"/>
                  <a:pt x="251758" y="506730"/>
                  <a:pt x="263188" y="513398"/>
                </a:cubicBezTo>
                <a:cubicBezTo>
                  <a:pt x="273666" y="519113"/>
                  <a:pt x="285096" y="525780"/>
                  <a:pt x="296526" y="531495"/>
                </a:cubicBezTo>
                <a:close/>
                <a:moveTo>
                  <a:pt x="186988" y="417195"/>
                </a:moveTo>
                <a:cubicBezTo>
                  <a:pt x="171748" y="405765"/>
                  <a:pt x="158413" y="394335"/>
                  <a:pt x="146031" y="382905"/>
                </a:cubicBezTo>
                <a:cubicBezTo>
                  <a:pt x="158413" y="371475"/>
                  <a:pt x="172701" y="360045"/>
                  <a:pt x="186988" y="348615"/>
                </a:cubicBezTo>
                <a:cubicBezTo>
                  <a:pt x="186988" y="359093"/>
                  <a:pt x="186036" y="369570"/>
                  <a:pt x="186036" y="381000"/>
                </a:cubicBezTo>
                <a:cubicBezTo>
                  <a:pt x="186036" y="393383"/>
                  <a:pt x="186036" y="405765"/>
                  <a:pt x="186988" y="417195"/>
                </a:cubicBezTo>
                <a:close/>
                <a:moveTo>
                  <a:pt x="230803" y="271463"/>
                </a:moveTo>
                <a:cubicBezTo>
                  <a:pt x="233661" y="250508"/>
                  <a:pt x="236518" y="230505"/>
                  <a:pt x="240328" y="211455"/>
                </a:cubicBezTo>
                <a:cubicBezTo>
                  <a:pt x="258426" y="217170"/>
                  <a:pt x="277476" y="224790"/>
                  <a:pt x="296526" y="232410"/>
                </a:cubicBezTo>
                <a:cubicBezTo>
                  <a:pt x="287001" y="237173"/>
                  <a:pt x="276523" y="242888"/>
                  <a:pt x="266998" y="248602"/>
                </a:cubicBezTo>
                <a:cubicBezTo>
                  <a:pt x="255568" y="256223"/>
                  <a:pt x="243186" y="263843"/>
                  <a:pt x="230803" y="271463"/>
                </a:cubicBezTo>
                <a:close/>
                <a:moveTo>
                  <a:pt x="385108" y="232410"/>
                </a:moveTo>
                <a:cubicBezTo>
                  <a:pt x="402253" y="224790"/>
                  <a:pt x="419398" y="219075"/>
                  <a:pt x="436543" y="213360"/>
                </a:cubicBezTo>
                <a:cubicBezTo>
                  <a:pt x="440353" y="230505"/>
                  <a:pt x="443211" y="248602"/>
                  <a:pt x="446068" y="267653"/>
                </a:cubicBezTo>
                <a:cubicBezTo>
                  <a:pt x="435591" y="260985"/>
                  <a:pt x="426066" y="255270"/>
                  <a:pt x="414636" y="248602"/>
                </a:cubicBezTo>
                <a:cubicBezTo>
                  <a:pt x="405111" y="243840"/>
                  <a:pt x="395586" y="238125"/>
                  <a:pt x="385108" y="232410"/>
                </a:cubicBezTo>
                <a:close/>
                <a:moveTo>
                  <a:pt x="489883" y="344805"/>
                </a:moveTo>
                <a:cubicBezTo>
                  <a:pt x="507028" y="358140"/>
                  <a:pt x="522268" y="370523"/>
                  <a:pt x="536556" y="383858"/>
                </a:cubicBezTo>
                <a:cubicBezTo>
                  <a:pt x="522268" y="396240"/>
                  <a:pt x="507028" y="409575"/>
                  <a:pt x="489883" y="421958"/>
                </a:cubicBezTo>
                <a:cubicBezTo>
                  <a:pt x="490836" y="408623"/>
                  <a:pt x="490836" y="395288"/>
                  <a:pt x="490836" y="381953"/>
                </a:cubicBezTo>
                <a:cubicBezTo>
                  <a:pt x="490836" y="368618"/>
                  <a:pt x="490836" y="356235"/>
                  <a:pt x="489883" y="344805"/>
                </a:cubicBezTo>
                <a:close/>
                <a:moveTo>
                  <a:pt x="338436" y="38100"/>
                </a:moveTo>
                <a:cubicBezTo>
                  <a:pt x="367011" y="38100"/>
                  <a:pt x="404158" y="88582"/>
                  <a:pt x="427971" y="176213"/>
                </a:cubicBezTo>
                <a:cubicBezTo>
                  <a:pt x="400348" y="185738"/>
                  <a:pt x="370821" y="197168"/>
                  <a:pt x="341293" y="210503"/>
                </a:cubicBezTo>
                <a:cubicBezTo>
                  <a:pt x="309861" y="196215"/>
                  <a:pt x="279381" y="183833"/>
                  <a:pt x="249853" y="174308"/>
                </a:cubicBezTo>
                <a:cubicBezTo>
                  <a:pt x="273666" y="87630"/>
                  <a:pt x="309861" y="38100"/>
                  <a:pt x="338436" y="38100"/>
                </a:cubicBezTo>
                <a:close/>
                <a:moveTo>
                  <a:pt x="41256" y="209550"/>
                </a:moveTo>
                <a:cubicBezTo>
                  <a:pt x="49828" y="195263"/>
                  <a:pt x="74593" y="187643"/>
                  <a:pt x="109836" y="187643"/>
                </a:cubicBezTo>
                <a:cubicBezTo>
                  <a:pt x="137458" y="187643"/>
                  <a:pt x="168891" y="192405"/>
                  <a:pt x="203181" y="200978"/>
                </a:cubicBezTo>
                <a:cubicBezTo>
                  <a:pt x="196513" y="231458"/>
                  <a:pt x="191751" y="264795"/>
                  <a:pt x="188893" y="299085"/>
                </a:cubicBezTo>
                <a:cubicBezTo>
                  <a:pt x="162223" y="318135"/>
                  <a:pt x="138411" y="337185"/>
                  <a:pt x="117456" y="357188"/>
                </a:cubicBezTo>
                <a:cubicBezTo>
                  <a:pt x="53638" y="292418"/>
                  <a:pt x="26968" y="234315"/>
                  <a:pt x="41256" y="209550"/>
                </a:cubicBezTo>
                <a:close/>
                <a:moveTo>
                  <a:pt x="115551" y="574358"/>
                </a:moveTo>
                <a:cubicBezTo>
                  <a:pt x="80308" y="574358"/>
                  <a:pt x="54591" y="565785"/>
                  <a:pt x="46971" y="552450"/>
                </a:cubicBezTo>
                <a:cubicBezTo>
                  <a:pt x="32683" y="527685"/>
                  <a:pt x="57448" y="472440"/>
                  <a:pt x="118408" y="409575"/>
                </a:cubicBezTo>
                <a:cubicBezTo>
                  <a:pt x="140316" y="428625"/>
                  <a:pt x="164128" y="447675"/>
                  <a:pt x="189846" y="466725"/>
                </a:cubicBezTo>
                <a:cubicBezTo>
                  <a:pt x="192703" y="500063"/>
                  <a:pt x="197466" y="532448"/>
                  <a:pt x="204133" y="561975"/>
                </a:cubicBezTo>
                <a:cubicBezTo>
                  <a:pt x="172701" y="570548"/>
                  <a:pt x="142221" y="574358"/>
                  <a:pt x="115551" y="574358"/>
                </a:cubicBezTo>
                <a:close/>
                <a:moveTo>
                  <a:pt x="338436" y="723900"/>
                </a:moveTo>
                <a:cubicBezTo>
                  <a:pt x="309861" y="723900"/>
                  <a:pt x="273666" y="674370"/>
                  <a:pt x="249853" y="588645"/>
                </a:cubicBezTo>
                <a:cubicBezTo>
                  <a:pt x="279381" y="579120"/>
                  <a:pt x="309861" y="567690"/>
                  <a:pt x="341293" y="553403"/>
                </a:cubicBezTo>
                <a:cubicBezTo>
                  <a:pt x="370821" y="566738"/>
                  <a:pt x="399396" y="578168"/>
                  <a:pt x="427018" y="586740"/>
                </a:cubicBezTo>
                <a:cubicBezTo>
                  <a:pt x="403206" y="674370"/>
                  <a:pt x="367011" y="723900"/>
                  <a:pt x="338436" y="723900"/>
                </a:cubicBezTo>
                <a:close/>
                <a:moveTo>
                  <a:pt x="635616" y="552450"/>
                </a:moveTo>
                <a:cubicBezTo>
                  <a:pt x="627043" y="566738"/>
                  <a:pt x="602278" y="574358"/>
                  <a:pt x="567036" y="574358"/>
                </a:cubicBezTo>
                <a:cubicBezTo>
                  <a:pt x="539413" y="574358"/>
                  <a:pt x="507028" y="569595"/>
                  <a:pt x="473691" y="561023"/>
                </a:cubicBezTo>
                <a:cubicBezTo>
                  <a:pt x="479406" y="532448"/>
                  <a:pt x="484168" y="502920"/>
                  <a:pt x="487026" y="470535"/>
                </a:cubicBezTo>
                <a:cubicBezTo>
                  <a:pt x="515601" y="450533"/>
                  <a:pt x="541318" y="430530"/>
                  <a:pt x="564178" y="409575"/>
                </a:cubicBezTo>
                <a:cubicBezTo>
                  <a:pt x="625138" y="472440"/>
                  <a:pt x="649903" y="527685"/>
                  <a:pt x="635616" y="552450"/>
                </a:cubicBezTo>
                <a:close/>
              </a:path>
            </a:pathLst>
          </a:custGeom>
          <a:solidFill>
            <a:schemeClr val="accent2">
              <a:lumMod val="50000"/>
            </a:schemeClr>
          </a:solidFill>
          <a:ln w="9525" cap="flat">
            <a:noFill/>
            <a:prstDash val="solid"/>
            <a:miter/>
          </a:ln>
        </xdr:spPr>
        <xdr:txBody>
          <a:bodyPr rtlCol="1" anchor="ctr"/>
          <a:lstStyle/>
          <a:p>
            <a:endParaRPr lang="ar-EG"/>
          </a:p>
        </xdr:txBody>
      </xdr:sp>
      <xdr:sp macro="" textlink="">
        <xdr:nvSpPr>
          <xdr:cNvPr id="13" name="Flowchart: Terminator 12">
            <a:extLst>
              <a:ext uri="{FF2B5EF4-FFF2-40B4-BE49-F238E27FC236}">
                <a16:creationId xmlns:a16="http://schemas.microsoft.com/office/drawing/2014/main" id="{FD335CB8-0F1C-45B3-861A-387D8F70172D}"/>
              </a:ext>
            </a:extLst>
          </xdr:cNvPr>
          <xdr:cNvSpPr/>
        </xdr:nvSpPr>
        <xdr:spPr>
          <a:xfrm>
            <a:off x="12178380" y="327660"/>
            <a:ext cx="144000" cy="25200"/>
          </a:xfrm>
          <a:prstGeom prst="flowChartTerminator">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_Ebraheam" refreshedDate="45371.041650231484" createdVersion="7" refreshedVersion="7" minRefreshableVersion="3" recordCount="900" xr:uid="{B37C7E4C-1A79-4D17-9CDD-3E089EE2AEB8}">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5">
      <sharedItems containsSemiMixedTypes="0" containsString="0" containsNumber="1" minValue="2" maxValue="10368.4"/>
    </cacheField>
    <cacheField name="Income" numFmtId="165">
      <sharedItems containsSemiMixedTypes="0" containsString="0" containsNumber="1" minValue="100" maxValue="22000"/>
    </cacheField>
    <cacheField name="Target Income" numFmtId="165">
      <sharedItems containsSemiMixedTypes="0" containsString="0" containsNumber="1" minValue="112" maxValue="12480"/>
    </cacheField>
    <cacheField name="operating profit" numFmtId="165">
      <sharedItems containsSemiMixedTypes="0" containsString="0" containsNumber="1" minValue="20" maxValue="4400"/>
    </cacheField>
    <cacheField name="Marketing Strategies" numFmtId="165">
      <sharedItems count="2">
        <s v="B2B"/>
        <s v="B2C"/>
      </sharedItems>
    </cacheField>
  </cacheFields>
  <extLst>
    <ext xmlns:x14="http://schemas.microsoft.com/office/spreadsheetml/2009/9/main" uri="{725AE2AE-9491-48be-B2B4-4EB974FC3084}">
      <x14:pivotCacheDefinition pivotCacheId="294346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CB1E0F-DDA8-4A14-A352-C88D5BA7281E}" name="PivotTable8"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X6:AZ28" firstHeaderRow="0" firstDataRow="1" firstDataCol="1"/>
  <pivotFields count="9">
    <pivotField showAll="0">
      <items count="6">
        <item h="1" x="0"/>
        <item h="1" x="1"/>
        <item x="2"/>
        <item h="1" x="3"/>
        <item h="1" x="4"/>
        <item t="default"/>
      </items>
    </pivotField>
    <pivotField showAll="0">
      <items count="13">
        <item x="0"/>
        <item x="1"/>
        <item x="2"/>
        <item x="3"/>
        <item x="4"/>
        <item x="5"/>
        <item x="6"/>
        <item x="7"/>
        <item x="8"/>
        <item x="9"/>
        <item x="10"/>
        <item x="11"/>
        <item t="default"/>
      </items>
    </pivotField>
    <pivotField axis="axisRow" showAll="0">
      <items count="7">
        <item x="4"/>
        <item x="5"/>
        <item x="0"/>
        <item x="1"/>
        <item x="2"/>
        <item x="3"/>
        <item t="default"/>
      </items>
    </pivotField>
    <pivotField axis="axisRow" showAll="0">
      <items count="16">
        <item x="13"/>
        <item x="10"/>
        <item x="2"/>
        <item x="8"/>
        <item x="1"/>
        <item x="9"/>
        <item x="12"/>
        <item x="6"/>
        <item x="7"/>
        <item x="5"/>
        <item x="3"/>
        <item x="4"/>
        <item x="0"/>
        <item x="14"/>
        <item x="11"/>
        <item t="default"/>
      </items>
    </pivotField>
    <pivotField numFmtId="165" showAll="0"/>
    <pivotField dataField="1" numFmtId="165" showAll="0"/>
    <pivotField numFmtId="165" showAll="0"/>
    <pivotField numFmtId="165" showAll="0"/>
    <pivotField showAll="0">
      <items count="3">
        <item x="0"/>
        <item x="1"/>
        <item t="default"/>
      </items>
    </pivotField>
  </pivotFields>
  <rowFields count="2">
    <field x="2"/>
    <field x="3"/>
  </rowFields>
  <rowItems count="22">
    <i>
      <x/>
    </i>
    <i r="1">
      <x v="1"/>
    </i>
    <i r="1">
      <x v="3"/>
    </i>
    <i r="1">
      <x v="5"/>
    </i>
    <i r="1">
      <x v="13"/>
    </i>
    <i r="1">
      <x v="14"/>
    </i>
    <i>
      <x v="1"/>
    </i>
    <i r="1">
      <x/>
    </i>
    <i>
      <x v="2"/>
    </i>
    <i r="1">
      <x v="4"/>
    </i>
    <i r="1">
      <x v="12"/>
    </i>
    <i>
      <x v="3"/>
    </i>
    <i r="1">
      <x v="2"/>
    </i>
    <i r="1">
      <x v="6"/>
    </i>
    <i r="1">
      <x v="8"/>
    </i>
    <i>
      <x v="4"/>
    </i>
    <i r="1">
      <x v="9"/>
    </i>
    <i r="1">
      <x v="10"/>
    </i>
    <i>
      <x v="5"/>
    </i>
    <i r="1">
      <x v="7"/>
    </i>
    <i r="1">
      <x v="1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8">
    <format dxfId="399">
      <pivotArea type="all" dataOnly="0" outline="0" fieldPosition="0"/>
    </format>
    <format dxfId="400">
      <pivotArea outline="0" collapsedLevelsAreSubtotals="1" fieldPosition="0"/>
    </format>
    <format dxfId="401">
      <pivotArea field="2" type="button" dataOnly="0" labelOnly="1" outline="0" axis="axisRow" fieldPosition="0"/>
    </format>
    <format dxfId="402">
      <pivotArea dataOnly="0" labelOnly="1" grandRow="1" outline="0" fieldPosition="0"/>
    </format>
    <format dxfId="403">
      <pivotArea outline="0" collapsedLevelsAreSubtotals="1" fieldPosition="0"/>
    </format>
    <format dxfId="404">
      <pivotArea dataOnly="0" labelOnly="1" grandRow="1" outline="0" fieldPosition="0"/>
    </format>
    <format dxfId="405">
      <pivotArea outline="0" collapsedLevelsAreSubtotals="1" fieldPosition="0"/>
    </format>
    <format dxfId="406">
      <pivotArea outline="0" fieldPosition="0">
        <references count="1">
          <reference field="4294967294" count="1">
            <x v="1"/>
          </reference>
        </references>
      </pivotArea>
    </format>
  </formats>
  <chartFormats count="6">
    <chartFormat chart="13" format="10"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 chart="15" format="22" series="1">
      <pivotArea type="data" outline="0" fieldPosition="0">
        <references count="1">
          <reference field="4294967294" count="1" selected="0">
            <x v="0"/>
          </reference>
        </references>
      </pivotArea>
    </chartFormat>
    <chartFormat chart="15" format="25" series="1">
      <pivotArea type="data" outline="0" fieldPosition="0">
        <references count="1">
          <reference field="4294967294" count="1" selected="0">
            <x v="1"/>
          </reference>
        </references>
      </pivotArea>
    </chartFormat>
    <chartFormat chart="17" format="22" series="1">
      <pivotArea type="data" outline="0" fieldPosition="0">
        <references count="1">
          <reference field="4294967294" count="1" selected="0">
            <x v="0"/>
          </reference>
        </references>
      </pivotArea>
    </chartFormat>
    <chartFormat chart="17" format="25" series="1">
      <pivotArea type="data" outline="0" fieldPosition="0">
        <references count="1">
          <reference field="4294967294"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F34F4C-2F69-442D-8D3C-70252472577E}" name="PivotTable7"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T6:AV9" firstHeaderRow="0" firstDataRow="1" firstDataCol="1"/>
  <pivotFields count="9">
    <pivotField showAll="0">
      <items count="6">
        <item h="1" x="0"/>
        <item h="1" x="1"/>
        <item x="2"/>
        <item h="1" x="3"/>
        <item h="1" x="4"/>
        <item t="default"/>
      </items>
    </pivotField>
    <pivotField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8">
    <format dxfId="407">
      <pivotArea type="all" dataOnly="0" outline="0" fieldPosition="0"/>
    </format>
    <format dxfId="408">
      <pivotArea outline="0" collapsedLevelsAreSubtotals="1" fieldPosition="0"/>
    </format>
    <format dxfId="409">
      <pivotArea field="2" type="button" dataOnly="0" labelOnly="1" outline="0"/>
    </format>
    <format dxfId="410">
      <pivotArea dataOnly="0" labelOnly="1" grandRow="1" outline="0" fieldPosition="0"/>
    </format>
    <format dxfId="411">
      <pivotArea outline="0" collapsedLevelsAreSubtotals="1" fieldPosition="0"/>
    </format>
    <format dxfId="412">
      <pivotArea dataOnly="0" labelOnly="1" grandRow="1" outline="0" fieldPosition="0"/>
    </format>
    <format dxfId="413">
      <pivotArea outline="0" collapsedLevelsAreSubtotals="1" fieldPosition="0"/>
    </format>
    <format dxfId="414">
      <pivotArea outline="0" fieldPosition="0">
        <references count="1">
          <reference field="4294967294" count="1">
            <x v="1"/>
          </reference>
        </references>
      </pivotArea>
    </format>
  </formats>
  <chartFormats count="12">
    <chartFormat chart="13" format="10"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8" count="1" selected="0">
            <x v="0"/>
          </reference>
        </references>
      </pivotArea>
    </chartFormat>
    <chartFormat chart="13" format="12">
      <pivotArea type="data" outline="0" fieldPosition="0">
        <references count="2">
          <reference field="4294967294" count="1" selected="0">
            <x v="0"/>
          </reference>
          <reference field="8" count="1" selected="0">
            <x v="1"/>
          </reference>
        </references>
      </pivotArea>
    </chartFormat>
    <chartFormat chart="13" format="13" series="1">
      <pivotArea type="data" outline="0" fieldPosition="0">
        <references count="1">
          <reference field="4294967294" count="1" selected="0">
            <x v="1"/>
          </reference>
        </references>
      </pivotArea>
    </chartFormat>
    <chartFormat chart="13" format="14">
      <pivotArea type="data" outline="0" fieldPosition="0">
        <references count="2">
          <reference field="4294967294" count="1" selected="0">
            <x v="1"/>
          </reference>
          <reference field="8" count="1" selected="0">
            <x v="0"/>
          </reference>
        </references>
      </pivotArea>
    </chartFormat>
    <chartFormat chart="13" format="15">
      <pivotArea type="data" outline="0" fieldPosition="0">
        <references count="2">
          <reference field="4294967294" count="1" selected="0">
            <x v="1"/>
          </reference>
          <reference field="8" count="1" selected="0">
            <x v="1"/>
          </reference>
        </references>
      </pivotArea>
    </chartFormat>
    <chartFormat chart="15" format="22" series="1">
      <pivotArea type="data" outline="0" fieldPosition="0">
        <references count="1">
          <reference field="4294967294" count="1" selected="0">
            <x v="0"/>
          </reference>
        </references>
      </pivotArea>
    </chartFormat>
    <chartFormat chart="15" format="23">
      <pivotArea type="data" outline="0" fieldPosition="0">
        <references count="2">
          <reference field="4294967294" count="1" selected="0">
            <x v="0"/>
          </reference>
          <reference field="8" count="1" selected="0">
            <x v="0"/>
          </reference>
        </references>
      </pivotArea>
    </chartFormat>
    <chartFormat chart="15" format="24">
      <pivotArea type="data" outline="0" fieldPosition="0">
        <references count="2">
          <reference field="4294967294" count="1" selected="0">
            <x v="0"/>
          </reference>
          <reference field="8" count="1" selected="0">
            <x v="1"/>
          </reference>
        </references>
      </pivotArea>
    </chartFormat>
    <chartFormat chart="15" format="25" series="1">
      <pivotArea type="data" outline="0" fieldPosition="0">
        <references count="1">
          <reference field="4294967294" count="1" selected="0">
            <x v="1"/>
          </reference>
        </references>
      </pivotArea>
    </chartFormat>
    <chartFormat chart="15" format="26">
      <pivotArea type="data" outline="0" fieldPosition="0">
        <references count="2">
          <reference field="4294967294" count="1" selected="0">
            <x v="1"/>
          </reference>
          <reference field="8" count="1" selected="0">
            <x v="0"/>
          </reference>
        </references>
      </pivotArea>
    </chartFormat>
    <chartFormat chart="15" format="27">
      <pivotArea type="data" outline="0" fieldPosition="0">
        <references count="2">
          <reference field="4294967294" count="1" selected="0">
            <x v="1"/>
          </reference>
          <reference field="8"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50131A-3985-40DA-BDC4-8FF357B57C7E}" name="PivotTable6"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K6:AM9" firstHeaderRow="0" firstDataRow="1" firstDataCol="1"/>
  <pivotFields count="9">
    <pivotField showAll="0">
      <items count="6">
        <item h="1" x="0"/>
        <item h="1" x="1"/>
        <item x="2"/>
        <item h="1" x="3"/>
        <item h="1" x="4"/>
        <item t="default"/>
      </items>
    </pivotField>
    <pivotField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8">
    <format dxfId="416">
      <pivotArea type="all" dataOnly="0" outline="0" fieldPosition="0"/>
    </format>
    <format dxfId="417">
      <pivotArea outline="0" collapsedLevelsAreSubtotals="1" fieldPosition="0"/>
    </format>
    <format dxfId="418">
      <pivotArea field="2" type="button" dataOnly="0" labelOnly="1" outline="0"/>
    </format>
    <format dxfId="419">
      <pivotArea dataOnly="0" labelOnly="1" grandRow="1" outline="0" fieldPosition="0"/>
    </format>
    <format dxfId="420">
      <pivotArea outline="0" collapsedLevelsAreSubtotals="1" fieldPosition="0"/>
    </format>
    <format dxfId="421">
      <pivotArea dataOnly="0" labelOnly="1" grandRow="1" outline="0" fieldPosition="0"/>
    </format>
    <format dxfId="422">
      <pivotArea outline="0" collapsedLevelsAreSubtotals="1" fieldPosition="0"/>
    </format>
    <format dxfId="415">
      <pivotArea outline="0" fieldPosition="0">
        <references count="1">
          <reference field="4294967294" count="1">
            <x v="1"/>
          </reference>
        </references>
      </pivotArea>
    </format>
  </formats>
  <chartFormats count="12">
    <chartFormat chart="15" format="22" series="1">
      <pivotArea type="data" outline="0" fieldPosition="0">
        <references count="1">
          <reference field="4294967294" count="1" selected="0">
            <x v="0"/>
          </reference>
        </references>
      </pivotArea>
    </chartFormat>
    <chartFormat chart="15" format="23">
      <pivotArea type="data" outline="0" fieldPosition="0">
        <references count="2">
          <reference field="4294967294" count="1" selected="0">
            <x v="0"/>
          </reference>
          <reference field="8" count="1" selected="0">
            <x v="0"/>
          </reference>
        </references>
      </pivotArea>
    </chartFormat>
    <chartFormat chart="15" format="24">
      <pivotArea type="data" outline="0" fieldPosition="0">
        <references count="2">
          <reference field="4294967294" count="1" selected="0">
            <x v="0"/>
          </reference>
          <reference field="8" count="1" selected="0">
            <x v="1"/>
          </reference>
        </references>
      </pivotArea>
    </chartFormat>
    <chartFormat chart="15" format="25" series="1">
      <pivotArea type="data" outline="0" fieldPosition="0">
        <references count="1">
          <reference field="4294967294" count="1" selected="0">
            <x v="1"/>
          </reference>
        </references>
      </pivotArea>
    </chartFormat>
    <chartFormat chart="15" format="26">
      <pivotArea type="data" outline="0" fieldPosition="0">
        <references count="2">
          <reference field="4294967294" count="1" selected="0">
            <x v="1"/>
          </reference>
          <reference field="8" count="1" selected="0">
            <x v="0"/>
          </reference>
        </references>
      </pivotArea>
    </chartFormat>
    <chartFormat chart="15" format="27">
      <pivotArea type="data" outline="0" fieldPosition="0">
        <references count="2">
          <reference field="4294967294" count="1" selected="0">
            <x v="1"/>
          </reference>
          <reference field="8" count="1" selected="0">
            <x v="1"/>
          </reference>
        </references>
      </pivotArea>
    </chartFormat>
    <chartFormat chart="17" format="22" series="1">
      <pivotArea type="data" outline="0" fieldPosition="0">
        <references count="1">
          <reference field="4294967294" count="1" selected="0">
            <x v="0"/>
          </reference>
        </references>
      </pivotArea>
    </chartFormat>
    <chartFormat chart="17" format="23">
      <pivotArea type="data" outline="0" fieldPosition="0">
        <references count="2">
          <reference field="4294967294" count="1" selected="0">
            <x v="0"/>
          </reference>
          <reference field="8" count="1" selected="0">
            <x v="0"/>
          </reference>
        </references>
      </pivotArea>
    </chartFormat>
    <chartFormat chart="17" format="24">
      <pivotArea type="data" outline="0" fieldPosition="0">
        <references count="2">
          <reference field="4294967294" count="1" selected="0">
            <x v="0"/>
          </reference>
          <reference field="8" count="1" selected="0">
            <x v="1"/>
          </reference>
        </references>
      </pivotArea>
    </chartFormat>
    <chartFormat chart="17" format="25" series="1">
      <pivotArea type="data" outline="0" fieldPosition="0">
        <references count="1">
          <reference field="4294967294" count="1" selected="0">
            <x v="1"/>
          </reference>
        </references>
      </pivotArea>
    </chartFormat>
    <chartFormat chart="17" format="26">
      <pivotArea type="data" outline="0" fieldPosition="0">
        <references count="2">
          <reference field="4294967294" count="1" selected="0">
            <x v="1"/>
          </reference>
          <reference field="8" count="1" selected="0">
            <x v="0"/>
          </reference>
        </references>
      </pivotArea>
    </chartFormat>
    <chartFormat chart="17" format="27">
      <pivotArea type="data" outline="0" fieldPosition="0">
        <references count="2">
          <reference field="4294967294" count="1" selected="0">
            <x v="1"/>
          </reference>
          <reference field="8"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601811-3A7D-407E-AF9F-DDF5D76AC51D}" name="PivotTable5"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E6:AF19" firstHeaderRow="1" firstDataRow="1" firstDataCol="1"/>
  <pivotFields count="9">
    <pivotField showAll="0">
      <items count="6">
        <item h="1" x="0"/>
        <item h="1" x="1"/>
        <item x="2"/>
        <item h="1" x="3"/>
        <item h="1" x="4"/>
        <item t="default"/>
      </items>
    </pivotField>
    <pivotField axis="axisRow"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5" showAll="0"/>
    <pivotField numFmtId="165" showAll="0"/>
    <pivotField numFmtId="165" showAll="0"/>
    <pivotField dataField="1" numFmtId="165"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dataFields>
  <formats count="7">
    <format dxfId="423">
      <pivotArea type="all" dataOnly="0" outline="0" fieldPosition="0"/>
    </format>
    <format dxfId="424">
      <pivotArea outline="0" collapsedLevelsAreSubtotals="1" fieldPosition="0"/>
    </format>
    <format dxfId="425">
      <pivotArea field="2" type="button" dataOnly="0" labelOnly="1" outline="0"/>
    </format>
    <format dxfId="426">
      <pivotArea dataOnly="0" labelOnly="1" grandRow="1" outline="0" fieldPosition="0"/>
    </format>
    <format dxfId="427">
      <pivotArea outline="0" collapsedLevelsAreSubtotals="1" fieldPosition="0"/>
    </format>
    <format dxfId="428">
      <pivotArea dataOnly="0" labelOnly="1" grandRow="1" outline="0" fieldPosition="0"/>
    </format>
    <format dxfId="429">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BFE3BD-1C77-412D-ADFA-C71E1F2A0900}" name="PivotTable4"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Y6:AA19" firstHeaderRow="0" firstDataRow="1" firstDataCol="1"/>
  <pivotFields count="9">
    <pivotField showAll="0">
      <items count="6">
        <item h="1" x="0"/>
        <item h="1" x="1"/>
        <item x="2"/>
        <item h="1" x="3"/>
        <item h="1" x="4"/>
        <item t="default"/>
      </items>
    </pivotField>
    <pivotField axis="axisRow"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5" showAll="0"/>
    <pivotField dataField="1" numFmtId="165" showAll="0"/>
    <pivotField numFmtId="165" showAll="0"/>
    <pivotField numFmtId="165"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dataField name="Sum of Income2" fld="5" baseField="0" baseItem="0"/>
  </dataFields>
  <formats count="8">
    <format dxfId="431">
      <pivotArea type="all" dataOnly="0" outline="0" fieldPosition="0"/>
    </format>
    <format dxfId="432">
      <pivotArea outline="0" collapsedLevelsAreSubtotals="1" fieldPosition="0"/>
    </format>
    <format dxfId="433">
      <pivotArea field="2" type="button" dataOnly="0" labelOnly="1" outline="0"/>
    </format>
    <format dxfId="434">
      <pivotArea dataOnly="0" labelOnly="1" grandRow="1" outline="0" fieldPosition="0"/>
    </format>
    <format dxfId="435">
      <pivotArea dataOnly="0" labelOnly="1" outline="0" fieldPosition="0">
        <references count="1">
          <reference field="4294967294" count="1">
            <x v="0"/>
          </reference>
        </references>
      </pivotArea>
    </format>
    <format dxfId="436">
      <pivotArea outline="0" collapsedLevelsAreSubtotals="1" fieldPosition="0"/>
    </format>
    <format dxfId="437">
      <pivotArea dataOnly="0" labelOnly="1" grandRow="1" outline="0" fieldPosition="0"/>
    </format>
    <format dxfId="438">
      <pivotArea outline="0" collapsedLevelsAreSubtotals="1" fieldPosition="0"/>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CB283A-857A-4A2D-A8BE-5C5DFC37D2E3}" name="PivotTable3"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R6:S7" firstHeaderRow="0" firstDataRow="1" firstDataCol="0"/>
  <pivotFields count="9">
    <pivotField showAll="0">
      <items count="6">
        <item h="1" x="0"/>
        <item h="1" x="1"/>
        <item x="2"/>
        <item h="1" x="3"/>
        <item h="1" x="4"/>
        <item t="default"/>
      </items>
    </pivotField>
    <pivotField showAll="0"/>
    <pivotField showAll="0">
      <items count="7">
        <item x="4"/>
        <item x="5"/>
        <item x="0"/>
        <item x="1"/>
        <item x="2"/>
        <item x="3"/>
        <item t="default"/>
      </items>
    </pivotField>
    <pivotField showAll="0"/>
    <pivotField numFmtId="165" showAll="0"/>
    <pivotField dataField="1" numFmtId="165" showAll="0"/>
    <pivotField dataField="1" numFmtId="165" showAll="0"/>
    <pivotField numFmtId="165" showAll="0"/>
    <pivotField showAll="0"/>
  </pivotFields>
  <rowItems count="1">
    <i/>
  </rowItems>
  <colFields count="1">
    <field x="-2"/>
  </colFields>
  <colItems count="2">
    <i>
      <x/>
    </i>
    <i i="1">
      <x v="1"/>
    </i>
  </colItems>
  <dataFields count="2">
    <dataField name="Sum of Income" fld="5" baseField="0" baseItem="0"/>
    <dataField name="Sum of Target Income" fld="6" baseField="0" baseItem="0"/>
  </dataFields>
  <formats count="8">
    <format dxfId="440">
      <pivotArea type="all" dataOnly="0" outline="0" fieldPosition="0"/>
    </format>
    <format dxfId="441">
      <pivotArea outline="0" collapsedLevelsAreSubtotals="1" fieldPosition="0"/>
    </format>
    <format dxfId="442">
      <pivotArea field="2" type="button" dataOnly="0" labelOnly="1" outline="0"/>
    </format>
    <format dxfId="443">
      <pivotArea dataOnly="0" labelOnly="1" grandRow="1" outline="0" fieldPosition="0"/>
    </format>
    <format dxfId="444">
      <pivotArea dataOnly="0" labelOnly="1" outline="0" fieldPosition="0">
        <references count="1">
          <reference field="4294967294" count="1">
            <x v="0"/>
          </reference>
        </references>
      </pivotArea>
    </format>
    <format dxfId="445">
      <pivotArea outline="0" collapsedLevelsAreSubtotals="1" fieldPosition="0"/>
    </format>
    <format dxfId="446">
      <pivotArea dataOnly="0" labelOnly="1" grandRow="1" outline="0" fieldPosition="0"/>
    </format>
    <format dxfId="439">
      <pivotArea outline="0" collapsedLevelsAreSubtotals="1"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42E0B9-ACB9-496F-99D1-5823E7AF6972}" name="PivotTable2"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F13" firstHeaderRow="0" firstDataRow="1" firstDataCol="1"/>
  <pivotFields count="9">
    <pivotField showAll="0">
      <items count="6">
        <item h="1" x="0"/>
        <item h="1" x="1"/>
        <item x="2"/>
        <item h="1" x="3"/>
        <item h="1" x="4"/>
        <item t="default"/>
      </items>
    </pivotField>
    <pivotField showAll="0"/>
    <pivotField axis="axisRow" showAll="0">
      <items count="7">
        <item x="4"/>
        <item x="5"/>
        <item x="0"/>
        <item x="1"/>
        <item x="2"/>
        <item x="3"/>
        <item t="default"/>
      </items>
    </pivotField>
    <pivotField showAll="0"/>
    <pivotField dataField="1" numFmtId="165" showAll="0"/>
    <pivotField dataField="1" numFmtId="165" showAll="0"/>
    <pivotField numFmtId="165" showAll="0"/>
    <pivotField numFmtId="165"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2" baseItem="0" numFmtId="10"/>
  </dataFields>
  <formats count="10">
    <format dxfId="455">
      <pivotArea type="all" dataOnly="0" outline="0" fieldPosition="0"/>
    </format>
    <format dxfId="454">
      <pivotArea outline="0" collapsedLevelsAreSubtotals="1" fieldPosition="0"/>
    </format>
    <format dxfId="453">
      <pivotArea field="2" type="button" dataOnly="0" labelOnly="1" outline="0" axis="axisRow" fieldPosition="0"/>
    </format>
    <format dxfId="452">
      <pivotArea dataOnly="0" labelOnly="1" fieldPosition="0">
        <references count="1">
          <reference field="2" count="0"/>
        </references>
      </pivotArea>
    </format>
    <format dxfId="451">
      <pivotArea dataOnly="0" labelOnly="1" grandRow="1" outline="0" fieldPosition="0"/>
    </format>
    <format dxfId="450">
      <pivotArea dataOnly="0" labelOnly="1" outline="0" fieldPosition="0">
        <references count="1">
          <reference field="4294967294" count="1">
            <x v="0"/>
          </reference>
        </references>
      </pivotArea>
    </format>
    <format dxfId="449">
      <pivotArea outline="0" collapsedLevelsAreSubtotals="1" fieldPosition="0"/>
    </format>
    <format dxfId="448">
      <pivotArea dataOnly="0" labelOnly="1" fieldPosition="0">
        <references count="1">
          <reference field="2" count="0"/>
        </references>
      </pivotArea>
    </format>
    <format dxfId="447">
      <pivotArea dataOnly="0" labelOnly="1" grandRow="1" outline="0" fieldPosition="0"/>
    </format>
    <format dxfId="430">
      <pivotArea outline="0" fieldPosition="0">
        <references count="1">
          <reference field="4294967294" count="1">
            <x v="2"/>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3BE439D-86C2-4922-889E-E6CF2E52DE53}" sourceName="Year">
  <pivotTables>
    <pivotTable tabId="7" name="PivotTable2"/>
    <pivotTable tabId="7" name="PivotTable3"/>
    <pivotTable tabId="7" name="PivotTable4"/>
    <pivotTable tabId="7" name="PivotTable5"/>
    <pivotTable tabId="7" name="PivotTable6"/>
    <pivotTable tabId="7" name="PivotTable7"/>
    <pivotTable tabId="7" name="PivotTable8"/>
  </pivotTables>
  <data>
    <tabular pivotCacheId="294346858">
      <items count="5">
        <i x="0"/>
        <i x="1"/>
        <i x="2" s="1"/>
        <i x="3"/>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40A7C5D-56A3-4273-91CD-C19EC3EB2A30}" cache="Slicer_Year" caption="Year" columnCount="5" showCaption="0" style="SlicerStyleDark3 2" lockedPosition="1"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468" dataDxfId="466" headerRowBorderDxfId="467" tableBorderDxfId="465">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464"/>
    <tableColumn id="2" xr3:uid="{A68E4C5E-63A7-44F3-94A9-B3DC035142E3}" name="Month" dataDxfId="463"/>
    <tableColumn id="3" xr3:uid="{FCFD0908-B2CD-4A82-AD2C-8F47574C7344}" name="Income sources" dataDxfId="462"/>
    <tableColumn id="4" xr3:uid="{B21922F0-2DEC-409B-A10C-800CA1A1B0C5}" name="Income Breakdowns" dataDxfId="461"/>
    <tableColumn id="5" xr3:uid="{065303FF-72C4-4F8F-BB0C-F9118DF0DFDF}" name="Counts" dataDxfId="460"/>
    <tableColumn id="6" xr3:uid="{DABCF258-4449-4DEA-86B9-64B7C52EA6A0}" name="Income" dataDxfId="459"/>
    <tableColumn id="7" xr3:uid="{21324F5C-E6CA-43C7-8626-2541ACD89257}" name="Target Income" dataDxfId="458"/>
    <tableColumn id="8" xr3:uid="{A4C67C2A-7CF2-4AF9-8525-5806E64C6993}" name="operating profit" dataDxfId="457"/>
    <tableColumn id="9" xr3:uid="{C6352437-E1F6-2340-AE38-441D5A24EB63}" name="Marketing Strategies" dataDxfId="456"/>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I901"/>
  <sheetViews>
    <sheetView showGridLines="0" topLeftCell="A2" zoomScaleNormal="85" workbookViewId="0">
      <selection activeCell="B1" sqref="B1"/>
    </sheetView>
  </sheetViews>
  <sheetFormatPr defaultColWidth="8.796875" defaultRowHeight="18" customHeight="1" x14ac:dyDescent="0.25"/>
  <cols>
    <col min="1" max="1" width="10" style="1" bestFit="1" customWidth="1"/>
    <col min="2" max="2" width="11.796875" style="1" bestFit="1" customWidth="1"/>
    <col min="3" max="3" width="20.19921875" style="1" bestFit="1" customWidth="1"/>
    <col min="4" max="4" width="24.296875" style="1" bestFit="1" customWidth="1"/>
    <col min="5" max="6" width="12.69921875" style="1" bestFit="1" customWidth="1"/>
    <col min="7" max="7" width="18.796875" style="1" bestFit="1" customWidth="1"/>
    <col min="8" max="8" width="20" style="1" bestFit="1" customWidth="1"/>
    <col min="9" max="9" width="24.296875" style="1" bestFit="1" customWidth="1"/>
    <col min="10" max="16384" width="8.796875" style="1"/>
  </cols>
  <sheetData>
    <row r="1" spans="1:9" ht="28.95" customHeight="1" x14ac:dyDescent="0.25">
      <c r="A1" s="9" t="s">
        <v>16</v>
      </c>
      <c r="B1" s="9" t="s">
        <v>17</v>
      </c>
      <c r="C1" s="9" t="s">
        <v>18</v>
      </c>
      <c r="D1" s="9" t="s">
        <v>19</v>
      </c>
      <c r="E1" s="9" t="s">
        <v>20</v>
      </c>
      <c r="F1" s="9" t="s">
        <v>21</v>
      </c>
      <c r="G1" s="9" t="s">
        <v>22</v>
      </c>
      <c r="H1" s="9" t="s">
        <v>39</v>
      </c>
      <c r="I1" s="9" t="s">
        <v>41</v>
      </c>
    </row>
    <row r="2" spans="1:9" ht="18" customHeight="1" x14ac:dyDescent="0.25">
      <c r="A2" s="2">
        <v>2020</v>
      </c>
      <c r="B2" s="2" t="s">
        <v>0</v>
      </c>
      <c r="C2" s="2" t="s">
        <v>14</v>
      </c>
      <c r="D2" s="3" t="s">
        <v>36</v>
      </c>
      <c r="E2" s="4">
        <v>3566</v>
      </c>
      <c r="F2" s="4">
        <v>5492.76</v>
      </c>
      <c r="G2" s="4">
        <v>5126.576</v>
      </c>
      <c r="H2" s="4">
        <v>1098.5520000000001</v>
      </c>
      <c r="I2" s="5" t="s">
        <v>40</v>
      </c>
    </row>
    <row r="3" spans="1:9" ht="18" customHeight="1" x14ac:dyDescent="0.25">
      <c r="A3" s="2">
        <v>2020</v>
      </c>
      <c r="B3" s="2" t="s">
        <v>0</v>
      </c>
      <c r="C3" s="2" t="s">
        <v>14</v>
      </c>
      <c r="D3" s="3" t="s">
        <v>37</v>
      </c>
      <c r="E3" s="4">
        <v>2498</v>
      </c>
      <c r="F3" s="4">
        <v>9600</v>
      </c>
      <c r="G3" s="4">
        <v>8960</v>
      </c>
      <c r="H3" s="4">
        <v>1920</v>
      </c>
      <c r="I3" s="5" t="s">
        <v>40</v>
      </c>
    </row>
    <row r="4" spans="1:9" ht="18" customHeight="1" x14ac:dyDescent="0.25">
      <c r="A4" s="2">
        <v>2020</v>
      </c>
      <c r="B4" s="2" t="s">
        <v>0</v>
      </c>
      <c r="C4" s="2" t="s">
        <v>13</v>
      </c>
      <c r="D4" s="3" t="s">
        <v>35</v>
      </c>
      <c r="E4" s="4">
        <v>1245</v>
      </c>
      <c r="F4" s="4">
        <v>5492.6399999999994</v>
      </c>
      <c r="G4" s="4">
        <v>5126.4639999999999</v>
      </c>
      <c r="H4" s="4">
        <v>1098.528</v>
      </c>
      <c r="I4" s="5" t="s">
        <v>40</v>
      </c>
    </row>
    <row r="5" spans="1:9" ht="18" customHeight="1" x14ac:dyDescent="0.25">
      <c r="A5" s="2">
        <v>2020</v>
      </c>
      <c r="B5" s="2" t="s">
        <v>0</v>
      </c>
      <c r="C5" s="2" t="s">
        <v>38</v>
      </c>
      <c r="D5" s="6" t="s">
        <v>30</v>
      </c>
      <c r="E5" s="7">
        <v>644</v>
      </c>
      <c r="F5" s="7">
        <v>6892.2</v>
      </c>
      <c r="G5" s="7">
        <v>6432.72</v>
      </c>
      <c r="H5" s="4">
        <v>1378.44</v>
      </c>
      <c r="I5" s="5" t="s">
        <v>40</v>
      </c>
    </row>
    <row r="6" spans="1:9" ht="18" customHeight="1" x14ac:dyDescent="0.25">
      <c r="A6" s="2">
        <v>2020</v>
      </c>
      <c r="B6" s="2" t="s">
        <v>0</v>
      </c>
      <c r="C6" s="2" t="s">
        <v>12</v>
      </c>
      <c r="D6" s="6" t="s">
        <v>29</v>
      </c>
      <c r="E6" s="7">
        <v>643</v>
      </c>
      <c r="F6" s="7">
        <v>7700</v>
      </c>
      <c r="G6" s="7">
        <v>7840</v>
      </c>
      <c r="H6" s="4">
        <v>1540</v>
      </c>
      <c r="I6" s="5" t="s">
        <v>40</v>
      </c>
    </row>
    <row r="7" spans="1:9" ht="18" customHeight="1" x14ac:dyDescent="0.25">
      <c r="A7" s="2">
        <v>2020</v>
      </c>
      <c r="B7" s="2" t="s">
        <v>0</v>
      </c>
      <c r="C7" s="2" t="s">
        <v>38</v>
      </c>
      <c r="D7" s="6" t="s">
        <v>31</v>
      </c>
      <c r="E7" s="7">
        <v>455</v>
      </c>
      <c r="F7" s="7">
        <v>5265.39</v>
      </c>
      <c r="G7" s="7">
        <v>5128.0320000000002</v>
      </c>
      <c r="H7" s="4">
        <v>1053.0780000000002</v>
      </c>
      <c r="I7" s="5" t="s">
        <v>40</v>
      </c>
    </row>
    <row r="8" spans="1:9" ht="18" customHeight="1" x14ac:dyDescent="0.25">
      <c r="A8" s="2">
        <v>2020</v>
      </c>
      <c r="B8" s="2" t="s">
        <v>0</v>
      </c>
      <c r="C8" s="2" t="s">
        <v>12</v>
      </c>
      <c r="D8" s="6" t="s">
        <v>28</v>
      </c>
      <c r="E8" s="8">
        <v>345</v>
      </c>
      <c r="F8" s="8">
        <v>9016</v>
      </c>
      <c r="G8" s="8">
        <v>7840</v>
      </c>
      <c r="H8" s="4">
        <v>1803.2</v>
      </c>
      <c r="I8" s="5" t="s">
        <v>40</v>
      </c>
    </row>
    <row r="9" spans="1:9" ht="18" customHeight="1" x14ac:dyDescent="0.25">
      <c r="A9" s="2">
        <v>2020</v>
      </c>
      <c r="B9" s="2" t="s">
        <v>0</v>
      </c>
      <c r="C9" s="2" t="s">
        <v>13</v>
      </c>
      <c r="D9" s="3" t="s">
        <v>33</v>
      </c>
      <c r="E9" s="4">
        <v>122</v>
      </c>
      <c r="F9" s="4">
        <v>2696.75</v>
      </c>
      <c r="G9" s="4">
        <v>112</v>
      </c>
      <c r="H9" s="4">
        <v>539.35</v>
      </c>
      <c r="I9" s="5" t="s">
        <v>40</v>
      </c>
    </row>
    <row r="10" spans="1:9" ht="18" customHeight="1" x14ac:dyDescent="0.25">
      <c r="A10" s="2">
        <v>2020</v>
      </c>
      <c r="B10" s="2" t="s">
        <v>0</v>
      </c>
      <c r="C10" s="2" t="s">
        <v>15</v>
      </c>
      <c r="D10" s="6" t="s">
        <v>26</v>
      </c>
      <c r="E10" s="7">
        <v>78</v>
      </c>
      <c r="F10" s="7">
        <v>5492.6399999999994</v>
      </c>
      <c r="G10" s="7">
        <v>5126.4639999999999</v>
      </c>
      <c r="H10" s="4">
        <v>1098.528</v>
      </c>
      <c r="I10" s="5" t="s">
        <v>40</v>
      </c>
    </row>
    <row r="11" spans="1:9" ht="18" customHeight="1" x14ac:dyDescent="0.25">
      <c r="A11" s="2">
        <v>2020</v>
      </c>
      <c r="B11" s="2" t="s">
        <v>0</v>
      </c>
      <c r="C11" s="2" t="s">
        <v>15</v>
      </c>
      <c r="D11" s="6" t="s">
        <v>24</v>
      </c>
      <c r="E11" s="7">
        <v>76</v>
      </c>
      <c r="F11" s="7">
        <v>5492.28</v>
      </c>
      <c r="G11" s="7">
        <v>5126.1279999999997</v>
      </c>
      <c r="H11" s="4">
        <v>1098.4559999999999</v>
      </c>
      <c r="I11" s="5" t="s">
        <v>40</v>
      </c>
    </row>
    <row r="12" spans="1:9" ht="18" customHeight="1" x14ac:dyDescent="0.25">
      <c r="A12" s="2">
        <v>2020</v>
      </c>
      <c r="B12" s="2" t="s">
        <v>0</v>
      </c>
      <c r="C12" s="2" t="s">
        <v>15</v>
      </c>
      <c r="D12" s="6" t="s">
        <v>25</v>
      </c>
      <c r="E12" s="7">
        <v>46</v>
      </c>
      <c r="F12" s="7">
        <v>240</v>
      </c>
      <c r="G12" s="7">
        <v>224</v>
      </c>
      <c r="H12" s="4">
        <v>48</v>
      </c>
      <c r="I12" s="5" t="s">
        <v>40</v>
      </c>
    </row>
    <row r="13" spans="1:9" ht="18" customHeight="1" x14ac:dyDescent="0.25">
      <c r="A13" s="2">
        <v>2020</v>
      </c>
      <c r="B13" s="2" t="s">
        <v>0</v>
      </c>
      <c r="C13" s="2" t="s">
        <v>15</v>
      </c>
      <c r="D13" s="6" t="s">
        <v>23</v>
      </c>
      <c r="E13" s="7">
        <v>34</v>
      </c>
      <c r="F13" s="7">
        <v>5492.16</v>
      </c>
      <c r="G13" s="7">
        <v>5126.0160000000005</v>
      </c>
      <c r="H13" s="4">
        <v>1098.432</v>
      </c>
      <c r="I13" s="5" t="s">
        <v>40</v>
      </c>
    </row>
    <row r="14" spans="1:9" ht="18" customHeight="1" x14ac:dyDescent="0.25">
      <c r="A14" s="2">
        <v>2020</v>
      </c>
      <c r="B14" s="2" t="s">
        <v>0</v>
      </c>
      <c r="C14" s="2" t="s">
        <v>13</v>
      </c>
      <c r="D14" s="3" t="s">
        <v>34</v>
      </c>
      <c r="E14" s="4">
        <v>7</v>
      </c>
      <c r="F14" s="4">
        <v>3666.3</v>
      </c>
      <c r="G14" s="4">
        <v>224</v>
      </c>
      <c r="H14" s="4">
        <v>733.2600000000001</v>
      </c>
      <c r="I14" s="5" t="s">
        <v>40</v>
      </c>
    </row>
    <row r="15" spans="1:9" ht="18" customHeight="1" x14ac:dyDescent="0.25">
      <c r="A15" s="2">
        <v>2020</v>
      </c>
      <c r="B15" s="2" t="s">
        <v>0</v>
      </c>
      <c r="C15" s="2" t="s">
        <v>32</v>
      </c>
      <c r="D15" s="6" t="s">
        <v>32</v>
      </c>
      <c r="E15" s="7">
        <v>3</v>
      </c>
      <c r="F15" s="7">
        <v>7260</v>
      </c>
      <c r="G15" s="7">
        <v>7392</v>
      </c>
      <c r="H15" s="4">
        <v>1452</v>
      </c>
      <c r="I15" s="5" t="s">
        <v>40</v>
      </c>
    </row>
    <row r="16" spans="1:9" ht="18" customHeight="1" x14ac:dyDescent="0.25">
      <c r="A16" s="2">
        <v>2020</v>
      </c>
      <c r="B16" s="2" t="s">
        <v>0</v>
      </c>
      <c r="C16" s="2" t="s">
        <v>15</v>
      </c>
      <c r="D16" s="6" t="s">
        <v>27</v>
      </c>
      <c r="E16" s="7">
        <v>3</v>
      </c>
      <c r="F16" s="7">
        <v>5035.0300000000007</v>
      </c>
      <c r="G16" s="7">
        <v>5126.576</v>
      </c>
      <c r="H16" s="4">
        <v>1007.0060000000002</v>
      </c>
      <c r="I16" s="5" t="s">
        <v>40</v>
      </c>
    </row>
    <row r="17" spans="1:9" ht="18" customHeight="1" x14ac:dyDescent="0.25">
      <c r="A17" s="2">
        <v>2020</v>
      </c>
      <c r="B17" s="2" t="s">
        <v>1</v>
      </c>
      <c r="C17" s="2" t="s">
        <v>14</v>
      </c>
      <c r="D17" s="3" t="s">
        <v>36</v>
      </c>
      <c r="E17" s="4">
        <v>3566</v>
      </c>
      <c r="F17" s="4">
        <v>5035.0300000000007</v>
      </c>
      <c r="G17" s="4">
        <v>5126.576</v>
      </c>
      <c r="H17" s="4">
        <v>1007.0060000000002</v>
      </c>
      <c r="I17" s="5" t="s">
        <v>40</v>
      </c>
    </row>
    <row r="18" spans="1:9" ht="18" customHeight="1" x14ac:dyDescent="0.25">
      <c r="A18" s="2">
        <v>2020</v>
      </c>
      <c r="B18" s="2" t="s">
        <v>1</v>
      </c>
      <c r="C18" s="2" t="s">
        <v>14</v>
      </c>
      <c r="D18" s="3" t="s">
        <v>37</v>
      </c>
      <c r="E18" s="4">
        <v>2498</v>
      </c>
      <c r="F18" s="4">
        <v>8800</v>
      </c>
      <c r="G18" s="4">
        <v>8960</v>
      </c>
      <c r="H18" s="4">
        <v>1760</v>
      </c>
      <c r="I18" s="5" t="s">
        <v>40</v>
      </c>
    </row>
    <row r="19" spans="1:9" ht="18" customHeight="1" x14ac:dyDescent="0.25">
      <c r="A19" s="2">
        <v>2020</v>
      </c>
      <c r="B19" s="2" t="s">
        <v>1</v>
      </c>
      <c r="C19" s="2" t="s">
        <v>13</v>
      </c>
      <c r="D19" s="3" t="s">
        <v>35</v>
      </c>
      <c r="E19" s="4">
        <v>1245</v>
      </c>
      <c r="F19" s="4">
        <v>5034.92</v>
      </c>
      <c r="G19" s="4">
        <v>5126.4639999999999</v>
      </c>
      <c r="H19" s="4">
        <v>1006.984</v>
      </c>
      <c r="I19" s="5" t="s">
        <v>40</v>
      </c>
    </row>
    <row r="20" spans="1:9" ht="18" customHeight="1" x14ac:dyDescent="0.25">
      <c r="A20" s="2">
        <v>2020</v>
      </c>
      <c r="B20" s="2" t="s">
        <v>1</v>
      </c>
      <c r="C20" s="2" t="s">
        <v>38</v>
      </c>
      <c r="D20" s="6" t="s">
        <v>30</v>
      </c>
      <c r="E20" s="7">
        <v>644</v>
      </c>
      <c r="F20" s="7">
        <v>6317.85</v>
      </c>
      <c r="G20" s="7">
        <v>6432.72</v>
      </c>
      <c r="H20" s="4">
        <v>1263.5700000000002</v>
      </c>
      <c r="I20" s="5" t="s">
        <v>40</v>
      </c>
    </row>
    <row r="21" spans="1:9" ht="18" customHeight="1" x14ac:dyDescent="0.25">
      <c r="A21" s="2">
        <v>2020</v>
      </c>
      <c r="B21" s="2" t="s">
        <v>1</v>
      </c>
      <c r="C21" s="2" t="s">
        <v>12</v>
      </c>
      <c r="D21" s="6" t="s">
        <v>29</v>
      </c>
      <c r="E21" s="7">
        <v>643</v>
      </c>
      <c r="F21" s="7">
        <v>7000</v>
      </c>
      <c r="G21" s="7">
        <v>7840</v>
      </c>
      <c r="H21" s="4">
        <v>1400</v>
      </c>
      <c r="I21" s="5" t="s">
        <v>40</v>
      </c>
    </row>
    <row r="22" spans="1:9" ht="18" customHeight="1" x14ac:dyDescent="0.25">
      <c r="A22" s="2">
        <v>2020</v>
      </c>
      <c r="B22" s="2" t="s">
        <v>1</v>
      </c>
      <c r="C22" s="2" t="s">
        <v>38</v>
      </c>
      <c r="D22" s="6" t="s">
        <v>31</v>
      </c>
      <c r="E22" s="7">
        <v>455</v>
      </c>
      <c r="F22" s="7">
        <v>4578.6000000000004</v>
      </c>
      <c r="G22" s="7">
        <v>5128.0320000000002</v>
      </c>
      <c r="H22" s="4">
        <v>915.72000000000014</v>
      </c>
      <c r="I22" s="5" t="s">
        <v>40</v>
      </c>
    </row>
    <row r="23" spans="1:9" ht="18" customHeight="1" x14ac:dyDescent="0.25">
      <c r="A23" s="2">
        <v>2020</v>
      </c>
      <c r="B23" s="2" t="s">
        <v>1</v>
      </c>
      <c r="C23" s="2" t="s">
        <v>12</v>
      </c>
      <c r="D23" s="6" t="s">
        <v>28</v>
      </c>
      <c r="E23" s="8">
        <v>345</v>
      </c>
      <c r="F23" s="8">
        <v>7000</v>
      </c>
      <c r="G23" s="8">
        <v>7840</v>
      </c>
      <c r="H23" s="4">
        <v>1400</v>
      </c>
      <c r="I23" s="5" t="s">
        <v>40</v>
      </c>
    </row>
    <row r="24" spans="1:9" ht="18" customHeight="1" x14ac:dyDescent="0.25">
      <c r="A24" s="2">
        <v>2020</v>
      </c>
      <c r="B24" s="2" t="s">
        <v>1</v>
      </c>
      <c r="C24" s="2" t="s">
        <v>13</v>
      </c>
      <c r="D24" s="3" t="s">
        <v>33</v>
      </c>
      <c r="E24" s="4">
        <v>122</v>
      </c>
      <c r="F24" s="4">
        <v>100</v>
      </c>
      <c r="G24" s="4">
        <v>112</v>
      </c>
      <c r="H24" s="4">
        <v>20</v>
      </c>
      <c r="I24" s="5" t="s">
        <v>40</v>
      </c>
    </row>
    <row r="25" spans="1:9" ht="18" customHeight="1" x14ac:dyDescent="0.25">
      <c r="A25" s="2">
        <v>2020</v>
      </c>
      <c r="B25" s="2" t="s">
        <v>1</v>
      </c>
      <c r="C25" s="2" t="s">
        <v>15</v>
      </c>
      <c r="D25" s="6" t="s">
        <v>26</v>
      </c>
      <c r="E25" s="7">
        <v>78</v>
      </c>
      <c r="F25" s="7">
        <v>4577.2</v>
      </c>
      <c r="G25" s="7">
        <v>5126.4639999999999</v>
      </c>
      <c r="H25" s="4">
        <v>915.44</v>
      </c>
      <c r="I25" s="5" t="s">
        <v>40</v>
      </c>
    </row>
    <row r="26" spans="1:9" ht="18" customHeight="1" x14ac:dyDescent="0.25">
      <c r="A26" s="2">
        <v>2020</v>
      </c>
      <c r="B26" s="2" t="s">
        <v>1</v>
      </c>
      <c r="C26" s="2" t="s">
        <v>15</v>
      </c>
      <c r="D26" s="6" t="s">
        <v>24</v>
      </c>
      <c r="E26" s="7">
        <v>76</v>
      </c>
      <c r="F26" s="7">
        <v>4576.8999999999996</v>
      </c>
      <c r="G26" s="7">
        <v>5126.1279999999997</v>
      </c>
      <c r="H26" s="4">
        <v>915.38</v>
      </c>
      <c r="I26" s="5" t="s">
        <v>40</v>
      </c>
    </row>
    <row r="27" spans="1:9" ht="18" customHeight="1" x14ac:dyDescent="0.25">
      <c r="A27" s="2">
        <v>2020</v>
      </c>
      <c r="B27" s="2" t="s">
        <v>1</v>
      </c>
      <c r="C27" s="2" t="s">
        <v>15</v>
      </c>
      <c r="D27" s="6" t="s">
        <v>25</v>
      </c>
      <c r="E27" s="7">
        <v>46</v>
      </c>
      <c r="F27" s="7">
        <v>200</v>
      </c>
      <c r="G27" s="7">
        <v>224</v>
      </c>
      <c r="H27" s="4">
        <v>40</v>
      </c>
      <c r="I27" s="5" t="s">
        <v>40</v>
      </c>
    </row>
    <row r="28" spans="1:9" ht="18" customHeight="1" x14ac:dyDescent="0.25">
      <c r="A28" s="2">
        <v>2020</v>
      </c>
      <c r="B28" s="2" t="s">
        <v>1</v>
      </c>
      <c r="C28" s="2" t="s">
        <v>15</v>
      </c>
      <c r="D28" s="6" t="s">
        <v>23</v>
      </c>
      <c r="E28" s="7">
        <v>34</v>
      </c>
      <c r="F28" s="7">
        <v>4576.8</v>
      </c>
      <c r="G28" s="7">
        <v>5126.0160000000005</v>
      </c>
      <c r="H28" s="4">
        <v>915.36000000000013</v>
      </c>
      <c r="I28" s="5" t="s">
        <v>40</v>
      </c>
    </row>
    <row r="29" spans="1:9" ht="18" customHeight="1" x14ac:dyDescent="0.25">
      <c r="A29" s="2">
        <v>2020</v>
      </c>
      <c r="B29" s="2" t="s">
        <v>1</v>
      </c>
      <c r="C29" s="2" t="s">
        <v>13</v>
      </c>
      <c r="D29" s="3" t="s">
        <v>34</v>
      </c>
      <c r="E29" s="4">
        <v>7</v>
      </c>
      <c r="F29" s="4">
        <v>200</v>
      </c>
      <c r="G29" s="4">
        <v>224</v>
      </c>
      <c r="H29" s="4">
        <v>40</v>
      </c>
      <c r="I29" s="5" t="s">
        <v>40</v>
      </c>
    </row>
    <row r="30" spans="1:9" ht="18" customHeight="1" x14ac:dyDescent="0.25">
      <c r="A30" s="2">
        <v>2020</v>
      </c>
      <c r="B30" s="2" t="s">
        <v>1</v>
      </c>
      <c r="C30" s="2" t="s">
        <v>15</v>
      </c>
      <c r="D30" s="6" t="s">
        <v>27</v>
      </c>
      <c r="E30" s="7">
        <v>3</v>
      </c>
      <c r="F30" s="7">
        <v>4577.3</v>
      </c>
      <c r="G30" s="7">
        <v>5126.576</v>
      </c>
      <c r="H30" s="4">
        <v>915.46</v>
      </c>
      <c r="I30" s="5" t="s">
        <v>40</v>
      </c>
    </row>
    <row r="31" spans="1:9" ht="18" customHeight="1" x14ac:dyDescent="0.25">
      <c r="A31" s="2">
        <v>2020</v>
      </c>
      <c r="B31" s="2" t="s">
        <v>1</v>
      </c>
      <c r="C31" s="2" t="s">
        <v>32</v>
      </c>
      <c r="D31" s="6" t="s">
        <v>32</v>
      </c>
      <c r="E31" s="7">
        <v>2</v>
      </c>
      <c r="F31" s="7">
        <v>6600</v>
      </c>
      <c r="G31" s="7">
        <v>7392</v>
      </c>
      <c r="H31" s="4">
        <v>1320</v>
      </c>
      <c r="I31" s="5" t="s">
        <v>40</v>
      </c>
    </row>
    <row r="32" spans="1:9" ht="18" customHeight="1" x14ac:dyDescent="0.25">
      <c r="A32" s="2">
        <v>2020</v>
      </c>
      <c r="B32" s="2" t="s">
        <v>2</v>
      </c>
      <c r="C32" s="2" t="s">
        <v>14</v>
      </c>
      <c r="D32" s="3" t="s">
        <v>36</v>
      </c>
      <c r="E32" s="4">
        <v>3566</v>
      </c>
      <c r="F32" s="4">
        <v>4577.3</v>
      </c>
      <c r="G32" s="4">
        <v>5126.576</v>
      </c>
      <c r="H32" s="4">
        <v>915.46</v>
      </c>
      <c r="I32" s="5" t="s">
        <v>40</v>
      </c>
    </row>
    <row r="33" spans="1:9" ht="18" customHeight="1" x14ac:dyDescent="0.25">
      <c r="A33" s="2">
        <v>2020</v>
      </c>
      <c r="B33" s="2" t="s">
        <v>2</v>
      </c>
      <c r="C33" s="2" t="s">
        <v>14</v>
      </c>
      <c r="D33" s="3" t="s">
        <v>37</v>
      </c>
      <c r="E33" s="4">
        <v>2498</v>
      </c>
      <c r="F33" s="4">
        <v>8000</v>
      </c>
      <c r="G33" s="4">
        <v>8960</v>
      </c>
      <c r="H33" s="4">
        <v>1600</v>
      </c>
      <c r="I33" s="5" t="s">
        <v>40</v>
      </c>
    </row>
    <row r="34" spans="1:9" ht="18" customHeight="1" x14ac:dyDescent="0.25">
      <c r="A34" s="2">
        <v>2020</v>
      </c>
      <c r="B34" s="2" t="s">
        <v>2</v>
      </c>
      <c r="C34" s="2" t="s">
        <v>13</v>
      </c>
      <c r="D34" s="3" t="s">
        <v>35</v>
      </c>
      <c r="E34" s="4">
        <v>1245</v>
      </c>
      <c r="F34" s="4">
        <v>4577.2</v>
      </c>
      <c r="G34" s="4">
        <v>5126.4639999999999</v>
      </c>
      <c r="H34" s="4">
        <v>915.44</v>
      </c>
      <c r="I34" s="5" t="s">
        <v>40</v>
      </c>
    </row>
    <row r="35" spans="1:9" ht="18" customHeight="1" x14ac:dyDescent="0.25">
      <c r="A35" s="2">
        <v>2020</v>
      </c>
      <c r="B35" s="2" t="s">
        <v>2</v>
      </c>
      <c r="C35" s="2" t="s">
        <v>38</v>
      </c>
      <c r="D35" s="6" t="s">
        <v>30</v>
      </c>
      <c r="E35" s="7">
        <v>644</v>
      </c>
      <c r="F35" s="7">
        <v>5743.5</v>
      </c>
      <c r="G35" s="7">
        <v>6432.72</v>
      </c>
      <c r="H35" s="4">
        <v>1148.7</v>
      </c>
      <c r="I35" s="5" t="s">
        <v>40</v>
      </c>
    </row>
    <row r="36" spans="1:9" ht="18" customHeight="1" x14ac:dyDescent="0.25">
      <c r="A36" s="2">
        <v>2020</v>
      </c>
      <c r="B36" s="2" t="s">
        <v>2</v>
      </c>
      <c r="C36" s="2" t="s">
        <v>12</v>
      </c>
      <c r="D36" s="6" t="s">
        <v>29</v>
      </c>
      <c r="E36" s="7">
        <v>643</v>
      </c>
      <c r="F36" s="7">
        <v>7000</v>
      </c>
      <c r="G36" s="7">
        <v>7840</v>
      </c>
      <c r="H36" s="4">
        <v>1400</v>
      </c>
      <c r="I36" s="5" t="s">
        <v>40</v>
      </c>
    </row>
    <row r="37" spans="1:9" ht="18" customHeight="1" x14ac:dyDescent="0.25">
      <c r="A37" s="2">
        <v>2020</v>
      </c>
      <c r="B37" s="2" t="s">
        <v>2</v>
      </c>
      <c r="C37" s="2" t="s">
        <v>38</v>
      </c>
      <c r="D37" s="6" t="s">
        <v>31</v>
      </c>
      <c r="E37" s="7">
        <v>455</v>
      </c>
      <c r="F37" s="7">
        <v>4578.6000000000004</v>
      </c>
      <c r="G37" s="7">
        <v>5128.0320000000002</v>
      </c>
      <c r="H37" s="4">
        <v>915.72000000000014</v>
      </c>
      <c r="I37" s="5" t="s">
        <v>40</v>
      </c>
    </row>
    <row r="38" spans="1:9" ht="18" customHeight="1" x14ac:dyDescent="0.25">
      <c r="A38" s="2">
        <v>2020</v>
      </c>
      <c r="B38" s="2" t="s">
        <v>2</v>
      </c>
      <c r="C38" s="2" t="s">
        <v>12</v>
      </c>
      <c r="D38" s="6" t="s">
        <v>28</v>
      </c>
      <c r="E38" s="8">
        <v>345</v>
      </c>
      <c r="F38" s="8">
        <v>7000</v>
      </c>
      <c r="G38" s="8">
        <v>7840</v>
      </c>
      <c r="H38" s="4">
        <v>1400</v>
      </c>
      <c r="I38" s="5" t="s">
        <v>40</v>
      </c>
    </row>
    <row r="39" spans="1:9" ht="18" customHeight="1" x14ac:dyDescent="0.25">
      <c r="A39" s="2">
        <v>2020</v>
      </c>
      <c r="B39" s="2" t="s">
        <v>2</v>
      </c>
      <c r="C39" s="2" t="s">
        <v>13</v>
      </c>
      <c r="D39" s="3" t="s">
        <v>33</v>
      </c>
      <c r="E39" s="4">
        <v>122</v>
      </c>
      <c r="F39" s="4">
        <v>100</v>
      </c>
      <c r="G39" s="4">
        <v>112</v>
      </c>
      <c r="H39" s="4">
        <v>20</v>
      </c>
      <c r="I39" s="5" t="s">
        <v>40</v>
      </c>
    </row>
    <row r="40" spans="1:9" ht="18" customHeight="1" x14ac:dyDescent="0.25">
      <c r="A40" s="2">
        <v>2020</v>
      </c>
      <c r="B40" s="2" t="s">
        <v>2</v>
      </c>
      <c r="C40" s="2" t="s">
        <v>15</v>
      </c>
      <c r="D40" s="6" t="s">
        <v>26</v>
      </c>
      <c r="E40" s="7">
        <v>78</v>
      </c>
      <c r="F40" s="7">
        <v>4577.2</v>
      </c>
      <c r="G40" s="7">
        <v>5126.4639999999999</v>
      </c>
      <c r="H40" s="4">
        <v>915.44</v>
      </c>
      <c r="I40" s="5" t="s">
        <v>40</v>
      </c>
    </row>
    <row r="41" spans="1:9" ht="18" customHeight="1" x14ac:dyDescent="0.25">
      <c r="A41" s="2">
        <v>2020</v>
      </c>
      <c r="B41" s="2" t="s">
        <v>2</v>
      </c>
      <c r="C41" s="2" t="s">
        <v>15</v>
      </c>
      <c r="D41" s="6" t="s">
        <v>24</v>
      </c>
      <c r="E41" s="7">
        <v>76</v>
      </c>
      <c r="F41" s="7">
        <v>4576.8999999999996</v>
      </c>
      <c r="G41" s="7">
        <v>5126.1279999999997</v>
      </c>
      <c r="H41" s="4">
        <v>915.38</v>
      </c>
      <c r="I41" s="5" t="s">
        <v>40</v>
      </c>
    </row>
    <row r="42" spans="1:9" ht="18" customHeight="1" x14ac:dyDescent="0.25">
      <c r="A42" s="2">
        <v>2020</v>
      </c>
      <c r="B42" s="2" t="s">
        <v>2</v>
      </c>
      <c r="C42" s="2" t="s">
        <v>15</v>
      </c>
      <c r="D42" s="6" t="s">
        <v>25</v>
      </c>
      <c r="E42" s="7">
        <v>46</v>
      </c>
      <c r="F42" s="7">
        <v>200</v>
      </c>
      <c r="G42" s="7">
        <v>224</v>
      </c>
      <c r="H42" s="4">
        <v>40</v>
      </c>
      <c r="I42" s="5" t="s">
        <v>40</v>
      </c>
    </row>
    <row r="43" spans="1:9" ht="18" customHeight="1" x14ac:dyDescent="0.25">
      <c r="A43" s="2">
        <v>2020</v>
      </c>
      <c r="B43" s="2" t="s">
        <v>2</v>
      </c>
      <c r="C43" s="2" t="s">
        <v>15</v>
      </c>
      <c r="D43" s="6" t="s">
        <v>23</v>
      </c>
      <c r="E43" s="7">
        <v>34</v>
      </c>
      <c r="F43" s="7">
        <v>4576.8</v>
      </c>
      <c r="G43" s="7">
        <v>5126.0160000000005</v>
      </c>
      <c r="H43" s="4">
        <v>915.36000000000013</v>
      </c>
      <c r="I43" s="5" t="s">
        <v>42</v>
      </c>
    </row>
    <row r="44" spans="1:9" ht="18" customHeight="1" x14ac:dyDescent="0.25">
      <c r="A44" s="2">
        <v>2020</v>
      </c>
      <c r="B44" s="2" t="s">
        <v>2</v>
      </c>
      <c r="C44" s="2" t="s">
        <v>13</v>
      </c>
      <c r="D44" s="3" t="s">
        <v>34</v>
      </c>
      <c r="E44" s="4">
        <v>7</v>
      </c>
      <c r="F44" s="4">
        <v>200</v>
      </c>
      <c r="G44" s="4">
        <v>224</v>
      </c>
      <c r="H44" s="4">
        <v>40</v>
      </c>
      <c r="I44" s="5" t="s">
        <v>42</v>
      </c>
    </row>
    <row r="45" spans="1:9" ht="18" customHeight="1" x14ac:dyDescent="0.25">
      <c r="A45" s="2">
        <v>2020</v>
      </c>
      <c r="B45" s="2" t="s">
        <v>2</v>
      </c>
      <c r="C45" s="2" t="s">
        <v>15</v>
      </c>
      <c r="D45" s="6" t="s">
        <v>27</v>
      </c>
      <c r="E45" s="7">
        <v>3</v>
      </c>
      <c r="F45" s="7">
        <v>3333</v>
      </c>
      <c r="G45" s="7">
        <v>5126.576</v>
      </c>
      <c r="H45" s="4">
        <v>666.6</v>
      </c>
      <c r="I45" s="5" t="s">
        <v>42</v>
      </c>
    </row>
    <row r="46" spans="1:9" ht="18" customHeight="1" x14ac:dyDescent="0.25">
      <c r="A46" s="2">
        <v>2020</v>
      </c>
      <c r="B46" s="2" t="s">
        <v>2</v>
      </c>
      <c r="C46" s="2" t="s">
        <v>32</v>
      </c>
      <c r="D46" s="6" t="s">
        <v>32</v>
      </c>
      <c r="E46" s="7">
        <v>2</v>
      </c>
      <c r="F46" s="7">
        <v>6600</v>
      </c>
      <c r="G46" s="7">
        <v>7392</v>
      </c>
      <c r="H46" s="4">
        <v>1320</v>
      </c>
      <c r="I46" s="5" t="s">
        <v>42</v>
      </c>
    </row>
    <row r="47" spans="1:9" ht="18" customHeight="1" x14ac:dyDescent="0.25">
      <c r="A47" s="2">
        <v>2020</v>
      </c>
      <c r="B47" s="2" t="s">
        <v>3</v>
      </c>
      <c r="C47" s="2" t="s">
        <v>14</v>
      </c>
      <c r="D47" s="3" t="s">
        <v>36</v>
      </c>
      <c r="E47" s="4">
        <v>3566</v>
      </c>
      <c r="F47" s="4">
        <v>4577.3</v>
      </c>
      <c r="G47" s="4">
        <v>5126.576</v>
      </c>
      <c r="H47" s="4">
        <v>915.46</v>
      </c>
      <c r="I47" s="5" t="s">
        <v>42</v>
      </c>
    </row>
    <row r="48" spans="1:9" ht="18" customHeight="1" x14ac:dyDescent="0.25">
      <c r="A48" s="2">
        <v>2020</v>
      </c>
      <c r="B48" s="2" t="s">
        <v>3</v>
      </c>
      <c r="C48" s="2" t="s">
        <v>14</v>
      </c>
      <c r="D48" s="3" t="s">
        <v>37</v>
      </c>
      <c r="E48" s="4">
        <v>2498</v>
      </c>
      <c r="F48" s="4">
        <v>8000</v>
      </c>
      <c r="G48" s="4">
        <v>8960</v>
      </c>
      <c r="H48" s="4">
        <v>1600</v>
      </c>
      <c r="I48" s="5" t="s">
        <v>42</v>
      </c>
    </row>
    <row r="49" spans="1:9" ht="18" customHeight="1" x14ac:dyDescent="0.25">
      <c r="A49" s="2">
        <v>2020</v>
      </c>
      <c r="B49" s="2" t="s">
        <v>3</v>
      </c>
      <c r="C49" s="2" t="s">
        <v>13</v>
      </c>
      <c r="D49" s="3" t="s">
        <v>35</v>
      </c>
      <c r="E49" s="4">
        <v>1245</v>
      </c>
      <c r="F49" s="4">
        <v>4577.2</v>
      </c>
      <c r="G49" s="4">
        <v>5126.4639999999999</v>
      </c>
      <c r="H49" s="4">
        <v>915.44</v>
      </c>
      <c r="I49" s="5" t="s">
        <v>42</v>
      </c>
    </row>
    <row r="50" spans="1:9" ht="18" customHeight="1" x14ac:dyDescent="0.25">
      <c r="A50" s="2">
        <v>2020</v>
      </c>
      <c r="B50" s="2" t="s">
        <v>3</v>
      </c>
      <c r="C50" s="2" t="s">
        <v>38</v>
      </c>
      <c r="D50" s="6" t="s">
        <v>30</v>
      </c>
      <c r="E50" s="7">
        <v>644</v>
      </c>
      <c r="F50" s="7">
        <v>5743.5</v>
      </c>
      <c r="G50" s="7">
        <v>6432.72</v>
      </c>
      <c r="H50" s="4">
        <v>1148.7</v>
      </c>
      <c r="I50" s="5" t="s">
        <v>42</v>
      </c>
    </row>
    <row r="51" spans="1:9" ht="18" customHeight="1" x14ac:dyDescent="0.25">
      <c r="A51" s="2">
        <v>2020</v>
      </c>
      <c r="B51" s="2" t="s">
        <v>3</v>
      </c>
      <c r="C51" s="2" t="s">
        <v>12</v>
      </c>
      <c r="D51" s="6" t="s">
        <v>29</v>
      </c>
      <c r="E51" s="7">
        <v>643</v>
      </c>
      <c r="F51" s="7">
        <v>7000</v>
      </c>
      <c r="G51" s="7">
        <v>7840</v>
      </c>
      <c r="H51" s="4">
        <v>1400</v>
      </c>
      <c r="I51" s="5" t="s">
        <v>42</v>
      </c>
    </row>
    <row r="52" spans="1:9" ht="18" customHeight="1" x14ac:dyDescent="0.25">
      <c r="A52" s="2">
        <v>2020</v>
      </c>
      <c r="B52" s="2" t="s">
        <v>3</v>
      </c>
      <c r="C52" s="2" t="s">
        <v>38</v>
      </c>
      <c r="D52" s="6" t="s">
        <v>31</v>
      </c>
      <c r="E52" s="7">
        <v>455</v>
      </c>
      <c r="F52" s="7">
        <v>4578.6000000000004</v>
      </c>
      <c r="G52" s="7">
        <v>5128.0320000000002</v>
      </c>
      <c r="H52" s="4">
        <v>915.72000000000014</v>
      </c>
      <c r="I52" s="5" t="s">
        <v>42</v>
      </c>
    </row>
    <row r="53" spans="1:9" ht="18" customHeight="1" x14ac:dyDescent="0.25">
      <c r="A53" s="2">
        <v>2020</v>
      </c>
      <c r="B53" s="2" t="s">
        <v>3</v>
      </c>
      <c r="C53" s="2" t="s">
        <v>12</v>
      </c>
      <c r="D53" s="6" t="s">
        <v>28</v>
      </c>
      <c r="E53" s="8">
        <v>345</v>
      </c>
      <c r="F53" s="8">
        <v>7000</v>
      </c>
      <c r="G53" s="8">
        <v>7840</v>
      </c>
      <c r="H53" s="4">
        <v>1400</v>
      </c>
      <c r="I53" s="5" t="s">
        <v>42</v>
      </c>
    </row>
    <row r="54" spans="1:9" ht="18" customHeight="1" x14ac:dyDescent="0.25">
      <c r="A54" s="2">
        <v>2020</v>
      </c>
      <c r="B54" s="2" t="s">
        <v>3</v>
      </c>
      <c r="C54" s="2" t="s">
        <v>13</v>
      </c>
      <c r="D54" s="3" t="s">
        <v>33</v>
      </c>
      <c r="E54" s="4">
        <v>122</v>
      </c>
      <c r="F54" s="4">
        <v>100</v>
      </c>
      <c r="G54" s="4">
        <v>112</v>
      </c>
      <c r="H54" s="4">
        <v>20</v>
      </c>
      <c r="I54" s="5" t="s">
        <v>42</v>
      </c>
    </row>
    <row r="55" spans="1:9" ht="18" customHeight="1" x14ac:dyDescent="0.25">
      <c r="A55" s="2">
        <v>2020</v>
      </c>
      <c r="B55" s="2" t="s">
        <v>3</v>
      </c>
      <c r="C55" s="2" t="s">
        <v>15</v>
      </c>
      <c r="D55" s="6" t="s">
        <v>26</v>
      </c>
      <c r="E55" s="7">
        <v>78</v>
      </c>
      <c r="F55" s="7">
        <v>4577.2</v>
      </c>
      <c r="G55" s="7">
        <v>5126.4639999999999</v>
      </c>
      <c r="H55" s="4">
        <v>915.44</v>
      </c>
      <c r="I55" s="5" t="s">
        <v>42</v>
      </c>
    </row>
    <row r="56" spans="1:9" ht="18" customHeight="1" x14ac:dyDescent="0.25">
      <c r="A56" s="2">
        <v>2020</v>
      </c>
      <c r="B56" s="2" t="s">
        <v>3</v>
      </c>
      <c r="C56" s="2" t="s">
        <v>15</v>
      </c>
      <c r="D56" s="6" t="s">
        <v>24</v>
      </c>
      <c r="E56" s="7">
        <v>76</v>
      </c>
      <c r="F56" s="7">
        <v>4576.8999999999996</v>
      </c>
      <c r="G56" s="7">
        <v>5126.1279999999997</v>
      </c>
      <c r="H56" s="4">
        <v>915.38</v>
      </c>
      <c r="I56" s="5" t="s">
        <v>42</v>
      </c>
    </row>
    <row r="57" spans="1:9" ht="18" customHeight="1" x14ac:dyDescent="0.25">
      <c r="A57" s="2">
        <v>2020</v>
      </c>
      <c r="B57" s="2" t="s">
        <v>3</v>
      </c>
      <c r="C57" s="2" t="s">
        <v>15</v>
      </c>
      <c r="D57" s="6" t="s">
        <v>25</v>
      </c>
      <c r="E57" s="7">
        <v>46</v>
      </c>
      <c r="F57" s="7">
        <v>200</v>
      </c>
      <c r="G57" s="7">
        <v>224</v>
      </c>
      <c r="H57" s="4">
        <v>40</v>
      </c>
      <c r="I57" s="5" t="s">
        <v>42</v>
      </c>
    </row>
    <row r="58" spans="1:9" ht="18" customHeight="1" x14ac:dyDescent="0.25">
      <c r="A58" s="2">
        <v>2020</v>
      </c>
      <c r="B58" s="2" t="s">
        <v>3</v>
      </c>
      <c r="C58" s="2" t="s">
        <v>15</v>
      </c>
      <c r="D58" s="6" t="s">
        <v>23</v>
      </c>
      <c r="E58" s="7">
        <v>34</v>
      </c>
      <c r="F58" s="7">
        <v>4576.8</v>
      </c>
      <c r="G58" s="7">
        <v>5126.0160000000005</v>
      </c>
      <c r="H58" s="4">
        <v>915.36000000000013</v>
      </c>
      <c r="I58" s="5" t="s">
        <v>42</v>
      </c>
    </row>
    <row r="59" spans="1:9" ht="18" customHeight="1" x14ac:dyDescent="0.25">
      <c r="A59" s="2">
        <v>2020</v>
      </c>
      <c r="B59" s="2" t="s">
        <v>3</v>
      </c>
      <c r="C59" s="2" t="s">
        <v>13</v>
      </c>
      <c r="D59" s="3" t="s">
        <v>34</v>
      </c>
      <c r="E59" s="4">
        <v>7</v>
      </c>
      <c r="F59" s="4">
        <v>200</v>
      </c>
      <c r="G59" s="4">
        <v>224</v>
      </c>
      <c r="H59" s="4">
        <v>40</v>
      </c>
      <c r="I59" s="5" t="s">
        <v>42</v>
      </c>
    </row>
    <row r="60" spans="1:9" ht="18" customHeight="1" x14ac:dyDescent="0.25">
      <c r="A60" s="2">
        <v>2020</v>
      </c>
      <c r="B60" s="2" t="s">
        <v>3</v>
      </c>
      <c r="C60" s="2" t="s">
        <v>15</v>
      </c>
      <c r="D60" s="6" t="s">
        <v>27</v>
      </c>
      <c r="E60" s="7">
        <v>3</v>
      </c>
      <c r="F60" s="7">
        <v>4577.3</v>
      </c>
      <c r="G60" s="7">
        <v>5126.576</v>
      </c>
      <c r="H60" s="4">
        <v>915.46</v>
      </c>
      <c r="I60" s="5" t="s">
        <v>42</v>
      </c>
    </row>
    <row r="61" spans="1:9" ht="18" customHeight="1" x14ac:dyDescent="0.25">
      <c r="A61" s="2">
        <v>2020</v>
      </c>
      <c r="B61" s="2" t="s">
        <v>3</v>
      </c>
      <c r="C61" s="2" t="s">
        <v>32</v>
      </c>
      <c r="D61" s="6" t="s">
        <v>32</v>
      </c>
      <c r="E61" s="7">
        <v>2</v>
      </c>
      <c r="F61" s="7">
        <v>6600</v>
      </c>
      <c r="G61" s="7">
        <v>7392</v>
      </c>
      <c r="H61" s="4">
        <v>1320</v>
      </c>
      <c r="I61" s="5" t="s">
        <v>42</v>
      </c>
    </row>
    <row r="62" spans="1:9" ht="18" customHeight="1" x14ac:dyDescent="0.25">
      <c r="A62" s="2">
        <v>2020</v>
      </c>
      <c r="B62" s="2" t="s">
        <v>4</v>
      </c>
      <c r="C62" s="2" t="s">
        <v>14</v>
      </c>
      <c r="D62" s="3" t="s">
        <v>36</v>
      </c>
      <c r="E62" s="4">
        <v>3566</v>
      </c>
      <c r="F62" s="4">
        <v>4577.3</v>
      </c>
      <c r="G62" s="4">
        <v>5126.576</v>
      </c>
      <c r="H62" s="4">
        <v>915.46</v>
      </c>
      <c r="I62" s="5" t="s">
        <v>42</v>
      </c>
    </row>
    <row r="63" spans="1:9" ht="18" customHeight="1" x14ac:dyDescent="0.25">
      <c r="A63" s="2">
        <v>2020</v>
      </c>
      <c r="B63" s="2" t="s">
        <v>4</v>
      </c>
      <c r="C63" s="2" t="s">
        <v>14</v>
      </c>
      <c r="D63" s="3" t="s">
        <v>37</v>
      </c>
      <c r="E63" s="4">
        <v>2498</v>
      </c>
      <c r="F63" s="4">
        <v>8000</v>
      </c>
      <c r="G63" s="4">
        <v>8960</v>
      </c>
      <c r="H63" s="4">
        <v>1600</v>
      </c>
      <c r="I63" s="5" t="s">
        <v>42</v>
      </c>
    </row>
    <row r="64" spans="1:9" ht="18" customHeight="1" x14ac:dyDescent="0.25">
      <c r="A64" s="2">
        <v>2020</v>
      </c>
      <c r="B64" s="2" t="s">
        <v>4</v>
      </c>
      <c r="C64" s="2" t="s">
        <v>13</v>
      </c>
      <c r="D64" s="3" t="s">
        <v>35</v>
      </c>
      <c r="E64" s="4">
        <v>1245</v>
      </c>
      <c r="F64" s="4">
        <v>4577.2</v>
      </c>
      <c r="G64" s="4">
        <v>5126.4639999999999</v>
      </c>
      <c r="H64" s="4">
        <v>915.44</v>
      </c>
      <c r="I64" s="5" t="s">
        <v>42</v>
      </c>
    </row>
    <row r="65" spans="1:9" ht="18" customHeight="1" x14ac:dyDescent="0.25">
      <c r="A65" s="2">
        <v>2020</v>
      </c>
      <c r="B65" s="2" t="s">
        <v>4</v>
      </c>
      <c r="C65" s="2" t="s">
        <v>38</v>
      </c>
      <c r="D65" s="6" t="s">
        <v>30</v>
      </c>
      <c r="E65" s="7">
        <v>644</v>
      </c>
      <c r="F65" s="7">
        <v>5743.5</v>
      </c>
      <c r="G65" s="7">
        <v>6432.72</v>
      </c>
      <c r="H65" s="4">
        <v>1148.7</v>
      </c>
      <c r="I65" s="5" t="s">
        <v>42</v>
      </c>
    </row>
    <row r="66" spans="1:9" ht="18" customHeight="1" x14ac:dyDescent="0.25">
      <c r="A66" s="2">
        <v>2020</v>
      </c>
      <c r="B66" s="2" t="s">
        <v>4</v>
      </c>
      <c r="C66" s="2" t="s">
        <v>12</v>
      </c>
      <c r="D66" s="6" t="s">
        <v>29</v>
      </c>
      <c r="E66" s="7">
        <v>643</v>
      </c>
      <c r="F66" s="7">
        <v>7000</v>
      </c>
      <c r="G66" s="7">
        <v>7840</v>
      </c>
      <c r="H66" s="4">
        <v>1400</v>
      </c>
      <c r="I66" s="5" t="s">
        <v>40</v>
      </c>
    </row>
    <row r="67" spans="1:9" ht="18" customHeight="1" x14ac:dyDescent="0.25">
      <c r="A67" s="2">
        <v>2020</v>
      </c>
      <c r="B67" s="2" t="s">
        <v>4</v>
      </c>
      <c r="C67" s="2" t="s">
        <v>38</v>
      </c>
      <c r="D67" s="6" t="s">
        <v>31</v>
      </c>
      <c r="E67" s="7">
        <v>455</v>
      </c>
      <c r="F67" s="7">
        <v>4578.6000000000004</v>
      </c>
      <c r="G67" s="7">
        <v>5128.0320000000002</v>
      </c>
      <c r="H67" s="4">
        <v>915.72000000000014</v>
      </c>
      <c r="I67" s="5" t="s">
        <v>40</v>
      </c>
    </row>
    <row r="68" spans="1:9" ht="18" customHeight="1" x14ac:dyDescent="0.25">
      <c r="A68" s="2">
        <v>2020</v>
      </c>
      <c r="B68" s="2" t="s">
        <v>4</v>
      </c>
      <c r="C68" s="2" t="s">
        <v>12</v>
      </c>
      <c r="D68" s="6" t="s">
        <v>28</v>
      </c>
      <c r="E68" s="8">
        <v>345</v>
      </c>
      <c r="F68" s="8">
        <v>7000</v>
      </c>
      <c r="G68" s="8">
        <v>7840</v>
      </c>
      <c r="H68" s="4">
        <v>1400</v>
      </c>
      <c r="I68" s="5" t="s">
        <v>40</v>
      </c>
    </row>
    <row r="69" spans="1:9" ht="18" customHeight="1" x14ac:dyDescent="0.25">
      <c r="A69" s="2">
        <v>2020</v>
      </c>
      <c r="B69" s="2" t="s">
        <v>4</v>
      </c>
      <c r="C69" s="2" t="s">
        <v>13</v>
      </c>
      <c r="D69" s="3" t="s">
        <v>33</v>
      </c>
      <c r="E69" s="4">
        <v>122</v>
      </c>
      <c r="F69" s="4">
        <v>100</v>
      </c>
      <c r="G69" s="4">
        <v>112</v>
      </c>
      <c r="H69" s="4">
        <v>20</v>
      </c>
      <c r="I69" s="5" t="s">
        <v>40</v>
      </c>
    </row>
    <row r="70" spans="1:9" ht="18" customHeight="1" x14ac:dyDescent="0.25">
      <c r="A70" s="2">
        <v>2020</v>
      </c>
      <c r="B70" s="2" t="s">
        <v>4</v>
      </c>
      <c r="C70" s="2" t="s">
        <v>15</v>
      </c>
      <c r="D70" s="6" t="s">
        <v>26</v>
      </c>
      <c r="E70" s="7">
        <v>78</v>
      </c>
      <c r="F70" s="7">
        <v>4577.2</v>
      </c>
      <c r="G70" s="7">
        <v>5126.4639999999999</v>
      </c>
      <c r="H70" s="4">
        <v>915.44</v>
      </c>
      <c r="I70" s="5" t="s">
        <v>40</v>
      </c>
    </row>
    <row r="71" spans="1:9" ht="18" customHeight="1" x14ac:dyDescent="0.25">
      <c r="A71" s="2">
        <v>2020</v>
      </c>
      <c r="B71" s="2" t="s">
        <v>4</v>
      </c>
      <c r="C71" s="2" t="s">
        <v>15</v>
      </c>
      <c r="D71" s="6" t="s">
        <v>24</v>
      </c>
      <c r="E71" s="7">
        <v>76</v>
      </c>
      <c r="F71" s="7">
        <v>4576.8999999999996</v>
      </c>
      <c r="G71" s="7">
        <v>5126.1279999999997</v>
      </c>
      <c r="H71" s="4">
        <v>915.38</v>
      </c>
      <c r="I71" s="5" t="s">
        <v>40</v>
      </c>
    </row>
    <row r="72" spans="1:9" ht="18" customHeight="1" x14ac:dyDescent="0.25">
      <c r="A72" s="2">
        <v>2020</v>
      </c>
      <c r="B72" s="2" t="s">
        <v>4</v>
      </c>
      <c r="C72" s="2" t="s">
        <v>15</v>
      </c>
      <c r="D72" s="6" t="s">
        <v>25</v>
      </c>
      <c r="E72" s="7">
        <v>46</v>
      </c>
      <c r="F72" s="7">
        <v>200</v>
      </c>
      <c r="G72" s="7">
        <v>224</v>
      </c>
      <c r="H72" s="4">
        <v>40</v>
      </c>
      <c r="I72" s="5" t="s">
        <v>40</v>
      </c>
    </row>
    <row r="73" spans="1:9" ht="18" customHeight="1" x14ac:dyDescent="0.25">
      <c r="A73" s="2">
        <v>2020</v>
      </c>
      <c r="B73" s="2" t="s">
        <v>4</v>
      </c>
      <c r="C73" s="2" t="s">
        <v>15</v>
      </c>
      <c r="D73" s="6" t="s">
        <v>23</v>
      </c>
      <c r="E73" s="7">
        <v>34</v>
      </c>
      <c r="F73" s="7">
        <v>4576.8</v>
      </c>
      <c r="G73" s="7">
        <v>5126.0160000000005</v>
      </c>
      <c r="H73" s="4">
        <v>915.36000000000013</v>
      </c>
      <c r="I73" s="5" t="s">
        <v>40</v>
      </c>
    </row>
    <row r="74" spans="1:9" ht="18" customHeight="1" x14ac:dyDescent="0.25">
      <c r="A74" s="2">
        <v>2020</v>
      </c>
      <c r="B74" s="2" t="s">
        <v>4</v>
      </c>
      <c r="C74" s="2" t="s">
        <v>13</v>
      </c>
      <c r="D74" s="3" t="s">
        <v>34</v>
      </c>
      <c r="E74" s="4">
        <v>7</v>
      </c>
      <c r="F74" s="4">
        <v>200</v>
      </c>
      <c r="G74" s="4">
        <v>224</v>
      </c>
      <c r="H74" s="4">
        <v>40</v>
      </c>
      <c r="I74" s="5" t="s">
        <v>40</v>
      </c>
    </row>
    <row r="75" spans="1:9" ht="18" customHeight="1" x14ac:dyDescent="0.25">
      <c r="A75" s="2">
        <v>2020</v>
      </c>
      <c r="B75" s="2" t="s">
        <v>4</v>
      </c>
      <c r="C75" s="2" t="s">
        <v>15</v>
      </c>
      <c r="D75" s="6" t="s">
        <v>27</v>
      </c>
      <c r="E75" s="7">
        <v>3</v>
      </c>
      <c r="F75" s="7">
        <v>4577.3</v>
      </c>
      <c r="G75" s="7">
        <v>5126.576</v>
      </c>
      <c r="H75" s="4">
        <v>915.46</v>
      </c>
      <c r="I75" s="5" t="s">
        <v>40</v>
      </c>
    </row>
    <row r="76" spans="1:9" ht="18" customHeight="1" x14ac:dyDescent="0.25">
      <c r="A76" s="2">
        <v>2020</v>
      </c>
      <c r="B76" s="2" t="s">
        <v>4</v>
      </c>
      <c r="C76" s="2" t="s">
        <v>32</v>
      </c>
      <c r="D76" s="6" t="s">
        <v>32</v>
      </c>
      <c r="E76" s="7">
        <v>2</v>
      </c>
      <c r="F76" s="7">
        <v>6600</v>
      </c>
      <c r="G76" s="7">
        <v>7392</v>
      </c>
      <c r="H76" s="4">
        <v>1320</v>
      </c>
      <c r="I76" s="5" t="s">
        <v>40</v>
      </c>
    </row>
    <row r="77" spans="1:9" ht="18" customHeight="1" x14ac:dyDescent="0.25">
      <c r="A77" s="2">
        <v>2020</v>
      </c>
      <c r="B77" s="2" t="s">
        <v>5</v>
      </c>
      <c r="C77" s="2" t="s">
        <v>14</v>
      </c>
      <c r="D77" s="3" t="s">
        <v>36</v>
      </c>
      <c r="E77" s="4">
        <v>3566</v>
      </c>
      <c r="F77" s="4">
        <v>4577.3</v>
      </c>
      <c r="G77" s="4">
        <v>5126.576</v>
      </c>
      <c r="H77" s="4">
        <v>915.46</v>
      </c>
      <c r="I77" s="5" t="s">
        <v>40</v>
      </c>
    </row>
    <row r="78" spans="1:9" ht="18" customHeight="1" x14ac:dyDescent="0.25">
      <c r="A78" s="2">
        <v>2020</v>
      </c>
      <c r="B78" s="2" t="s">
        <v>5</v>
      </c>
      <c r="C78" s="2" t="s">
        <v>14</v>
      </c>
      <c r="D78" s="3" t="s">
        <v>37</v>
      </c>
      <c r="E78" s="4">
        <v>2498</v>
      </c>
      <c r="F78" s="4">
        <v>8000</v>
      </c>
      <c r="G78" s="4">
        <v>8960</v>
      </c>
      <c r="H78" s="4">
        <v>1600</v>
      </c>
      <c r="I78" s="5" t="s">
        <v>40</v>
      </c>
    </row>
    <row r="79" spans="1:9" ht="18" customHeight="1" x14ac:dyDescent="0.25">
      <c r="A79" s="2">
        <v>2020</v>
      </c>
      <c r="B79" s="2" t="s">
        <v>5</v>
      </c>
      <c r="C79" s="2" t="s">
        <v>13</v>
      </c>
      <c r="D79" s="3" t="s">
        <v>35</v>
      </c>
      <c r="E79" s="4">
        <v>1245</v>
      </c>
      <c r="F79" s="4">
        <v>4577.2</v>
      </c>
      <c r="G79" s="4">
        <v>5126.4639999999999</v>
      </c>
      <c r="H79" s="4">
        <v>915.44</v>
      </c>
      <c r="I79" s="5" t="s">
        <v>40</v>
      </c>
    </row>
    <row r="80" spans="1:9" ht="18" customHeight="1" x14ac:dyDescent="0.25">
      <c r="A80" s="2">
        <v>2020</v>
      </c>
      <c r="B80" s="2" t="s">
        <v>5</v>
      </c>
      <c r="C80" s="2" t="s">
        <v>38</v>
      </c>
      <c r="D80" s="6" t="s">
        <v>30</v>
      </c>
      <c r="E80" s="7">
        <v>644</v>
      </c>
      <c r="F80" s="7">
        <v>5743.5</v>
      </c>
      <c r="G80" s="7">
        <v>6432.72</v>
      </c>
      <c r="H80" s="4">
        <v>1148.7</v>
      </c>
      <c r="I80" s="5" t="s">
        <v>40</v>
      </c>
    </row>
    <row r="81" spans="1:9" ht="18" customHeight="1" x14ac:dyDescent="0.25">
      <c r="A81" s="2">
        <v>2020</v>
      </c>
      <c r="B81" s="2" t="s">
        <v>5</v>
      </c>
      <c r="C81" s="2" t="s">
        <v>12</v>
      </c>
      <c r="D81" s="6" t="s">
        <v>29</v>
      </c>
      <c r="E81" s="7">
        <v>643</v>
      </c>
      <c r="F81" s="7">
        <v>7000</v>
      </c>
      <c r="G81" s="7">
        <v>7840</v>
      </c>
      <c r="H81" s="4">
        <v>1400</v>
      </c>
      <c r="I81" s="5" t="s">
        <v>40</v>
      </c>
    </row>
    <row r="82" spans="1:9" ht="18" customHeight="1" x14ac:dyDescent="0.25">
      <c r="A82" s="2">
        <v>2020</v>
      </c>
      <c r="B82" s="2" t="s">
        <v>5</v>
      </c>
      <c r="C82" s="2" t="s">
        <v>38</v>
      </c>
      <c r="D82" s="6" t="s">
        <v>31</v>
      </c>
      <c r="E82" s="7">
        <v>455</v>
      </c>
      <c r="F82" s="7">
        <v>4578.6000000000004</v>
      </c>
      <c r="G82" s="7">
        <v>5128.0320000000002</v>
      </c>
      <c r="H82" s="4">
        <v>915.72000000000014</v>
      </c>
      <c r="I82" s="5" t="s">
        <v>40</v>
      </c>
    </row>
    <row r="83" spans="1:9" ht="18" customHeight="1" x14ac:dyDescent="0.25">
      <c r="A83" s="2">
        <v>2020</v>
      </c>
      <c r="B83" s="2" t="s">
        <v>5</v>
      </c>
      <c r="C83" s="2" t="s">
        <v>12</v>
      </c>
      <c r="D83" s="6" t="s">
        <v>28</v>
      </c>
      <c r="E83" s="8">
        <v>345</v>
      </c>
      <c r="F83" s="8">
        <v>7000</v>
      </c>
      <c r="G83" s="8">
        <v>7840</v>
      </c>
      <c r="H83" s="4">
        <v>1400</v>
      </c>
      <c r="I83" s="5" t="s">
        <v>40</v>
      </c>
    </row>
    <row r="84" spans="1:9" ht="18" customHeight="1" x14ac:dyDescent="0.25">
      <c r="A84" s="2">
        <v>2020</v>
      </c>
      <c r="B84" s="2" t="s">
        <v>5</v>
      </c>
      <c r="C84" s="2" t="s">
        <v>13</v>
      </c>
      <c r="D84" s="3" t="s">
        <v>33</v>
      </c>
      <c r="E84" s="4">
        <v>122</v>
      </c>
      <c r="F84" s="4">
        <v>100</v>
      </c>
      <c r="G84" s="4">
        <v>112</v>
      </c>
      <c r="H84" s="4">
        <v>20</v>
      </c>
      <c r="I84" s="5" t="s">
        <v>40</v>
      </c>
    </row>
    <row r="85" spans="1:9" ht="18" customHeight="1" x14ac:dyDescent="0.25">
      <c r="A85" s="2">
        <v>2020</v>
      </c>
      <c r="B85" s="2" t="s">
        <v>5</v>
      </c>
      <c r="C85" s="2" t="s">
        <v>15</v>
      </c>
      <c r="D85" s="6" t="s">
        <v>26</v>
      </c>
      <c r="E85" s="7">
        <v>78</v>
      </c>
      <c r="F85" s="7">
        <v>4577.2</v>
      </c>
      <c r="G85" s="7">
        <v>5126.4639999999999</v>
      </c>
      <c r="H85" s="4">
        <v>915.44</v>
      </c>
      <c r="I85" s="5" t="s">
        <v>40</v>
      </c>
    </row>
    <row r="86" spans="1:9" ht="18" customHeight="1" x14ac:dyDescent="0.25">
      <c r="A86" s="2">
        <v>2020</v>
      </c>
      <c r="B86" s="2" t="s">
        <v>5</v>
      </c>
      <c r="C86" s="2" t="s">
        <v>15</v>
      </c>
      <c r="D86" s="6" t="s">
        <v>24</v>
      </c>
      <c r="E86" s="7">
        <v>76</v>
      </c>
      <c r="F86" s="7">
        <v>4576.8999999999996</v>
      </c>
      <c r="G86" s="7">
        <v>5126.1279999999997</v>
      </c>
      <c r="H86" s="4">
        <v>915.38</v>
      </c>
      <c r="I86" s="5" t="s">
        <v>40</v>
      </c>
    </row>
    <row r="87" spans="1:9" ht="18" customHeight="1" x14ac:dyDescent="0.25">
      <c r="A87" s="2">
        <v>2020</v>
      </c>
      <c r="B87" s="2" t="s">
        <v>5</v>
      </c>
      <c r="C87" s="2" t="s">
        <v>15</v>
      </c>
      <c r="D87" s="6" t="s">
        <v>25</v>
      </c>
      <c r="E87" s="7">
        <v>46</v>
      </c>
      <c r="F87" s="7">
        <v>200</v>
      </c>
      <c r="G87" s="7">
        <v>224</v>
      </c>
      <c r="H87" s="4">
        <v>40</v>
      </c>
      <c r="I87" s="5" t="s">
        <v>40</v>
      </c>
    </row>
    <row r="88" spans="1:9" ht="18" customHeight="1" x14ac:dyDescent="0.25">
      <c r="A88" s="2">
        <v>2020</v>
      </c>
      <c r="B88" s="2" t="s">
        <v>5</v>
      </c>
      <c r="C88" s="2" t="s">
        <v>15</v>
      </c>
      <c r="D88" s="6" t="s">
        <v>23</v>
      </c>
      <c r="E88" s="7">
        <v>34</v>
      </c>
      <c r="F88" s="7">
        <v>4576.8</v>
      </c>
      <c r="G88" s="7">
        <v>5126.0160000000005</v>
      </c>
      <c r="H88" s="4">
        <v>915.36000000000013</v>
      </c>
      <c r="I88" s="5" t="s">
        <v>40</v>
      </c>
    </row>
    <row r="89" spans="1:9" ht="18" customHeight="1" x14ac:dyDescent="0.25">
      <c r="A89" s="2">
        <v>2020</v>
      </c>
      <c r="B89" s="2" t="s">
        <v>5</v>
      </c>
      <c r="C89" s="2" t="s">
        <v>13</v>
      </c>
      <c r="D89" s="3" t="s">
        <v>34</v>
      </c>
      <c r="E89" s="4">
        <v>7</v>
      </c>
      <c r="F89" s="4">
        <v>200</v>
      </c>
      <c r="G89" s="4">
        <v>224</v>
      </c>
      <c r="H89" s="4">
        <v>40</v>
      </c>
      <c r="I89" s="5" t="s">
        <v>40</v>
      </c>
    </row>
    <row r="90" spans="1:9" ht="18" customHeight="1" x14ac:dyDescent="0.25">
      <c r="A90" s="2">
        <v>2020</v>
      </c>
      <c r="B90" s="2" t="s">
        <v>5</v>
      </c>
      <c r="C90" s="2" t="s">
        <v>32</v>
      </c>
      <c r="D90" s="6" t="s">
        <v>32</v>
      </c>
      <c r="E90" s="7">
        <v>3</v>
      </c>
      <c r="F90" s="7">
        <v>6600</v>
      </c>
      <c r="G90" s="7">
        <v>7392</v>
      </c>
      <c r="H90" s="4">
        <v>1320</v>
      </c>
      <c r="I90" s="5" t="s">
        <v>40</v>
      </c>
    </row>
    <row r="91" spans="1:9" ht="18" customHeight="1" x14ac:dyDescent="0.25">
      <c r="A91" s="2">
        <v>2020</v>
      </c>
      <c r="B91" s="2" t="s">
        <v>5</v>
      </c>
      <c r="C91" s="2" t="s">
        <v>15</v>
      </c>
      <c r="D91" s="6" t="s">
        <v>27</v>
      </c>
      <c r="E91" s="7">
        <v>3</v>
      </c>
      <c r="F91" s="7">
        <v>4577.3</v>
      </c>
      <c r="G91" s="7">
        <v>5126.576</v>
      </c>
      <c r="H91" s="4">
        <v>915.46</v>
      </c>
      <c r="I91" s="5" t="s">
        <v>40</v>
      </c>
    </row>
    <row r="92" spans="1:9" ht="18" customHeight="1" x14ac:dyDescent="0.25">
      <c r="A92" s="2">
        <v>2020</v>
      </c>
      <c r="B92" s="2" t="s">
        <v>6</v>
      </c>
      <c r="C92" s="2" t="s">
        <v>14</v>
      </c>
      <c r="D92" s="3" t="s">
        <v>36</v>
      </c>
      <c r="E92" s="4">
        <v>3566</v>
      </c>
      <c r="F92" s="4">
        <v>4577.3</v>
      </c>
      <c r="G92" s="4">
        <v>5126.576</v>
      </c>
      <c r="H92" s="4">
        <v>915.46</v>
      </c>
      <c r="I92" s="5" t="s">
        <v>40</v>
      </c>
    </row>
    <row r="93" spans="1:9" ht="18" customHeight="1" x14ac:dyDescent="0.25">
      <c r="A93" s="2">
        <v>2020</v>
      </c>
      <c r="B93" s="2" t="s">
        <v>6</v>
      </c>
      <c r="C93" s="2" t="s">
        <v>14</v>
      </c>
      <c r="D93" s="3" t="s">
        <v>37</v>
      </c>
      <c r="E93" s="4">
        <v>2498</v>
      </c>
      <c r="F93" s="4">
        <v>8000</v>
      </c>
      <c r="G93" s="4">
        <v>8960</v>
      </c>
      <c r="H93" s="4">
        <v>1600</v>
      </c>
      <c r="I93" s="5" t="s">
        <v>40</v>
      </c>
    </row>
    <row r="94" spans="1:9" ht="18" customHeight="1" x14ac:dyDescent="0.25">
      <c r="A94" s="2">
        <v>2020</v>
      </c>
      <c r="B94" s="2" t="s">
        <v>6</v>
      </c>
      <c r="C94" s="2" t="s">
        <v>13</v>
      </c>
      <c r="D94" s="3" t="s">
        <v>35</v>
      </c>
      <c r="E94" s="4">
        <v>1245</v>
      </c>
      <c r="F94" s="4">
        <v>4577.2</v>
      </c>
      <c r="G94" s="4">
        <v>5126.4639999999999</v>
      </c>
      <c r="H94" s="4">
        <v>915.44</v>
      </c>
      <c r="I94" s="5" t="s">
        <v>40</v>
      </c>
    </row>
    <row r="95" spans="1:9" ht="18" customHeight="1" x14ac:dyDescent="0.25">
      <c r="A95" s="2">
        <v>2020</v>
      </c>
      <c r="B95" s="2" t="s">
        <v>6</v>
      </c>
      <c r="C95" s="2" t="s">
        <v>38</v>
      </c>
      <c r="D95" s="6" t="s">
        <v>30</v>
      </c>
      <c r="E95" s="7">
        <v>644</v>
      </c>
      <c r="F95" s="7">
        <v>5743.5</v>
      </c>
      <c r="G95" s="7">
        <v>6432.72</v>
      </c>
      <c r="H95" s="4">
        <v>1148.7</v>
      </c>
      <c r="I95" s="5" t="s">
        <v>40</v>
      </c>
    </row>
    <row r="96" spans="1:9" ht="18" customHeight="1" x14ac:dyDescent="0.25">
      <c r="A96" s="2">
        <v>2020</v>
      </c>
      <c r="B96" s="2" t="s">
        <v>6</v>
      </c>
      <c r="C96" s="2" t="s">
        <v>12</v>
      </c>
      <c r="D96" s="6" t="s">
        <v>29</v>
      </c>
      <c r="E96" s="7">
        <v>643</v>
      </c>
      <c r="F96" s="7">
        <v>7000</v>
      </c>
      <c r="G96" s="7">
        <v>7840</v>
      </c>
      <c r="H96" s="4">
        <v>1400</v>
      </c>
      <c r="I96" s="5" t="s">
        <v>40</v>
      </c>
    </row>
    <row r="97" spans="1:9" ht="18" customHeight="1" x14ac:dyDescent="0.25">
      <c r="A97" s="2">
        <v>2020</v>
      </c>
      <c r="B97" s="2" t="s">
        <v>6</v>
      </c>
      <c r="C97" s="2" t="s">
        <v>38</v>
      </c>
      <c r="D97" s="6" t="s">
        <v>31</v>
      </c>
      <c r="E97" s="7">
        <v>455</v>
      </c>
      <c r="F97" s="7">
        <v>4578.6000000000004</v>
      </c>
      <c r="G97" s="7">
        <v>5128.0320000000002</v>
      </c>
      <c r="H97" s="4">
        <v>915.72000000000014</v>
      </c>
      <c r="I97" s="5" t="s">
        <v>40</v>
      </c>
    </row>
    <row r="98" spans="1:9" ht="18" customHeight="1" x14ac:dyDescent="0.25">
      <c r="A98" s="2">
        <v>2020</v>
      </c>
      <c r="B98" s="2" t="s">
        <v>6</v>
      </c>
      <c r="C98" s="2" t="s">
        <v>12</v>
      </c>
      <c r="D98" s="6" t="s">
        <v>28</v>
      </c>
      <c r="E98" s="8">
        <v>345</v>
      </c>
      <c r="F98" s="8">
        <v>7000</v>
      </c>
      <c r="G98" s="8">
        <v>7840</v>
      </c>
      <c r="H98" s="4">
        <v>1400</v>
      </c>
      <c r="I98" s="5" t="s">
        <v>40</v>
      </c>
    </row>
    <row r="99" spans="1:9" ht="18" customHeight="1" x14ac:dyDescent="0.25">
      <c r="A99" s="2">
        <v>2020</v>
      </c>
      <c r="B99" s="2" t="s">
        <v>6</v>
      </c>
      <c r="C99" s="2" t="s">
        <v>13</v>
      </c>
      <c r="D99" s="3" t="s">
        <v>33</v>
      </c>
      <c r="E99" s="4">
        <v>122</v>
      </c>
      <c r="F99" s="4">
        <v>100</v>
      </c>
      <c r="G99" s="4">
        <v>112</v>
      </c>
      <c r="H99" s="4">
        <v>20</v>
      </c>
      <c r="I99" s="5" t="s">
        <v>40</v>
      </c>
    </row>
    <row r="100" spans="1:9" ht="18" customHeight="1" x14ac:dyDescent="0.25">
      <c r="A100" s="2">
        <v>2020</v>
      </c>
      <c r="B100" s="2" t="s">
        <v>6</v>
      </c>
      <c r="C100" s="2" t="s">
        <v>15</v>
      </c>
      <c r="D100" s="6" t="s">
        <v>26</v>
      </c>
      <c r="E100" s="7">
        <v>78</v>
      </c>
      <c r="F100" s="7">
        <v>4577.2</v>
      </c>
      <c r="G100" s="7">
        <v>5126.4639999999999</v>
      </c>
      <c r="H100" s="4">
        <v>915.44</v>
      </c>
      <c r="I100" s="5" t="s">
        <v>40</v>
      </c>
    </row>
    <row r="101" spans="1:9" ht="18" customHeight="1" x14ac:dyDescent="0.25">
      <c r="A101" s="2">
        <v>2020</v>
      </c>
      <c r="B101" s="2" t="s">
        <v>6</v>
      </c>
      <c r="C101" s="2" t="s">
        <v>15</v>
      </c>
      <c r="D101" s="6" t="s">
        <v>24</v>
      </c>
      <c r="E101" s="7">
        <v>76</v>
      </c>
      <c r="F101" s="7">
        <v>4576.8999999999996</v>
      </c>
      <c r="G101" s="7">
        <v>5126.1279999999997</v>
      </c>
      <c r="H101" s="4">
        <v>915.38</v>
      </c>
      <c r="I101" s="5" t="s">
        <v>40</v>
      </c>
    </row>
    <row r="102" spans="1:9" ht="18" customHeight="1" x14ac:dyDescent="0.25">
      <c r="A102" s="2">
        <v>2020</v>
      </c>
      <c r="B102" s="2" t="s">
        <v>6</v>
      </c>
      <c r="C102" s="2" t="s">
        <v>15</v>
      </c>
      <c r="D102" s="6" t="s">
        <v>25</v>
      </c>
      <c r="E102" s="7">
        <v>46</v>
      </c>
      <c r="F102" s="7">
        <v>200</v>
      </c>
      <c r="G102" s="7">
        <v>224</v>
      </c>
      <c r="H102" s="4">
        <v>40</v>
      </c>
      <c r="I102" s="5" t="s">
        <v>40</v>
      </c>
    </row>
    <row r="103" spans="1:9" ht="18" customHeight="1" x14ac:dyDescent="0.25">
      <c r="A103" s="2">
        <v>2020</v>
      </c>
      <c r="B103" s="2" t="s">
        <v>6</v>
      </c>
      <c r="C103" s="2" t="s">
        <v>15</v>
      </c>
      <c r="D103" s="6" t="s">
        <v>23</v>
      </c>
      <c r="E103" s="7">
        <v>34</v>
      </c>
      <c r="F103" s="7">
        <v>4576.8</v>
      </c>
      <c r="G103" s="7">
        <v>5126.0160000000005</v>
      </c>
      <c r="H103" s="4">
        <v>915.36000000000013</v>
      </c>
      <c r="I103" s="5" t="s">
        <v>40</v>
      </c>
    </row>
    <row r="104" spans="1:9" ht="18" customHeight="1" x14ac:dyDescent="0.25">
      <c r="A104" s="2">
        <v>2020</v>
      </c>
      <c r="B104" s="2" t="s">
        <v>6</v>
      </c>
      <c r="C104" s="2" t="s">
        <v>13</v>
      </c>
      <c r="D104" s="3" t="s">
        <v>34</v>
      </c>
      <c r="E104" s="4">
        <v>7</v>
      </c>
      <c r="F104" s="4">
        <v>200</v>
      </c>
      <c r="G104" s="4">
        <v>224</v>
      </c>
      <c r="H104" s="4">
        <v>40</v>
      </c>
      <c r="I104" s="5" t="s">
        <v>40</v>
      </c>
    </row>
    <row r="105" spans="1:9" ht="18" customHeight="1" x14ac:dyDescent="0.25">
      <c r="A105" s="2">
        <v>2020</v>
      </c>
      <c r="B105" s="2" t="s">
        <v>6</v>
      </c>
      <c r="C105" s="2" t="s">
        <v>15</v>
      </c>
      <c r="D105" s="6" t="s">
        <v>27</v>
      </c>
      <c r="E105" s="7">
        <v>3</v>
      </c>
      <c r="F105" s="7">
        <v>4577.3</v>
      </c>
      <c r="G105" s="7">
        <v>5126.576</v>
      </c>
      <c r="H105" s="4">
        <v>915.46</v>
      </c>
      <c r="I105" s="5" t="s">
        <v>40</v>
      </c>
    </row>
    <row r="106" spans="1:9" ht="18" customHeight="1" x14ac:dyDescent="0.25">
      <c r="A106" s="2">
        <v>2020</v>
      </c>
      <c r="B106" s="2" t="s">
        <v>6</v>
      </c>
      <c r="C106" s="2" t="s">
        <v>32</v>
      </c>
      <c r="D106" s="6" t="s">
        <v>32</v>
      </c>
      <c r="E106" s="7">
        <v>2</v>
      </c>
      <c r="F106" s="7">
        <v>6600</v>
      </c>
      <c r="G106" s="7">
        <v>7392</v>
      </c>
      <c r="H106" s="4">
        <v>1320</v>
      </c>
      <c r="I106" s="5" t="s">
        <v>40</v>
      </c>
    </row>
    <row r="107" spans="1:9" ht="18" customHeight="1" x14ac:dyDescent="0.25">
      <c r="A107" s="2">
        <v>2020</v>
      </c>
      <c r="B107" s="2" t="s">
        <v>7</v>
      </c>
      <c r="C107" s="2" t="s">
        <v>14</v>
      </c>
      <c r="D107" s="3" t="s">
        <v>36</v>
      </c>
      <c r="E107" s="4">
        <v>3566</v>
      </c>
      <c r="F107" s="4">
        <v>4577.3</v>
      </c>
      <c r="G107" s="4">
        <v>5126.576</v>
      </c>
      <c r="H107" s="4">
        <v>915.46</v>
      </c>
      <c r="I107" s="5" t="s">
        <v>40</v>
      </c>
    </row>
    <row r="108" spans="1:9" ht="18" customHeight="1" x14ac:dyDescent="0.25">
      <c r="A108" s="2">
        <v>2020</v>
      </c>
      <c r="B108" s="2" t="s">
        <v>7</v>
      </c>
      <c r="C108" s="2" t="s">
        <v>14</v>
      </c>
      <c r="D108" s="3" t="s">
        <v>37</v>
      </c>
      <c r="E108" s="4">
        <v>2498</v>
      </c>
      <c r="F108" s="4">
        <v>8000</v>
      </c>
      <c r="G108" s="4">
        <v>8960</v>
      </c>
      <c r="H108" s="4">
        <v>1600</v>
      </c>
      <c r="I108" s="5" t="s">
        <v>42</v>
      </c>
    </row>
    <row r="109" spans="1:9" ht="18" customHeight="1" x14ac:dyDescent="0.25">
      <c r="A109" s="2">
        <v>2020</v>
      </c>
      <c r="B109" s="2" t="s">
        <v>7</v>
      </c>
      <c r="C109" s="2" t="s">
        <v>13</v>
      </c>
      <c r="D109" s="3" t="s">
        <v>35</v>
      </c>
      <c r="E109" s="4">
        <v>1245</v>
      </c>
      <c r="F109" s="4">
        <v>4577.2</v>
      </c>
      <c r="G109" s="4">
        <v>5126.4639999999999</v>
      </c>
      <c r="H109" s="4">
        <v>915.44</v>
      </c>
      <c r="I109" s="5" t="s">
        <v>42</v>
      </c>
    </row>
    <row r="110" spans="1:9" ht="18" customHeight="1" x14ac:dyDescent="0.25">
      <c r="A110" s="2">
        <v>2020</v>
      </c>
      <c r="B110" s="2" t="s">
        <v>7</v>
      </c>
      <c r="C110" s="2" t="s">
        <v>38</v>
      </c>
      <c r="D110" s="6" t="s">
        <v>30</v>
      </c>
      <c r="E110" s="7">
        <v>644</v>
      </c>
      <c r="F110" s="7">
        <v>5743.5</v>
      </c>
      <c r="G110" s="7">
        <v>6432.72</v>
      </c>
      <c r="H110" s="4">
        <v>1148.7</v>
      </c>
      <c r="I110" s="5" t="s">
        <v>42</v>
      </c>
    </row>
    <row r="111" spans="1:9" ht="18" customHeight="1" x14ac:dyDescent="0.25">
      <c r="A111" s="2">
        <v>2020</v>
      </c>
      <c r="B111" s="2" t="s">
        <v>7</v>
      </c>
      <c r="C111" s="2" t="s">
        <v>12</v>
      </c>
      <c r="D111" s="6" t="s">
        <v>29</v>
      </c>
      <c r="E111" s="7">
        <v>643</v>
      </c>
      <c r="F111" s="7">
        <v>7000</v>
      </c>
      <c r="G111" s="7">
        <v>7840</v>
      </c>
      <c r="H111" s="4">
        <v>1400</v>
      </c>
      <c r="I111" s="5" t="s">
        <v>42</v>
      </c>
    </row>
    <row r="112" spans="1:9" ht="18" customHeight="1" x14ac:dyDescent="0.25">
      <c r="A112" s="2">
        <v>2020</v>
      </c>
      <c r="B112" s="2" t="s">
        <v>7</v>
      </c>
      <c r="C112" s="2" t="s">
        <v>38</v>
      </c>
      <c r="D112" s="6" t="s">
        <v>31</v>
      </c>
      <c r="E112" s="7">
        <v>455</v>
      </c>
      <c r="F112" s="7">
        <v>4578.6000000000004</v>
      </c>
      <c r="G112" s="7">
        <v>5128.0320000000002</v>
      </c>
      <c r="H112" s="4">
        <v>915.72000000000014</v>
      </c>
      <c r="I112" s="5" t="s">
        <v>42</v>
      </c>
    </row>
    <row r="113" spans="1:9" ht="18" customHeight="1" x14ac:dyDescent="0.25">
      <c r="A113" s="2">
        <v>2020</v>
      </c>
      <c r="B113" s="2" t="s">
        <v>7</v>
      </c>
      <c r="C113" s="2" t="s">
        <v>12</v>
      </c>
      <c r="D113" s="6" t="s">
        <v>28</v>
      </c>
      <c r="E113" s="8">
        <v>345</v>
      </c>
      <c r="F113" s="8">
        <v>7000</v>
      </c>
      <c r="G113" s="8">
        <v>7840</v>
      </c>
      <c r="H113" s="4">
        <v>1400</v>
      </c>
      <c r="I113" s="5" t="s">
        <v>42</v>
      </c>
    </row>
    <row r="114" spans="1:9" ht="18" customHeight="1" x14ac:dyDescent="0.25">
      <c r="A114" s="2">
        <v>2020</v>
      </c>
      <c r="B114" s="2" t="s">
        <v>7</v>
      </c>
      <c r="C114" s="2" t="s">
        <v>13</v>
      </c>
      <c r="D114" s="3" t="s">
        <v>33</v>
      </c>
      <c r="E114" s="4">
        <v>122</v>
      </c>
      <c r="F114" s="4">
        <v>100</v>
      </c>
      <c r="G114" s="4">
        <v>112</v>
      </c>
      <c r="H114" s="4">
        <v>20</v>
      </c>
      <c r="I114" s="5" t="s">
        <v>42</v>
      </c>
    </row>
    <row r="115" spans="1:9" ht="18" customHeight="1" x14ac:dyDescent="0.25">
      <c r="A115" s="2">
        <v>2020</v>
      </c>
      <c r="B115" s="2" t="s">
        <v>7</v>
      </c>
      <c r="C115" s="2" t="s">
        <v>15</v>
      </c>
      <c r="D115" s="6" t="s">
        <v>26</v>
      </c>
      <c r="E115" s="7">
        <v>78</v>
      </c>
      <c r="F115" s="7">
        <v>4577.2</v>
      </c>
      <c r="G115" s="7">
        <v>5126.4639999999999</v>
      </c>
      <c r="H115" s="4">
        <v>915.44</v>
      </c>
      <c r="I115" s="5" t="s">
        <v>42</v>
      </c>
    </row>
    <row r="116" spans="1:9" ht="18" customHeight="1" x14ac:dyDescent="0.25">
      <c r="A116" s="2">
        <v>2020</v>
      </c>
      <c r="B116" s="2" t="s">
        <v>7</v>
      </c>
      <c r="C116" s="2" t="s">
        <v>15</v>
      </c>
      <c r="D116" s="6" t="s">
        <v>24</v>
      </c>
      <c r="E116" s="7">
        <v>76</v>
      </c>
      <c r="F116" s="7">
        <v>4576.8999999999996</v>
      </c>
      <c r="G116" s="7">
        <v>5126.1279999999997</v>
      </c>
      <c r="H116" s="4">
        <v>915.38</v>
      </c>
      <c r="I116" s="5" t="s">
        <v>42</v>
      </c>
    </row>
    <row r="117" spans="1:9" ht="18" customHeight="1" x14ac:dyDescent="0.25">
      <c r="A117" s="2">
        <v>2020</v>
      </c>
      <c r="B117" s="2" t="s">
        <v>7</v>
      </c>
      <c r="C117" s="2" t="s">
        <v>15</v>
      </c>
      <c r="D117" s="6" t="s">
        <v>25</v>
      </c>
      <c r="E117" s="7">
        <v>46</v>
      </c>
      <c r="F117" s="7">
        <v>200</v>
      </c>
      <c r="G117" s="7">
        <v>224</v>
      </c>
      <c r="H117" s="4">
        <v>40</v>
      </c>
      <c r="I117" s="5" t="s">
        <v>42</v>
      </c>
    </row>
    <row r="118" spans="1:9" ht="18" customHeight="1" x14ac:dyDescent="0.25">
      <c r="A118" s="2">
        <v>2020</v>
      </c>
      <c r="B118" s="2" t="s">
        <v>7</v>
      </c>
      <c r="C118" s="2" t="s">
        <v>15</v>
      </c>
      <c r="D118" s="6" t="s">
        <v>23</v>
      </c>
      <c r="E118" s="7">
        <v>34</v>
      </c>
      <c r="F118" s="7">
        <v>4576.8</v>
      </c>
      <c r="G118" s="7">
        <v>5126.0160000000005</v>
      </c>
      <c r="H118" s="4">
        <v>915.36000000000013</v>
      </c>
      <c r="I118" s="5" t="s">
        <v>42</v>
      </c>
    </row>
    <row r="119" spans="1:9" ht="18" customHeight="1" x14ac:dyDescent="0.25">
      <c r="A119" s="2">
        <v>2020</v>
      </c>
      <c r="B119" s="2" t="s">
        <v>7</v>
      </c>
      <c r="C119" s="2" t="s">
        <v>13</v>
      </c>
      <c r="D119" s="3" t="s">
        <v>34</v>
      </c>
      <c r="E119" s="4">
        <v>7</v>
      </c>
      <c r="F119" s="4">
        <v>200</v>
      </c>
      <c r="G119" s="4">
        <v>224</v>
      </c>
      <c r="H119" s="4">
        <v>40</v>
      </c>
      <c r="I119" s="5" t="s">
        <v>42</v>
      </c>
    </row>
    <row r="120" spans="1:9" ht="18" customHeight="1" x14ac:dyDescent="0.25">
      <c r="A120" s="2">
        <v>2020</v>
      </c>
      <c r="B120" s="2" t="s">
        <v>7</v>
      </c>
      <c r="C120" s="2" t="s">
        <v>15</v>
      </c>
      <c r="D120" s="6" t="s">
        <v>27</v>
      </c>
      <c r="E120" s="7">
        <v>3</v>
      </c>
      <c r="F120" s="7">
        <v>4577.3</v>
      </c>
      <c r="G120" s="7">
        <v>5126.576</v>
      </c>
      <c r="H120" s="4">
        <v>915.46</v>
      </c>
      <c r="I120" s="5" t="s">
        <v>42</v>
      </c>
    </row>
    <row r="121" spans="1:9" ht="18" customHeight="1" x14ac:dyDescent="0.25">
      <c r="A121" s="2">
        <v>2020</v>
      </c>
      <c r="B121" s="2" t="s">
        <v>7</v>
      </c>
      <c r="C121" s="2" t="s">
        <v>32</v>
      </c>
      <c r="D121" s="6" t="s">
        <v>32</v>
      </c>
      <c r="E121" s="7">
        <v>2</v>
      </c>
      <c r="F121" s="7">
        <v>6600</v>
      </c>
      <c r="G121" s="7">
        <v>7392</v>
      </c>
      <c r="H121" s="4">
        <v>1320</v>
      </c>
      <c r="I121" s="5" t="s">
        <v>42</v>
      </c>
    </row>
    <row r="122" spans="1:9" ht="18" customHeight="1" x14ac:dyDescent="0.25">
      <c r="A122" s="2">
        <v>2020</v>
      </c>
      <c r="B122" s="2" t="s">
        <v>8</v>
      </c>
      <c r="C122" s="2" t="s">
        <v>14</v>
      </c>
      <c r="D122" s="3" t="s">
        <v>36</v>
      </c>
      <c r="E122" s="4">
        <v>3566</v>
      </c>
      <c r="F122" s="4">
        <v>4577.3</v>
      </c>
      <c r="G122" s="4">
        <v>5126.576</v>
      </c>
      <c r="H122" s="4">
        <v>915.46</v>
      </c>
      <c r="I122" s="5" t="s">
        <v>42</v>
      </c>
    </row>
    <row r="123" spans="1:9" ht="18" customHeight="1" x14ac:dyDescent="0.25">
      <c r="A123" s="2">
        <v>2020</v>
      </c>
      <c r="B123" s="2" t="s">
        <v>8</v>
      </c>
      <c r="C123" s="2" t="s">
        <v>14</v>
      </c>
      <c r="D123" s="3" t="s">
        <v>37</v>
      </c>
      <c r="E123" s="4">
        <v>2498</v>
      </c>
      <c r="F123" s="4">
        <v>8000</v>
      </c>
      <c r="G123" s="4">
        <v>8960</v>
      </c>
      <c r="H123" s="4">
        <v>1600</v>
      </c>
      <c r="I123" s="5" t="s">
        <v>42</v>
      </c>
    </row>
    <row r="124" spans="1:9" ht="18" customHeight="1" x14ac:dyDescent="0.25">
      <c r="A124" s="2">
        <v>2020</v>
      </c>
      <c r="B124" s="2" t="s">
        <v>8</v>
      </c>
      <c r="C124" s="2" t="s">
        <v>13</v>
      </c>
      <c r="D124" s="3" t="s">
        <v>35</v>
      </c>
      <c r="E124" s="4">
        <v>1245</v>
      </c>
      <c r="F124" s="4">
        <v>4577.2</v>
      </c>
      <c r="G124" s="4">
        <v>5126.4639999999999</v>
      </c>
      <c r="H124" s="4">
        <v>915.44</v>
      </c>
      <c r="I124" s="5" t="s">
        <v>42</v>
      </c>
    </row>
    <row r="125" spans="1:9" ht="18" customHeight="1" x14ac:dyDescent="0.25">
      <c r="A125" s="2">
        <v>2020</v>
      </c>
      <c r="B125" s="2" t="s">
        <v>8</v>
      </c>
      <c r="C125" s="2" t="s">
        <v>38</v>
      </c>
      <c r="D125" s="6" t="s">
        <v>30</v>
      </c>
      <c r="E125" s="7">
        <v>644</v>
      </c>
      <c r="F125" s="7">
        <v>5743.5</v>
      </c>
      <c r="G125" s="7">
        <v>6432.72</v>
      </c>
      <c r="H125" s="4">
        <v>1148.7</v>
      </c>
      <c r="I125" s="5" t="s">
        <v>42</v>
      </c>
    </row>
    <row r="126" spans="1:9" ht="18" customHeight="1" x14ac:dyDescent="0.25">
      <c r="A126" s="2">
        <v>2020</v>
      </c>
      <c r="B126" s="2" t="s">
        <v>8</v>
      </c>
      <c r="C126" s="2" t="s">
        <v>12</v>
      </c>
      <c r="D126" s="6" t="s">
        <v>29</v>
      </c>
      <c r="E126" s="7">
        <v>643</v>
      </c>
      <c r="F126" s="7">
        <v>7000</v>
      </c>
      <c r="G126" s="7">
        <v>7840</v>
      </c>
      <c r="H126" s="4">
        <v>1400</v>
      </c>
      <c r="I126" s="5" t="s">
        <v>42</v>
      </c>
    </row>
    <row r="127" spans="1:9" ht="18" customHeight="1" x14ac:dyDescent="0.25">
      <c r="A127" s="2">
        <v>2020</v>
      </c>
      <c r="B127" s="2" t="s">
        <v>8</v>
      </c>
      <c r="C127" s="2" t="s">
        <v>38</v>
      </c>
      <c r="D127" s="6" t="s">
        <v>31</v>
      </c>
      <c r="E127" s="7">
        <v>455</v>
      </c>
      <c r="F127" s="7">
        <v>4578.6000000000004</v>
      </c>
      <c r="G127" s="7">
        <v>5128.0320000000002</v>
      </c>
      <c r="H127" s="4">
        <v>915.72000000000014</v>
      </c>
      <c r="I127" s="5" t="s">
        <v>42</v>
      </c>
    </row>
    <row r="128" spans="1:9" ht="18" customHeight="1" x14ac:dyDescent="0.25">
      <c r="A128" s="2">
        <v>2020</v>
      </c>
      <c r="B128" s="2" t="s">
        <v>8</v>
      </c>
      <c r="C128" s="2" t="s">
        <v>12</v>
      </c>
      <c r="D128" s="6" t="s">
        <v>28</v>
      </c>
      <c r="E128" s="8">
        <v>345</v>
      </c>
      <c r="F128" s="8">
        <v>7000</v>
      </c>
      <c r="G128" s="8">
        <v>7840</v>
      </c>
      <c r="H128" s="4">
        <v>1400</v>
      </c>
      <c r="I128" s="5" t="s">
        <v>42</v>
      </c>
    </row>
    <row r="129" spans="1:9" ht="18" customHeight="1" x14ac:dyDescent="0.25">
      <c r="A129" s="2">
        <v>2020</v>
      </c>
      <c r="B129" s="2" t="s">
        <v>8</v>
      </c>
      <c r="C129" s="2" t="s">
        <v>13</v>
      </c>
      <c r="D129" s="3" t="s">
        <v>33</v>
      </c>
      <c r="E129" s="4">
        <v>122</v>
      </c>
      <c r="F129" s="4">
        <v>100</v>
      </c>
      <c r="G129" s="4">
        <v>112</v>
      </c>
      <c r="H129" s="4">
        <v>20</v>
      </c>
      <c r="I129" s="5" t="s">
        <v>42</v>
      </c>
    </row>
    <row r="130" spans="1:9" ht="18" customHeight="1" x14ac:dyDescent="0.25">
      <c r="A130" s="2">
        <v>2020</v>
      </c>
      <c r="B130" s="2" t="s">
        <v>8</v>
      </c>
      <c r="C130" s="2" t="s">
        <v>15</v>
      </c>
      <c r="D130" s="6" t="s">
        <v>26</v>
      </c>
      <c r="E130" s="7">
        <v>78</v>
      </c>
      <c r="F130" s="7">
        <v>4577.2</v>
      </c>
      <c r="G130" s="7">
        <v>5126.4639999999999</v>
      </c>
      <c r="H130" s="4">
        <v>915.44</v>
      </c>
      <c r="I130" s="5" t="s">
        <v>42</v>
      </c>
    </row>
    <row r="131" spans="1:9" ht="18" customHeight="1" x14ac:dyDescent="0.25">
      <c r="A131" s="2">
        <v>2020</v>
      </c>
      <c r="B131" s="2" t="s">
        <v>8</v>
      </c>
      <c r="C131" s="2" t="s">
        <v>15</v>
      </c>
      <c r="D131" s="6" t="s">
        <v>24</v>
      </c>
      <c r="E131" s="7">
        <v>76</v>
      </c>
      <c r="F131" s="7">
        <v>4576.8999999999996</v>
      </c>
      <c r="G131" s="7">
        <v>5126.1279999999997</v>
      </c>
      <c r="H131" s="4">
        <v>915.38</v>
      </c>
      <c r="I131" s="5" t="s">
        <v>42</v>
      </c>
    </row>
    <row r="132" spans="1:9" ht="18" customHeight="1" x14ac:dyDescent="0.25">
      <c r="A132" s="2">
        <v>2020</v>
      </c>
      <c r="B132" s="2" t="s">
        <v>8</v>
      </c>
      <c r="C132" s="2" t="s">
        <v>15</v>
      </c>
      <c r="D132" s="6" t="s">
        <v>25</v>
      </c>
      <c r="E132" s="7">
        <v>46</v>
      </c>
      <c r="F132" s="7">
        <v>200</v>
      </c>
      <c r="G132" s="7">
        <v>224</v>
      </c>
      <c r="H132" s="4">
        <v>40</v>
      </c>
      <c r="I132" s="5" t="s">
        <v>42</v>
      </c>
    </row>
    <row r="133" spans="1:9" ht="18" customHeight="1" x14ac:dyDescent="0.25">
      <c r="A133" s="2">
        <v>2020</v>
      </c>
      <c r="B133" s="2" t="s">
        <v>8</v>
      </c>
      <c r="C133" s="2" t="s">
        <v>15</v>
      </c>
      <c r="D133" s="6" t="s">
        <v>23</v>
      </c>
      <c r="E133" s="7">
        <v>34</v>
      </c>
      <c r="F133" s="7">
        <v>4576.8</v>
      </c>
      <c r="G133" s="7">
        <v>5126.0160000000005</v>
      </c>
      <c r="H133" s="4">
        <v>915.36000000000013</v>
      </c>
      <c r="I133" s="5" t="s">
        <v>40</v>
      </c>
    </row>
    <row r="134" spans="1:9" ht="18" customHeight="1" x14ac:dyDescent="0.25">
      <c r="A134" s="2">
        <v>2020</v>
      </c>
      <c r="B134" s="2" t="s">
        <v>8</v>
      </c>
      <c r="C134" s="2" t="s">
        <v>13</v>
      </c>
      <c r="D134" s="3" t="s">
        <v>34</v>
      </c>
      <c r="E134" s="4">
        <v>7</v>
      </c>
      <c r="F134" s="4">
        <v>200</v>
      </c>
      <c r="G134" s="4">
        <v>224</v>
      </c>
      <c r="H134" s="4">
        <v>40</v>
      </c>
      <c r="I134" s="5" t="s">
        <v>40</v>
      </c>
    </row>
    <row r="135" spans="1:9" ht="18" customHeight="1" x14ac:dyDescent="0.25">
      <c r="A135" s="2">
        <v>2020</v>
      </c>
      <c r="B135" s="2" t="s">
        <v>8</v>
      </c>
      <c r="C135" s="2" t="s">
        <v>15</v>
      </c>
      <c r="D135" s="6" t="s">
        <v>27</v>
      </c>
      <c r="E135" s="7">
        <v>3</v>
      </c>
      <c r="F135" s="7">
        <v>4577.3</v>
      </c>
      <c r="G135" s="7">
        <v>5126.576</v>
      </c>
      <c r="H135" s="4">
        <v>915.46</v>
      </c>
      <c r="I135" s="5" t="s">
        <v>40</v>
      </c>
    </row>
    <row r="136" spans="1:9" ht="18" customHeight="1" x14ac:dyDescent="0.25">
      <c r="A136" s="2">
        <v>2020</v>
      </c>
      <c r="B136" s="2" t="s">
        <v>8</v>
      </c>
      <c r="C136" s="2" t="s">
        <v>32</v>
      </c>
      <c r="D136" s="6" t="s">
        <v>32</v>
      </c>
      <c r="E136" s="7">
        <v>2</v>
      </c>
      <c r="F136" s="7">
        <v>6600</v>
      </c>
      <c r="G136" s="7">
        <v>7392</v>
      </c>
      <c r="H136" s="4">
        <v>1320</v>
      </c>
      <c r="I136" s="5" t="s">
        <v>40</v>
      </c>
    </row>
    <row r="137" spans="1:9" ht="18" customHeight="1" x14ac:dyDescent="0.25">
      <c r="A137" s="2">
        <v>2020</v>
      </c>
      <c r="B137" s="2" t="s">
        <v>9</v>
      </c>
      <c r="C137" s="2" t="s">
        <v>14</v>
      </c>
      <c r="D137" s="3" t="s">
        <v>36</v>
      </c>
      <c r="E137" s="4">
        <v>3566</v>
      </c>
      <c r="F137" s="4">
        <v>4577.3</v>
      </c>
      <c r="G137" s="4">
        <v>5126.576</v>
      </c>
      <c r="H137" s="4">
        <v>915.46</v>
      </c>
      <c r="I137" s="5" t="s">
        <v>40</v>
      </c>
    </row>
    <row r="138" spans="1:9" ht="18" customHeight="1" x14ac:dyDescent="0.25">
      <c r="A138" s="2">
        <v>2020</v>
      </c>
      <c r="B138" s="2" t="s">
        <v>9</v>
      </c>
      <c r="C138" s="2" t="s">
        <v>14</v>
      </c>
      <c r="D138" s="3" t="s">
        <v>37</v>
      </c>
      <c r="E138" s="4">
        <v>2498</v>
      </c>
      <c r="F138" s="4">
        <v>8000</v>
      </c>
      <c r="G138" s="4">
        <v>8960</v>
      </c>
      <c r="H138" s="4">
        <v>1600</v>
      </c>
      <c r="I138" s="5" t="s">
        <v>40</v>
      </c>
    </row>
    <row r="139" spans="1:9" ht="18" customHeight="1" x14ac:dyDescent="0.25">
      <c r="A139" s="2">
        <v>2020</v>
      </c>
      <c r="B139" s="2" t="s">
        <v>9</v>
      </c>
      <c r="C139" s="2" t="s">
        <v>13</v>
      </c>
      <c r="D139" s="3" t="s">
        <v>35</v>
      </c>
      <c r="E139" s="4">
        <v>1245</v>
      </c>
      <c r="F139" s="4">
        <v>4577.2</v>
      </c>
      <c r="G139" s="4">
        <v>5126.4639999999999</v>
      </c>
      <c r="H139" s="4">
        <v>915.44</v>
      </c>
      <c r="I139" s="5" t="s">
        <v>40</v>
      </c>
    </row>
    <row r="140" spans="1:9" ht="18" customHeight="1" x14ac:dyDescent="0.25">
      <c r="A140" s="2">
        <v>2020</v>
      </c>
      <c r="B140" s="2" t="s">
        <v>9</v>
      </c>
      <c r="C140" s="2" t="s">
        <v>38</v>
      </c>
      <c r="D140" s="6" t="s">
        <v>30</v>
      </c>
      <c r="E140" s="7">
        <v>644</v>
      </c>
      <c r="F140" s="7">
        <v>5743.5</v>
      </c>
      <c r="G140" s="7">
        <v>6432.72</v>
      </c>
      <c r="H140" s="4">
        <v>1148.7</v>
      </c>
      <c r="I140" s="5" t="s">
        <v>40</v>
      </c>
    </row>
    <row r="141" spans="1:9" ht="18" customHeight="1" x14ac:dyDescent="0.25">
      <c r="A141" s="2">
        <v>2020</v>
      </c>
      <c r="B141" s="2" t="s">
        <v>9</v>
      </c>
      <c r="C141" s="2" t="s">
        <v>12</v>
      </c>
      <c r="D141" s="6" t="s">
        <v>29</v>
      </c>
      <c r="E141" s="7">
        <v>643</v>
      </c>
      <c r="F141" s="7">
        <v>7000</v>
      </c>
      <c r="G141" s="7">
        <v>7840</v>
      </c>
      <c r="H141" s="4">
        <v>1400</v>
      </c>
      <c r="I141" s="5" t="s">
        <v>40</v>
      </c>
    </row>
    <row r="142" spans="1:9" ht="18" customHeight="1" x14ac:dyDescent="0.25">
      <c r="A142" s="2">
        <v>2020</v>
      </c>
      <c r="B142" s="2" t="s">
        <v>9</v>
      </c>
      <c r="C142" s="2" t="s">
        <v>38</v>
      </c>
      <c r="D142" s="6" t="s">
        <v>31</v>
      </c>
      <c r="E142" s="7">
        <v>455</v>
      </c>
      <c r="F142" s="7">
        <v>4578.6000000000004</v>
      </c>
      <c r="G142" s="7">
        <v>5128.0320000000002</v>
      </c>
      <c r="H142" s="4">
        <v>915.72000000000014</v>
      </c>
      <c r="I142" s="5" t="s">
        <v>40</v>
      </c>
    </row>
    <row r="143" spans="1:9" ht="18" customHeight="1" x14ac:dyDescent="0.25">
      <c r="A143" s="2">
        <v>2020</v>
      </c>
      <c r="B143" s="2" t="s">
        <v>9</v>
      </c>
      <c r="C143" s="2" t="s">
        <v>12</v>
      </c>
      <c r="D143" s="6" t="s">
        <v>28</v>
      </c>
      <c r="E143" s="8">
        <v>345</v>
      </c>
      <c r="F143" s="8">
        <v>7000</v>
      </c>
      <c r="G143" s="8">
        <v>7840</v>
      </c>
      <c r="H143" s="4">
        <v>1400</v>
      </c>
      <c r="I143" s="5" t="s">
        <v>40</v>
      </c>
    </row>
    <row r="144" spans="1:9" ht="18" customHeight="1" x14ac:dyDescent="0.25">
      <c r="A144" s="2">
        <v>2020</v>
      </c>
      <c r="B144" s="2" t="s">
        <v>9</v>
      </c>
      <c r="C144" s="2" t="s">
        <v>13</v>
      </c>
      <c r="D144" s="3" t="s">
        <v>33</v>
      </c>
      <c r="E144" s="4">
        <v>122</v>
      </c>
      <c r="F144" s="4">
        <v>100</v>
      </c>
      <c r="G144" s="4">
        <v>112</v>
      </c>
      <c r="H144" s="4">
        <v>20</v>
      </c>
      <c r="I144" s="5" t="s">
        <v>40</v>
      </c>
    </row>
    <row r="145" spans="1:9" ht="18" customHeight="1" x14ac:dyDescent="0.25">
      <c r="A145" s="2">
        <v>2020</v>
      </c>
      <c r="B145" s="2" t="s">
        <v>9</v>
      </c>
      <c r="C145" s="2" t="s">
        <v>15</v>
      </c>
      <c r="D145" s="6" t="s">
        <v>26</v>
      </c>
      <c r="E145" s="7">
        <v>78</v>
      </c>
      <c r="F145" s="7">
        <v>4577.2</v>
      </c>
      <c r="G145" s="7">
        <v>5126.4639999999999</v>
      </c>
      <c r="H145" s="4">
        <v>915.44</v>
      </c>
      <c r="I145" s="5" t="s">
        <v>40</v>
      </c>
    </row>
    <row r="146" spans="1:9" ht="18" customHeight="1" x14ac:dyDescent="0.25">
      <c r="A146" s="2">
        <v>2020</v>
      </c>
      <c r="B146" s="2" t="s">
        <v>9</v>
      </c>
      <c r="C146" s="2" t="s">
        <v>15</v>
      </c>
      <c r="D146" s="6" t="s">
        <v>24</v>
      </c>
      <c r="E146" s="7">
        <v>76</v>
      </c>
      <c r="F146" s="7">
        <v>4576.8999999999996</v>
      </c>
      <c r="G146" s="7">
        <v>5126.1279999999997</v>
      </c>
      <c r="H146" s="4">
        <v>915.38</v>
      </c>
      <c r="I146" s="5" t="s">
        <v>40</v>
      </c>
    </row>
    <row r="147" spans="1:9" ht="18" customHeight="1" x14ac:dyDescent="0.25">
      <c r="A147" s="2">
        <v>2020</v>
      </c>
      <c r="B147" s="2" t="s">
        <v>9</v>
      </c>
      <c r="C147" s="2" t="s">
        <v>15</v>
      </c>
      <c r="D147" s="6" t="s">
        <v>25</v>
      </c>
      <c r="E147" s="7">
        <v>46</v>
      </c>
      <c r="F147" s="7">
        <v>200</v>
      </c>
      <c r="G147" s="7">
        <v>224</v>
      </c>
      <c r="H147" s="4">
        <v>40</v>
      </c>
      <c r="I147" s="5" t="s">
        <v>40</v>
      </c>
    </row>
    <row r="148" spans="1:9" ht="18" customHeight="1" x14ac:dyDescent="0.25">
      <c r="A148" s="2">
        <v>2020</v>
      </c>
      <c r="B148" s="2" t="s">
        <v>9</v>
      </c>
      <c r="C148" s="2" t="s">
        <v>15</v>
      </c>
      <c r="D148" s="6" t="s">
        <v>23</v>
      </c>
      <c r="E148" s="7">
        <v>34</v>
      </c>
      <c r="F148" s="7">
        <v>4576.8</v>
      </c>
      <c r="G148" s="7">
        <v>5126.0160000000005</v>
      </c>
      <c r="H148" s="4">
        <v>915.36000000000013</v>
      </c>
      <c r="I148" s="5" t="s">
        <v>40</v>
      </c>
    </row>
    <row r="149" spans="1:9" ht="18" customHeight="1" x14ac:dyDescent="0.25">
      <c r="A149" s="2">
        <v>2020</v>
      </c>
      <c r="B149" s="2" t="s">
        <v>9</v>
      </c>
      <c r="C149" s="2" t="s">
        <v>13</v>
      </c>
      <c r="D149" s="3" t="s">
        <v>34</v>
      </c>
      <c r="E149" s="4">
        <v>7</v>
      </c>
      <c r="F149" s="4">
        <v>200</v>
      </c>
      <c r="G149" s="4">
        <v>224</v>
      </c>
      <c r="H149" s="4">
        <v>40</v>
      </c>
      <c r="I149" s="5" t="s">
        <v>40</v>
      </c>
    </row>
    <row r="150" spans="1:9" ht="18" customHeight="1" x14ac:dyDescent="0.25">
      <c r="A150" s="2">
        <v>2020</v>
      </c>
      <c r="B150" s="2" t="s">
        <v>9</v>
      </c>
      <c r="C150" s="2" t="s">
        <v>15</v>
      </c>
      <c r="D150" s="6" t="s">
        <v>27</v>
      </c>
      <c r="E150" s="7">
        <v>3</v>
      </c>
      <c r="F150" s="7">
        <v>4577.3</v>
      </c>
      <c r="G150" s="7">
        <v>5126.576</v>
      </c>
      <c r="H150" s="4">
        <v>915.46</v>
      </c>
      <c r="I150" s="5" t="s">
        <v>42</v>
      </c>
    </row>
    <row r="151" spans="1:9" ht="18" customHeight="1" x14ac:dyDescent="0.25">
      <c r="A151" s="2">
        <v>2020</v>
      </c>
      <c r="B151" s="2" t="s">
        <v>9</v>
      </c>
      <c r="C151" s="2" t="s">
        <v>32</v>
      </c>
      <c r="D151" s="6" t="s">
        <v>32</v>
      </c>
      <c r="E151" s="7">
        <v>2</v>
      </c>
      <c r="F151" s="7">
        <v>6600</v>
      </c>
      <c r="G151" s="7">
        <v>7392</v>
      </c>
      <c r="H151" s="4">
        <v>1320</v>
      </c>
      <c r="I151" s="5" t="s">
        <v>42</v>
      </c>
    </row>
    <row r="152" spans="1:9" ht="18" customHeight="1" x14ac:dyDescent="0.25">
      <c r="A152" s="2">
        <v>2020</v>
      </c>
      <c r="B152" s="2" t="s">
        <v>10</v>
      </c>
      <c r="C152" s="2" t="s">
        <v>14</v>
      </c>
      <c r="D152" s="3" t="s">
        <v>36</v>
      </c>
      <c r="E152" s="4">
        <v>3566</v>
      </c>
      <c r="F152" s="4">
        <v>4577.3</v>
      </c>
      <c r="G152" s="4">
        <v>5126.576</v>
      </c>
      <c r="H152" s="4">
        <v>915.46</v>
      </c>
      <c r="I152" s="5" t="s">
        <v>42</v>
      </c>
    </row>
    <row r="153" spans="1:9" ht="18" customHeight="1" x14ac:dyDescent="0.25">
      <c r="A153" s="2">
        <v>2020</v>
      </c>
      <c r="B153" s="2" t="s">
        <v>10</v>
      </c>
      <c r="C153" s="2" t="s">
        <v>14</v>
      </c>
      <c r="D153" s="3" t="s">
        <v>37</v>
      </c>
      <c r="E153" s="4">
        <v>2498</v>
      </c>
      <c r="F153" s="4">
        <v>8000</v>
      </c>
      <c r="G153" s="4">
        <v>8960</v>
      </c>
      <c r="H153" s="4">
        <v>1600</v>
      </c>
      <c r="I153" s="5" t="s">
        <v>42</v>
      </c>
    </row>
    <row r="154" spans="1:9" ht="18" customHeight="1" x14ac:dyDescent="0.25">
      <c r="A154" s="2">
        <v>2020</v>
      </c>
      <c r="B154" s="2" t="s">
        <v>10</v>
      </c>
      <c r="C154" s="2" t="s">
        <v>13</v>
      </c>
      <c r="D154" s="3" t="s">
        <v>35</v>
      </c>
      <c r="E154" s="4">
        <v>1245</v>
      </c>
      <c r="F154" s="4">
        <v>4577.2</v>
      </c>
      <c r="G154" s="4">
        <v>5126.4639999999999</v>
      </c>
      <c r="H154" s="4">
        <v>915.44</v>
      </c>
      <c r="I154" s="5" t="s">
        <v>42</v>
      </c>
    </row>
    <row r="155" spans="1:9" ht="18" customHeight="1" x14ac:dyDescent="0.25">
      <c r="A155" s="2">
        <v>2020</v>
      </c>
      <c r="B155" s="2" t="s">
        <v>10</v>
      </c>
      <c r="C155" s="2" t="s">
        <v>38</v>
      </c>
      <c r="D155" s="6" t="s">
        <v>30</v>
      </c>
      <c r="E155" s="7">
        <v>644</v>
      </c>
      <c r="F155" s="7">
        <v>5743.5</v>
      </c>
      <c r="G155" s="7">
        <v>6432.72</v>
      </c>
      <c r="H155" s="4">
        <v>1148.7</v>
      </c>
      <c r="I155" s="5" t="s">
        <v>42</v>
      </c>
    </row>
    <row r="156" spans="1:9" ht="18" customHeight="1" x14ac:dyDescent="0.25">
      <c r="A156" s="2">
        <v>2020</v>
      </c>
      <c r="B156" s="2" t="s">
        <v>10</v>
      </c>
      <c r="C156" s="2" t="s">
        <v>12</v>
      </c>
      <c r="D156" s="6" t="s">
        <v>29</v>
      </c>
      <c r="E156" s="7">
        <v>643</v>
      </c>
      <c r="F156" s="7">
        <v>7000</v>
      </c>
      <c r="G156" s="7">
        <v>7840</v>
      </c>
      <c r="H156" s="4">
        <v>1400</v>
      </c>
      <c r="I156" s="5" t="s">
        <v>42</v>
      </c>
    </row>
    <row r="157" spans="1:9" ht="18" customHeight="1" x14ac:dyDescent="0.25">
      <c r="A157" s="2">
        <v>2020</v>
      </c>
      <c r="B157" s="2" t="s">
        <v>10</v>
      </c>
      <c r="C157" s="2" t="s">
        <v>38</v>
      </c>
      <c r="D157" s="6" t="s">
        <v>31</v>
      </c>
      <c r="E157" s="7">
        <v>455</v>
      </c>
      <c r="F157" s="7">
        <v>4578.6000000000004</v>
      </c>
      <c r="G157" s="7">
        <v>5128.0320000000002</v>
      </c>
      <c r="H157" s="4">
        <v>915.72000000000014</v>
      </c>
      <c r="I157" s="5" t="s">
        <v>42</v>
      </c>
    </row>
    <row r="158" spans="1:9" ht="18" customHeight="1" x14ac:dyDescent="0.25">
      <c r="A158" s="2">
        <v>2020</v>
      </c>
      <c r="B158" s="2" t="s">
        <v>10</v>
      </c>
      <c r="C158" s="2" t="s">
        <v>12</v>
      </c>
      <c r="D158" s="6" t="s">
        <v>28</v>
      </c>
      <c r="E158" s="8">
        <v>345</v>
      </c>
      <c r="F158" s="8">
        <v>7000</v>
      </c>
      <c r="G158" s="8">
        <v>7840</v>
      </c>
      <c r="H158" s="4">
        <v>1400</v>
      </c>
      <c r="I158" s="5" t="s">
        <v>42</v>
      </c>
    </row>
    <row r="159" spans="1:9" ht="18" customHeight="1" x14ac:dyDescent="0.25">
      <c r="A159" s="2">
        <v>2020</v>
      </c>
      <c r="B159" s="2" t="s">
        <v>10</v>
      </c>
      <c r="C159" s="2" t="s">
        <v>13</v>
      </c>
      <c r="D159" s="3" t="s">
        <v>33</v>
      </c>
      <c r="E159" s="4">
        <v>122</v>
      </c>
      <c r="F159" s="4">
        <v>100</v>
      </c>
      <c r="G159" s="4">
        <v>112</v>
      </c>
      <c r="H159" s="4">
        <v>20</v>
      </c>
      <c r="I159" s="5" t="s">
        <v>42</v>
      </c>
    </row>
    <row r="160" spans="1:9" ht="18" customHeight="1" x14ac:dyDescent="0.25">
      <c r="A160" s="2">
        <v>2020</v>
      </c>
      <c r="B160" s="2" t="s">
        <v>10</v>
      </c>
      <c r="C160" s="2" t="s">
        <v>15</v>
      </c>
      <c r="D160" s="6" t="s">
        <v>26</v>
      </c>
      <c r="E160" s="7">
        <v>78</v>
      </c>
      <c r="F160" s="7">
        <v>4577.2</v>
      </c>
      <c r="G160" s="7">
        <v>5126.4639999999999</v>
      </c>
      <c r="H160" s="4">
        <v>915.44</v>
      </c>
      <c r="I160" s="5" t="s">
        <v>42</v>
      </c>
    </row>
    <row r="161" spans="1:9" ht="18" customHeight="1" x14ac:dyDescent="0.25">
      <c r="A161" s="2">
        <v>2020</v>
      </c>
      <c r="B161" s="2" t="s">
        <v>10</v>
      </c>
      <c r="C161" s="2" t="s">
        <v>15</v>
      </c>
      <c r="D161" s="6" t="s">
        <v>24</v>
      </c>
      <c r="E161" s="7">
        <v>76</v>
      </c>
      <c r="F161" s="7">
        <v>4576.8999999999996</v>
      </c>
      <c r="G161" s="7">
        <v>5126.1279999999997</v>
      </c>
      <c r="H161" s="4">
        <v>915.38</v>
      </c>
      <c r="I161" s="5" t="s">
        <v>42</v>
      </c>
    </row>
    <row r="162" spans="1:9" ht="18" customHeight="1" x14ac:dyDescent="0.25">
      <c r="A162" s="2">
        <v>2020</v>
      </c>
      <c r="B162" s="2" t="s">
        <v>10</v>
      </c>
      <c r="C162" s="2" t="s">
        <v>15</v>
      </c>
      <c r="D162" s="6" t="s">
        <v>25</v>
      </c>
      <c r="E162" s="7">
        <v>46</v>
      </c>
      <c r="F162" s="7">
        <v>200</v>
      </c>
      <c r="G162" s="7">
        <v>224</v>
      </c>
      <c r="H162" s="4">
        <v>40</v>
      </c>
      <c r="I162" s="5" t="s">
        <v>42</v>
      </c>
    </row>
    <row r="163" spans="1:9" ht="18" customHeight="1" x14ac:dyDescent="0.25">
      <c r="A163" s="2">
        <v>2020</v>
      </c>
      <c r="B163" s="2" t="s">
        <v>10</v>
      </c>
      <c r="C163" s="2" t="s">
        <v>15</v>
      </c>
      <c r="D163" s="6" t="s">
        <v>23</v>
      </c>
      <c r="E163" s="7">
        <v>34</v>
      </c>
      <c r="F163" s="7">
        <v>4576.8</v>
      </c>
      <c r="G163" s="7">
        <v>5126.0160000000005</v>
      </c>
      <c r="H163" s="4">
        <v>915.36000000000013</v>
      </c>
      <c r="I163" s="5" t="s">
        <v>42</v>
      </c>
    </row>
    <row r="164" spans="1:9" ht="18" customHeight="1" x14ac:dyDescent="0.25">
      <c r="A164" s="2">
        <v>2020</v>
      </c>
      <c r="B164" s="2" t="s">
        <v>10</v>
      </c>
      <c r="C164" s="2" t="s">
        <v>13</v>
      </c>
      <c r="D164" s="3" t="s">
        <v>34</v>
      </c>
      <c r="E164" s="4">
        <v>7</v>
      </c>
      <c r="F164" s="4">
        <v>200</v>
      </c>
      <c r="G164" s="4">
        <v>224</v>
      </c>
      <c r="H164" s="4">
        <v>40</v>
      </c>
      <c r="I164" s="5" t="s">
        <v>42</v>
      </c>
    </row>
    <row r="165" spans="1:9" ht="18" customHeight="1" x14ac:dyDescent="0.25">
      <c r="A165" s="2">
        <v>2020</v>
      </c>
      <c r="B165" s="2" t="s">
        <v>10</v>
      </c>
      <c r="C165" s="2" t="s">
        <v>15</v>
      </c>
      <c r="D165" s="6" t="s">
        <v>27</v>
      </c>
      <c r="E165" s="7">
        <v>3</v>
      </c>
      <c r="F165" s="7">
        <v>4577.3</v>
      </c>
      <c r="G165" s="7">
        <v>5126.576</v>
      </c>
      <c r="H165" s="4">
        <v>915.46</v>
      </c>
      <c r="I165" s="5" t="s">
        <v>42</v>
      </c>
    </row>
    <row r="166" spans="1:9" ht="18" customHeight="1" x14ac:dyDescent="0.25">
      <c r="A166" s="2">
        <v>2020</v>
      </c>
      <c r="B166" s="2" t="s">
        <v>10</v>
      </c>
      <c r="C166" s="2" t="s">
        <v>32</v>
      </c>
      <c r="D166" s="6" t="s">
        <v>32</v>
      </c>
      <c r="E166" s="7">
        <v>2</v>
      </c>
      <c r="F166" s="7">
        <v>6600</v>
      </c>
      <c r="G166" s="7">
        <v>7392</v>
      </c>
      <c r="H166" s="4">
        <v>1320</v>
      </c>
      <c r="I166" s="5" t="s">
        <v>40</v>
      </c>
    </row>
    <row r="167" spans="1:9" ht="18" customHeight="1" x14ac:dyDescent="0.25">
      <c r="A167" s="2">
        <v>2020</v>
      </c>
      <c r="B167" s="2" t="s">
        <v>11</v>
      </c>
      <c r="C167" s="2" t="s">
        <v>14</v>
      </c>
      <c r="D167" s="3" t="s">
        <v>36</v>
      </c>
      <c r="E167" s="4">
        <v>3566</v>
      </c>
      <c r="F167" s="4">
        <v>4577.3</v>
      </c>
      <c r="G167" s="4">
        <v>5126.576</v>
      </c>
      <c r="H167" s="4">
        <v>915.46</v>
      </c>
      <c r="I167" s="5" t="s">
        <v>40</v>
      </c>
    </row>
    <row r="168" spans="1:9" ht="18" customHeight="1" x14ac:dyDescent="0.25">
      <c r="A168" s="2">
        <v>2020</v>
      </c>
      <c r="B168" s="2" t="s">
        <v>11</v>
      </c>
      <c r="C168" s="2" t="s">
        <v>14</v>
      </c>
      <c r="D168" s="3" t="s">
        <v>37</v>
      </c>
      <c r="E168" s="4">
        <v>2498</v>
      </c>
      <c r="F168" s="4">
        <v>8000</v>
      </c>
      <c r="G168" s="4">
        <v>8960</v>
      </c>
      <c r="H168" s="4">
        <v>1600</v>
      </c>
      <c r="I168" s="5" t="s">
        <v>40</v>
      </c>
    </row>
    <row r="169" spans="1:9" ht="18" customHeight="1" x14ac:dyDescent="0.25">
      <c r="A169" s="2">
        <v>2020</v>
      </c>
      <c r="B169" s="2" t="s">
        <v>11</v>
      </c>
      <c r="C169" s="2" t="s">
        <v>13</v>
      </c>
      <c r="D169" s="3" t="s">
        <v>35</v>
      </c>
      <c r="E169" s="4">
        <v>1245</v>
      </c>
      <c r="F169" s="4">
        <v>4577.2</v>
      </c>
      <c r="G169" s="4">
        <v>5126.4639999999999</v>
      </c>
      <c r="H169" s="4">
        <v>915.44</v>
      </c>
      <c r="I169" s="5" t="s">
        <v>40</v>
      </c>
    </row>
    <row r="170" spans="1:9" ht="18" customHeight="1" x14ac:dyDescent="0.25">
      <c r="A170" s="2">
        <v>2020</v>
      </c>
      <c r="B170" s="2" t="s">
        <v>11</v>
      </c>
      <c r="C170" s="2" t="s">
        <v>38</v>
      </c>
      <c r="D170" s="6" t="s">
        <v>30</v>
      </c>
      <c r="E170" s="7">
        <v>644</v>
      </c>
      <c r="F170" s="7">
        <v>5743.5</v>
      </c>
      <c r="G170" s="7">
        <v>6432.72</v>
      </c>
      <c r="H170" s="4">
        <v>1148.7</v>
      </c>
      <c r="I170" s="5" t="s">
        <v>40</v>
      </c>
    </row>
    <row r="171" spans="1:9" ht="18" customHeight="1" x14ac:dyDescent="0.25">
      <c r="A171" s="2">
        <v>2020</v>
      </c>
      <c r="B171" s="2" t="s">
        <v>11</v>
      </c>
      <c r="C171" s="2" t="s">
        <v>12</v>
      </c>
      <c r="D171" s="6" t="s">
        <v>29</v>
      </c>
      <c r="E171" s="7">
        <v>643</v>
      </c>
      <c r="F171" s="7">
        <v>7000</v>
      </c>
      <c r="G171" s="7">
        <v>7840</v>
      </c>
      <c r="H171" s="4">
        <v>1400</v>
      </c>
      <c r="I171" s="5" t="s">
        <v>42</v>
      </c>
    </row>
    <row r="172" spans="1:9" ht="18" customHeight="1" x14ac:dyDescent="0.25">
      <c r="A172" s="2">
        <v>2020</v>
      </c>
      <c r="B172" s="2" t="s">
        <v>11</v>
      </c>
      <c r="C172" s="2" t="s">
        <v>38</v>
      </c>
      <c r="D172" s="6" t="s">
        <v>31</v>
      </c>
      <c r="E172" s="7">
        <v>455</v>
      </c>
      <c r="F172" s="7">
        <v>4578.6000000000004</v>
      </c>
      <c r="G172" s="7">
        <v>5128.0320000000002</v>
      </c>
      <c r="H172" s="4">
        <v>915.72000000000014</v>
      </c>
      <c r="I172" s="5" t="s">
        <v>42</v>
      </c>
    </row>
    <row r="173" spans="1:9" ht="18" customHeight="1" x14ac:dyDescent="0.25">
      <c r="A173" s="2">
        <v>2020</v>
      </c>
      <c r="B173" s="2" t="s">
        <v>11</v>
      </c>
      <c r="C173" s="2" t="s">
        <v>12</v>
      </c>
      <c r="D173" s="6" t="s">
        <v>28</v>
      </c>
      <c r="E173" s="8">
        <v>345</v>
      </c>
      <c r="F173" s="8">
        <v>7000</v>
      </c>
      <c r="G173" s="8">
        <v>7840</v>
      </c>
      <c r="H173" s="4">
        <v>1400</v>
      </c>
      <c r="I173" s="5" t="s">
        <v>42</v>
      </c>
    </row>
    <row r="174" spans="1:9" ht="18" customHeight="1" x14ac:dyDescent="0.25">
      <c r="A174" s="2">
        <v>2020</v>
      </c>
      <c r="B174" s="2" t="s">
        <v>11</v>
      </c>
      <c r="C174" s="2" t="s">
        <v>13</v>
      </c>
      <c r="D174" s="3" t="s">
        <v>33</v>
      </c>
      <c r="E174" s="4">
        <v>122</v>
      </c>
      <c r="F174" s="4">
        <v>100</v>
      </c>
      <c r="G174" s="4">
        <v>112</v>
      </c>
      <c r="H174" s="4">
        <v>20</v>
      </c>
      <c r="I174" s="5" t="s">
        <v>42</v>
      </c>
    </row>
    <row r="175" spans="1:9" ht="18" customHeight="1" x14ac:dyDescent="0.25">
      <c r="A175" s="2">
        <v>2020</v>
      </c>
      <c r="B175" s="2" t="s">
        <v>11</v>
      </c>
      <c r="C175" s="2" t="s">
        <v>15</v>
      </c>
      <c r="D175" s="6" t="s">
        <v>26</v>
      </c>
      <c r="E175" s="7">
        <v>78</v>
      </c>
      <c r="F175" s="7">
        <v>4577.2</v>
      </c>
      <c r="G175" s="7">
        <v>5126.4639999999999</v>
      </c>
      <c r="H175" s="4">
        <v>915.44</v>
      </c>
      <c r="I175" s="5" t="s">
        <v>42</v>
      </c>
    </row>
    <row r="176" spans="1:9" ht="18" customHeight="1" x14ac:dyDescent="0.25">
      <c r="A176" s="2">
        <v>2020</v>
      </c>
      <c r="B176" s="2" t="s">
        <v>11</v>
      </c>
      <c r="C176" s="2" t="s">
        <v>15</v>
      </c>
      <c r="D176" s="6" t="s">
        <v>24</v>
      </c>
      <c r="E176" s="7">
        <v>76</v>
      </c>
      <c r="F176" s="7">
        <v>4576.8999999999996</v>
      </c>
      <c r="G176" s="7">
        <v>5126.1279999999997</v>
      </c>
      <c r="H176" s="4">
        <v>915.38</v>
      </c>
      <c r="I176" s="5" t="s">
        <v>42</v>
      </c>
    </row>
    <row r="177" spans="1:9" ht="18" customHeight="1" x14ac:dyDescent="0.25">
      <c r="A177" s="2">
        <v>2020</v>
      </c>
      <c r="B177" s="2" t="s">
        <v>11</v>
      </c>
      <c r="C177" s="2" t="s">
        <v>15</v>
      </c>
      <c r="D177" s="6" t="s">
        <v>25</v>
      </c>
      <c r="E177" s="7">
        <v>46</v>
      </c>
      <c r="F177" s="7">
        <v>200</v>
      </c>
      <c r="G177" s="7">
        <v>224</v>
      </c>
      <c r="H177" s="4">
        <v>40</v>
      </c>
      <c r="I177" s="5" t="s">
        <v>42</v>
      </c>
    </row>
    <row r="178" spans="1:9" ht="18" customHeight="1" x14ac:dyDescent="0.25">
      <c r="A178" s="2">
        <v>2020</v>
      </c>
      <c r="B178" s="2" t="s">
        <v>11</v>
      </c>
      <c r="C178" s="2" t="s">
        <v>15</v>
      </c>
      <c r="D178" s="6" t="s">
        <v>23</v>
      </c>
      <c r="E178" s="7">
        <v>34</v>
      </c>
      <c r="F178" s="7">
        <v>4576.8</v>
      </c>
      <c r="G178" s="7">
        <v>5126.0160000000005</v>
      </c>
      <c r="H178" s="4">
        <v>915.36000000000013</v>
      </c>
      <c r="I178" s="5" t="s">
        <v>42</v>
      </c>
    </row>
    <row r="179" spans="1:9" ht="18" customHeight="1" x14ac:dyDescent="0.25">
      <c r="A179" s="2">
        <v>2020</v>
      </c>
      <c r="B179" s="2" t="s">
        <v>11</v>
      </c>
      <c r="C179" s="2" t="s">
        <v>13</v>
      </c>
      <c r="D179" s="3" t="s">
        <v>34</v>
      </c>
      <c r="E179" s="4">
        <v>7</v>
      </c>
      <c r="F179" s="4">
        <v>200</v>
      </c>
      <c r="G179" s="4">
        <v>224</v>
      </c>
      <c r="H179" s="4">
        <v>40</v>
      </c>
      <c r="I179" s="5" t="s">
        <v>42</v>
      </c>
    </row>
    <row r="180" spans="1:9" ht="18" customHeight="1" x14ac:dyDescent="0.25">
      <c r="A180" s="2">
        <v>2020</v>
      </c>
      <c r="B180" s="2" t="s">
        <v>11</v>
      </c>
      <c r="C180" s="2" t="s">
        <v>15</v>
      </c>
      <c r="D180" s="6" t="s">
        <v>27</v>
      </c>
      <c r="E180" s="7">
        <v>3</v>
      </c>
      <c r="F180" s="7">
        <v>4577.3</v>
      </c>
      <c r="G180" s="7">
        <v>5126.576</v>
      </c>
      <c r="H180" s="4">
        <v>915.46</v>
      </c>
      <c r="I180" s="5" t="s">
        <v>40</v>
      </c>
    </row>
    <row r="181" spans="1:9" ht="18" customHeight="1" x14ac:dyDescent="0.25">
      <c r="A181" s="2">
        <v>2020</v>
      </c>
      <c r="B181" s="2" t="s">
        <v>11</v>
      </c>
      <c r="C181" s="2" t="s">
        <v>32</v>
      </c>
      <c r="D181" s="6" t="s">
        <v>32</v>
      </c>
      <c r="E181" s="7">
        <v>2</v>
      </c>
      <c r="F181" s="7">
        <v>6600</v>
      </c>
      <c r="G181" s="7">
        <v>7392</v>
      </c>
      <c r="H181" s="4">
        <v>1320</v>
      </c>
      <c r="I181" s="5" t="s">
        <v>42</v>
      </c>
    </row>
    <row r="182" spans="1:9" ht="18" customHeight="1" x14ac:dyDescent="0.25">
      <c r="A182" s="2">
        <v>2021</v>
      </c>
      <c r="B182" s="2" t="s">
        <v>0</v>
      </c>
      <c r="C182" s="2" t="s">
        <v>14</v>
      </c>
      <c r="D182" s="3" t="s">
        <v>36</v>
      </c>
      <c r="E182" s="4">
        <v>6591.1679999999997</v>
      </c>
      <c r="F182" s="4">
        <v>4577.3</v>
      </c>
      <c r="G182" s="4">
        <v>5126.576</v>
      </c>
      <c r="H182" s="4">
        <v>915.46</v>
      </c>
      <c r="I182" s="5" t="s">
        <v>40</v>
      </c>
    </row>
    <row r="183" spans="1:9" ht="18" customHeight="1" x14ac:dyDescent="0.25">
      <c r="A183" s="2">
        <v>2021</v>
      </c>
      <c r="B183" s="2" t="s">
        <v>0</v>
      </c>
      <c r="C183" s="2" t="s">
        <v>14</v>
      </c>
      <c r="D183" s="3" t="s">
        <v>37</v>
      </c>
      <c r="E183" s="4">
        <v>8270.64</v>
      </c>
      <c r="F183" s="4">
        <v>8800</v>
      </c>
      <c r="G183" s="4">
        <v>8960</v>
      </c>
      <c r="H183" s="4">
        <v>1760</v>
      </c>
      <c r="I183" s="5" t="s">
        <v>40</v>
      </c>
    </row>
    <row r="184" spans="1:9" ht="18" customHeight="1" x14ac:dyDescent="0.25">
      <c r="A184" s="2">
        <v>2021</v>
      </c>
      <c r="B184" s="2" t="s">
        <v>0</v>
      </c>
      <c r="C184" s="2" t="s">
        <v>13</v>
      </c>
      <c r="D184" s="3" t="s">
        <v>35</v>
      </c>
      <c r="E184" s="4">
        <v>8470</v>
      </c>
      <c r="F184" s="4">
        <v>5034.92</v>
      </c>
      <c r="G184" s="4">
        <v>5126.4639999999999</v>
      </c>
      <c r="H184" s="4">
        <v>1006.984</v>
      </c>
      <c r="I184" s="5" t="s">
        <v>40</v>
      </c>
    </row>
    <row r="185" spans="1:9" ht="18" customHeight="1" x14ac:dyDescent="0.25">
      <c r="A185" s="2">
        <v>2021</v>
      </c>
      <c r="B185" s="2" t="s">
        <v>0</v>
      </c>
      <c r="C185" s="2" t="s">
        <v>38</v>
      </c>
      <c r="D185" s="6" t="s">
        <v>30</v>
      </c>
      <c r="E185" s="7">
        <v>6055.1985000000004</v>
      </c>
      <c r="F185" s="7">
        <v>6317.85</v>
      </c>
      <c r="G185" s="7">
        <v>6432.72</v>
      </c>
      <c r="H185" s="4">
        <v>1263.5700000000002</v>
      </c>
      <c r="I185" s="5" t="s">
        <v>40</v>
      </c>
    </row>
    <row r="186" spans="1:9" ht="18" customHeight="1" x14ac:dyDescent="0.25">
      <c r="A186" s="2">
        <v>2021</v>
      </c>
      <c r="B186" s="2" t="s">
        <v>0</v>
      </c>
      <c r="C186" s="2" t="s">
        <v>12</v>
      </c>
      <c r="D186" s="6" t="s">
        <v>29</v>
      </c>
      <c r="E186" s="7">
        <v>10368.4</v>
      </c>
      <c r="F186" s="7">
        <v>7700</v>
      </c>
      <c r="G186" s="7">
        <v>7840</v>
      </c>
      <c r="H186" s="4">
        <v>1540</v>
      </c>
      <c r="I186" s="5" t="s">
        <v>40</v>
      </c>
    </row>
    <row r="187" spans="1:9" ht="18" customHeight="1" x14ac:dyDescent="0.25">
      <c r="A187" s="2">
        <v>2021</v>
      </c>
      <c r="B187" s="2" t="s">
        <v>0</v>
      </c>
      <c r="C187" s="2" t="s">
        <v>38</v>
      </c>
      <c r="D187" s="6" t="s">
        <v>31</v>
      </c>
      <c r="E187" s="7">
        <v>3101.2624999999998</v>
      </c>
      <c r="F187" s="7">
        <v>5036.46</v>
      </c>
      <c r="G187" s="7">
        <v>5128.0320000000002</v>
      </c>
      <c r="H187" s="4">
        <v>1007.292</v>
      </c>
      <c r="I187" s="5" t="s">
        <v>40</v>
      </c>
    </row>
    <row r="188" spans="1:9" ht="18" customHeight="1" x14ac:dyDescent="0.25">
      <c r="A188" s="2">
        <v>2021</v>
      </c>
      <c r="B188" s="2" t="s">
        <v>0</v>
      </c>
      <c r="C188" s="2" t="s">
        <v>12</v>
      </c>
      <c r="D188" s="6" t="s">
        <v>28</v>
      </c>
      <c r="E188" s="8">
        <v>6591.1679999999997</v>
      </c>
      <c r="F188" s="8">
        <v>7700</v>
      </c>
      <c r="G188" s="8">
        <v>7840</v>
      </c>
      <c r="H188" s="4">
        <v>1540</v>
      </c>
      <c r="I188" s="5" t="s">
        <v>40</v>
      </c>
    </row>
    <row r="189" spans="1:9" ht="18" customHeight="1" x14ac:dyDescent="0.25">
      <c r="A189" s="2">
        <v>2021</v>
      </c>
      <c r="B189" s="2" t="s">
        <v>0</v>
      </c>
      <c r="C189" s="2" t="s">
        <v>13</v>
      </c>
      <c r="D189" s="3" t="s">
        <v>33</v>
      </c>
      <c r="E189" s="4">
        <v>6590.7359999999999</v>
      </c>
      <c r="F189" s="4">
        <v>110</v>
      </c>
      <c r="G189" s="4">
        <v>112</v>
      </c>
      <c r="H189" s="4">
        <v>22</v>
      </c>
      <c r="I189" s="5" t="s">
        <v>40</v>
      </c>
    </row>
    <row r="190" spans="1:9" ht="18" customHeight="1" x14ac:dyDescent="0.25">
      <c r="A190" s="2">
        <v>2021</v>
      </c>
      <c r="B190" s="2" t="s">
        <v>0</v>
      </c>
      <c r="C190" s="2" t="s">
        <v>15</v>
      </c>
      <c r="D190" s="6" t="s">
        <v>26</v>
      </c>
      <c r="E190" s="7">
        <v>288</v>
      </c>
      <c r="F190" s="7">
        <v>5034.92</v>
      </c>
      <c r="G190" s="7">
        <v>5126.4639999999999</v>
      </c>
      <c r="H190" s="4">
        <v>1006.984</v>
      </c>
      <c r="I190" s="5" t="s">
        <v>40</v>
      </c>
    </row>
    <row r="191" spans="1:9" ht="18" customHeight="1" x14ac:dyDescent="0.25">
      <c r="A191" s="2">
        <v>2021</v>
      </c>
      <c r="B191" s="2" t="s">
        <v>0</v>
      </c>
      <c r="C191" s="2" t="s">
        <v>15</v>
      </c>
      <c r="D191" s="6" t="s">
        <v>24</v>
      </c>
      <c r="E191" s="7">
        <v>6590.5919999999996</v>
      </c>
      <c r="F191" s="7">
        <v>4576.8999999999996</v>
      </c>
      <c r="G191" s="7">
        <v>5126.1279999999997</v>
      </c>
      <c r="H191" s="4">
        <v>915.38</v>
      </c>
      <c r="I191" s="5" t="s">
        <v>40</v>
      </c>
    </row>
    <row r="192" spans="1:9" ht="18" customHeight="1" x14ac:dyDescent="0.25">
      <c r="A192" s="2">
        <v>2021</v>
      </c>
      <c r="B192" s="2" t="s">
        <v>0</v>
      </c>
      <c r="C192" s="2" t="s">
        <v>15</v>
      </c>
      <c r="D192" s="6" t="s">
        <v>25</v>
      </c>
      <c r="E192" s="7">
        <v>4032.9300000000003</v>
      </c>
      <c r="F192" s="7">
        <v>200</v>
      </c>
      <c r="G192" s="7">
        <v>224</v>
      </c>
      <c r="H192" s="4">
        <v>40</v>
      </c>
      <c r="I192" s="5" t="s">
        <v>40</v>
      </c>
    </row>
    <row r="193" spans="1:9" ht="18" customHeight="1" x14ac:dyDescent="0.25">
      <c r="A193" s="2">
        <v>2021</v>
      </c>
      <c r="B193" s="2" t="s">
        <v>0</v>
      </c>
      <c r="C193" s="2" t="s">
        <v>15</v>
      </c>
      <c r="D193" s="6" t="s">
        <v>23</v>
      </c>
      <c r="E193" s="7">
        <v>7986</v>
      </c>
      <c r="F193" s="7">
        <v>4576.8</v>
      </c>
      <c r="G193" s="7">
        <v>5126.0160000000005</v>
      </c>
      <c r="H193" s="4">
        <v>915.36000000000013</v>
      </c>
      <c r="I193" s="5" t="s">
        <v>40</v>
      </c>
    </row>
    <row r="194" spans="1:9" ht="18" customHeight="1" x14ac:dyDescent="0.25">
      <c r="A194" s="2">
        <v>2021</v>
      </c>
      <c r="B194" s="2" t="s">
        <v>0</v>
      </c>
      <c r="C194" s="2" t="s">
        <v>13</v>
      </c>
      <c r="D194" s="3" t="s">
        <v>34</v>
      </c>
      <c r="E194" s="4">
        <v>5538.5330000000004</v>
      </c>
      <c r="F194" s="4">
        <v>200</v>
      </c>
      <c r="G194" s="4">
        <v>224</v>
      </c>
      <c r="H194" s="4">
        <v>40</v>
      </c>
      <c r="I194" s="5" t="s">
        <v>40</v>
      </c>
    </row>
    <row r="195" spans="1:9" ht="18" customHeight="1" x14ac:dyDescent="0.25">
      <c r="A195" s="2">
        <v>2021</v>
      </c>
      <c r="B195" s="2" t="s">
        <v>0</v>
      </c>
      <c r="C195" s="2" t="s">
        <v>32</v>
      </c>
      <c r="D195" s="6" t="s">
        <v>32</v>
      </c>
      <c r="E195" s="7">
        <v>3</v>
      </c>
      <c r="F195" s="7">
        <v>6600</v>
      </c>
      <c r="G195" s="7">
        <v>7392</v>
      </c>
      <c r="H195" s="4">
        <v>1320</v>
      </c>
      <c r="I195" s="5" t="s">
        <v>40</v>
      </c>
    </row>
    <row r="196" spans="1:9" ht="18" customHeight="1" x14ac:dyDescent="0.25">
      <c r="A196" s="2">
        <v>2021</v>
      </c>
      <c r="B196" s="2" t="s">
        <v>0</v>
      </c>
      <c r="C196" s="2" t="s">
        <v>15</v>
      </c>
      <c r="D196" s="6" t="s">
        <v>27</v>
      </c>
      <c r="E196" s="7">
        <v>3</v>
      </c>
      <c r="F196" s="7">
        <v>4577.3</v>
      </c>
      <c r="G196" s="7">
        <v>5126.576</v>
      </c>
      <c r="H196" s="4">
        <v>915.46</v>
      </c>
      <c r="I196" s="5" t="s">
        <v>40</v>
      </c>
    </row>
    <row r="197" spans="1:9" ht="18" customHeight="1" x14ac:dyDescent="0.25">
      <c r="A197" s="2">
        <v>2021</v>
      </c>
      <c r="B197" s="2" t="s">
        <v>1</v>
      </c>
      <c r="C197" s="2" t="s">
        <v>14</v>
      </c>
      <c r="D197" s="3" t="s">
        <v>36</v>
      </c>
      <c r="E197" s="4">
        <v>3566</v>
      </c>
      <c r="F197" s="4">
        <v>4577.3</v>
      </c>
      <c r="G197" s="4">
        <v>5126.576</v>
      </c>
      <c r="H197" s="4">
        <v>915.46</v>
      </c>
      <c r="I197" s="5" t="s">
        <v>40</v>
      </c>
    </row>
    <row r="198" spans="1:9" ht="18" customHeight="1" x14ac:dyDescent="0.25">
      <c r="A198" s="2">
        <v>2021</v>
      </c>
      <c r="B198" s="2" t="s">
        <v>1</v>
      </c>
      <c r="C198" s="2" t="s">
        <v>14</v>
      </c>
      <c r="D198" s="3" t="s">
        <v>37</v>
      </c>
      <c r="E198" s="4">
        <v>2498</v>
      </c>
      <c r="F198" s="4">
        <v>8000</v>
      </c>
      <c r="G198" s="4">
        <v>8960</v>
      </c>
      <c r="H198" s="4">
        <v>1600</v>
      </c>
      <c r="I198" s="5" t="s">
        <v>40</v>
      </c>
    </row>
    <row r="199" spans="1:9" ht="18" customHeight="1" x14ac:dyDescent="0.25">
      <c r="A199" s="2">
        <v>2021</v>
      </c>
      <c r="B199" s="2" t="s">
        <v>1</v>
      </c>
      <c r="C199" s="2" t="s">
        <v>13</v>
      </c>
      <c r="D199" s="3" t="s">
        <v>35</v>
      </c>
      <c r="E199" s="4">
        <v>1245</v>
      </c>
      <c r="F199" s="4">
        <v>4577.2</v>
      </c>
      <c r="G199" s="4">
        <v>5126.4639999999999</v>
      </c>
      <c r="H199" s="4">
        <v>915.44</v>
      </c>
      <c r="I199" s="5" t="s">
        <v>40</v>
      </c>
    </row>
    <row r="200" spans="1:9" ht="18" customHeight="1" x14ac:dyDescent="0.25">
      <c r="A200" s="2">
        <v>2021</v>
      </c>
      <c r="B200" s="2" t="s">
        <v>1</v>
      </c>
      <c r="C200" s="2" t="s">
        <v>38</v>
      </c>
      <c r="D200" s="6" t="s">
        <v>30</v>
      </c>
      <c r="E200" s="7">
        <v>644</v>
      </c>
      <c r="F200" s="7">
        <v>5743.5</v>
      </c>
      <c r="G200" s="7">
        <v>6432.72</v>
      </c>
      <c r="H200" s="4">
        <v>1148.7</v>
      </c>
      <c r="I200" s="5" t="s">
        <v>40</v>
      </c>
    </row>
    <row r="201" spans="1:9" ht="18" customHeight="1" x14ac:dyDescent="0.25">
      <c r="A201" s="2">
        <v>2021</v>
      </c>
      <c r="B201" s="2" t="s">
        <v>1</v>
      </c>
      <c r="C201" s="2" t="s">
        <v>12</v>
      </c>
      <c r="D201" s="6" t="s">
        <v>29</v>
      </c>
      <c r="E201" s="7">
        <v>643</v>
      </c>
      <c r="F201" s="7">
        <v>7000</v>
      </c>
      <c r="G201" s="7">
        <v>7840</v>
      </c>
      <c r="H201" s="4">
        <v>1400</v>
      </c>
      <c r="I201" s="5" t="s">
        <v>40</v>
      </c>
    </row>
    <row r="202" spans="1:9" ht="18" customHeight="1" x14ac:dyDescent="0.25">
      <c r="A202" s="2">
        <v>2021</v>
      </c>
      <c r="B202" s="2" t="s">
        <v>1</v>
      </c>
      <c r="C202" s="2" t="s">
        <v>38</v>
      </c>
      <c r="D202" s="6" t="s">
        <v>31</v>
      </c>
      <c r="E202" s="7">
        <v>455</v>
      </c>
      <c r="F202" s="7">
        <v>4578.6000000000004</v>
      </c>
      <c r="G202" s="7">
        <v>5128.0320000000002</v>
      </c>
      <c r="H202" s="4">
        <v>915.72000000000014</v>
      </c>
      <c r="I202" s="5" t="s">
        <v>40</v>
      </c>
    </row>
    <row r="203" spans="1:9" ht="18" customHeight="1" x14ac:dyDescent="0.25">
      <c r="A203" s="2">
        <v>2021</v>
      </c>
      <c r="B203" s="2" t="s">
        <v>1</v>
      </c>
      <c r="C203" s="2" t="s">
        <v>12</v>
      </c>
      <c r="D203" s="6" t="s">
        <v>28</v>
      </c>
      <c r="E203" s="8">
        <v>345</v>
      </c>
      <c r="F203" s="8">
        <v>7000</v>
      </c>
      <c r="G203" s="8">
        <v>7840</v>
      </c>
      <c r="H203" s="4">
        <v>1400</v>
      </c>
      <c r="I203" s="5" t="s">
        <v>40</v>
      </c>
    </row>
    <row r="204" spans="1:9" ht="18" customHeight="1" x14ac:dyDescent="0.25">
      <c r="A204" s="2">
        <v>2021</v>
      </c>
      <c r="B204" s="2" t="s">
        <v>1</v>
      </c>
      <c r="C204" s="2" t="s">
        <v>13</v>
      </c>
      <c r="D204" s="3" t="s">
        <v>33</v>
      </c>
      <c r="E204" s="4">
        <v>122</v>
      </c>
      <c r="F204" s="4">
        <v>100</v>
      </c>
      <c r="G204" s="4">
        <v>112</v>
      </c>
      <c r="H204" s="4">
        <v>20</v>
      </c>
      <c r="I204" s="5" t="s">
        <v>40</v>
      </c>
    </row>
    <row r="205" spans="1:9" ht="18" customHeight="1" x14ac:dyDescent="0.25">
      <c r="A205" s="2">
        <v>2021</v>
      </c>
      <c r="B205" s="2" t="s">
        <v>1</v>
      </c>
      <c r="C205" s="2" t="s">
        <v>15</v>
      </c>
      <c r="D205" s="6" t="s">
        <v>26</v>
      </c>
      <c r="E205" s="7">
        <v>78</v>
      </c>
      <c r="F205" s="7">
        <v>4577.2</v>
      </c>
      <c r="G205" s="7">
        <v>5126.4639999999999</v>
      </c>
      <c r="H205" s="4">
        <v>915.44</v>
      </c>
      <c r="I205" s="5" t="s">
        <v>40</v>
      </c>
    </row>
    <row r="206" spans="1:9" ht="18" customHeight="1" x14ac:dyDescent="0.25">
      <c r="A206" s="2">
        <v>2021</v>
      </c>
      <c r="B206" s="2" t="s">
        <v>1</v>
      </c>
      <c r="C206" s="2" t="s">
        <v>15</v>
      </c>
      <c r="D206" s="6" t="s">
        <v>24</v>
      </c>
      <c r="E206" s="7">
        <v>240</v>
      </c>
      <c r="F206" s="7">
        <v>4576.8999999999996</v>
      </c>
      <c r="G206" s="7">
        <v>5126.1279999999997</v>
      </c>
      <c r="H206" s="4">
        <v>915.38</v>
      </c>
      <c r="I206" s="5" t="s">
        <v>40</v>
      </c>
    </row>
    <row r="207" spans="1:9" ht="18" customHeight="1" x14ac:dyDescent="0.25">
      <c r="A207" s="2">
        <v>2021</v>
      </c>
      <c r="B207" s="2" t="s">
        <v>1</v>
      </c>
      <c r="C207" s="2" t="s">
        <v>15</v>
      </c>
      <c r="D207" s="6" t="s">
        <v>25</v>
      </c>
      <c r="E207" s="7">
        <v>5492.16</v>
      </c>
      <c r="F207" s="7">
        <v>200</v>
      </c>
      <c r="G207" s="7">
        <v>224</v>
      </c>
      <c r="H207" s="4">
        <v>40</v>
      </c>
      <c r="I207" s="5" t="s">
        <v>40</v>
      </c>
    </row>
    <row r="208" spans="1:9" ht="18" customHeight="1" x14ac:dyDescent="0.25">
      <c r="A208" s="2">
        <v>2021</v>
      </c>
      <c r="B208" s="2" t="s">
        <v>1</v>
      </c>
      <c r="C208" s="2" t="s">
        <v>15</v>
      </c>
      <c r="D208" s="6" t="s">
        <v>23</v>
      </c>
      <c r="E208" s="7">
        <v>240</v>
      </c>
      <c r="F208" s="7">
        <v>4576.8</v>
      </c>
      <c r="G208" s="7">
        <v>5126.0160000000005</v>
      </c>
      <c r="H208" s="4">
        <v>915.36000000000013</v>
      </c>
      <c r="I208" s="5" t="s">
        <v>40</v>
      </c>
    </row>
    <row r="209" spans="1:9" ht="18" customHeight="1" x14ac:dyDescent="0.25">
      <c r="A209" s="2">
        <v>2021</v>
      </c>
      <c r="B209" s="2" t="s">
        <v>1</v>
      </c>
      <c r="C209" s="2" t="s">
        <v>13</v>
      </c>
      <c r="D209" s="3" t="s">
        <v>34</v>
      </c>
      <c r="E209" s="4">
        <v>5492.76</v>
      </c>
      <c r="F209" s="4">
        <v>200</v>
      </c>
      <c r="G209" s="4">
        <v>224</v>
      </c>
      <c r="H209" s="4">
        <v>40</v>
      </c>
      <c r="I209" s="5" t="s">
        <v>40</v>
      </c>
    </row>
    <row r="210" spans="1:9" ht="18" customHeight="1" x14ac:dyDescent="0.25">
      <c r="A210" s="2">
        <v>2021</v>
      </c>
      <c r="B210" s="2" t="s">
        <v>1</v>
      </c>
      <c r="C210" s="2" t="s">
        <v>15</v>
      </c>
      <c r="D210" s="6" t="s">
        <v>27</v>
      </c>
      <c r="E210" s="7">
        <v>7920</v>
      </c>
      <c r="F210" s="7">
        <v>4577.3</v>
      </c>
      <c r="G210" s="7">
        <v>5126.576</v>
      </c>
      <c r="H210" s="4">
        <v>915.46</v>
      </c>
      <c r="I210" s="5" t="s">
        <v>40</v>
      </c>
    </row>
    <row r="211" spans="1:9" ht="18" customHeight="1" x14ac:dyDescent="0.25">
      <c r="A211" s="2">
        <v>2021</v>
      </c>
      <c r="B211" s="2" t="s">
        <v>1</v>
      </c>
      <c r="C211" s="2" t="s">
        <v>32</v>
      </c>
      <c r="D211" s="6" t="s">
        <v>32</v>
      </c>
      <c r="E211" s="7">
        <v>5492.76</v>
      </c>
      <c r="F211" s="7">
        <v>6600</v>
      </c>
      <c r="G211" s="7">
        <v>7392</v>
      </c>
      <c r="H211" s="4">
        <v>1320</v>
      </c>
      <c r="I211" s="5" t="s">
        <v>40</v>
      </c>
    </row>
    <row r="212" spans="1:9" ht="18" customHeight="1" x14ac:dyDescent="0.25">
      <c r="A212" s="2">
        <v>2021</v>
      </c>
      <c r="B212" s="2" t="s">
        <v>2</v>
      </c>
      <c r="C212" s="2" t="s">
        <v>14</v>
      </c>
      <c r="D212" s="3" t="s">
        <v>36</v>
      </c>
      <c r="E212" s="4">
        <v>9600</v>
      </c>
      <c r="F212" s="4">
        <v>4577.3</v>
      </c>
      <c r="G212" s="4">
        <v>5126.576</v>
      </c>
      <c r="H212" s="4">
        <v>915.46</v>
      </c>
      <c r="I212" s="5" t="s">
        <v>40</v>
      </c>
    </row>
    <row r="213" spans="1:9" ht="18" customHeight="1" x14ac:dyDescent="0.25">
      <c r="A213" s="2">
        <v>2021</v>
      </c>
      <c r="B213" s="2" t="s">
        <v>2</v>
      </c>
      <c r="C213" s="2" t="s">
        <v>14</v>
      </c>
      <c r="D213" s="3" t="s">
        <v>37</v>
      </c>
      <c r="E213" s="4">
        <v>5492.6399999999994</v>
      </c>
      <c r="F213" s="4">
        <v>8000</v>
      </c>
      <c r="G213" s="4">
        <v>8960</v>
      </c>
      <c r="H213" s="4">
        <v>1600</v>
      </c>
      <c r="I213" s="5" t="s">
        <v>40</v>
      </c>
    </row>
    <row r="214" spans="1:9" ht="18" customHeight="1" x14ac:dyDescent="0.25">
      <c r="A214" s="2">
        <v>2021</v>
      </c>
      <c r="B214" s="2" t="s">
        <v>2</v>
      </c>
      <c r="C214" s="2" t="s">
        <v>13</v>
      </c>
      <c r="D214" s="3" t="s">
        <v>35</v>
      </c>
      <c r="E214" s="4">
        <v>6892.2</v>
      </c>
      <c r="F214" s="4">
        <v>4577.2</v>
      </c>
      <c r="G214" s="4">
        <v>5126.4639999999999</v>
      </c>
      <c r="H214" s="4">
        <v>915.44</v>
      </c>
      <c r="I214" s="5" t="s">
        <v>40</v>
      </c>
    </row>
    <row r="215" spans="1:9" ht="18" customHeight="1" x14ac:dyDescent="0.25">
      <c r="A215" s="2">
        <v>2021</v>
      </c>
      <c r="B215" s="2" t="s">
        <v>2</v>
      </c>
      <c r="C215" s="2" t="s">
        <v>38</v>
      </c>
      <c r="D215" s="6" t="s">
        <v>30</v>
      </c>
      <c r="E215" s="7">
        <v>644</v>
      </c>
      <c r="F215" s="7">
        <v>5743.5</v>
      </c>
      <c r="G215" s="7">
        <v>6432.72</v>
      </c>
      <c r="H215" s="4">
        <v>1148.7</v>
      </c>
      <c r="I215" s="5" t="s">
        <v>40</v>
      </c>
    </row>
    <row r="216" spans="1:9" ht="18" customHeight="1" x14ac:dyDescent="0.25">
      <c r="A216" s="2">
        <v>2021</v>
      </c>
      <c r="B216" s="2" t="s">
        <v>2</v>
      </c>
      <c r="C216" s="2" t="s">
        <v>12</v>
      </c>
      <c r="D216" s="6" t="s">
        <v>29</v>
      </c>
      <c r="E216" s="7">
        <v>643</v>
      </c>
      <c r="F216" s="7">
        <v>7000</v>
      </c>
      <c r="G216" s="7">
        <v>7840</v>
      </c>
      <c r="H216" s="4">
        <v>1400</v>
      </c>
      <c r="I216" s="5" t="s">
        <v>40</v>
      </c>
    </row>
    <row r="217" spans="1:9" ht="18" customHeight="1" x14ac:dyDescent="0.25">
      <c r="A217" s="2">
        <v>2021</v>
      </c>
      <c r="B217" s="2" t="s">
        <v>2</v>
      </c>
      <c r="C217" s="2" t="s">
        <v>38</v>
      </c>
      <c r="D217" s="6" t="s">
        <v>31</v>
      </c>
      <c r="E217" s="7">
        <v>455</v>
      </c>
      <c r="F217" s="7">
        <v>4578.6000000000004</v>
      </c>
      <c r="G217" s="7">
        <v>5128.0320000000002</v>
      </c>
      <c r="H217" s="4">
        <v>915.72000000000014</v>
      </c>
      <c r="I217" s="5" t="s">
        <v>40</v>
      </c>
    </row>
    <row r="218" spans="1:9" ht="18" customHeight="1" x14ac:dyDescent="0.25">
      <c r="A218" s="2">
        <v>2021</v>
      </c>
      <c r="B218" s="2" t="s">
        <v>2</v>
      </c>
      <c r="C218" s="2" t="s">
        <v>12</v>
      </c>
      <c r="D218" s="6" t="s">
        <v>28</v>
      </c>
      <c r="E218" s="8">
        <v>345</v>
      </c>
      <c r="F218" s="8">
        <v>7000</v>
      </c>
      <c r="G218" s="8">
        <v>7840</v>
      </c>
      <c r="H218" s="4">
        <v>1400</v>
      </c>
      <c r="I218" s="5" t="s">
        <v>40</v>
      </c>
    </row>
    <row r="219" spans="1:9" ht="18" customHeight="1" x14ac:dyDescent="0.25">
      <c r="A219" s="2">
        <v>2021</v>
      </c>
      <c r="B219" s="2" t="s">
        <v>2</v>
      </c>
      <c r="C219" s="2" t="s">
        <v>13</v>
      </c>
      <c r="D219" s="3" t="s">
        <v>33</v>
      </c>
      <c r="E219" s="4">
        <v>122</v>
      </c>
      <c r="F219" s="4">
        <v>100</v>
      </c>
      <c r="G219" s="4">
        <v>112</v>
      </c>
      <c r="H219" s="4">
        <v>20</v>
      </c>
      <c r="I219" s="5" t="s">
        <v>40</v>
      </c>
    </row>
    <row r="220" spans="1:9" ht="18" customHeight="1" x14ac:dyDescent="0.25">
      <c r="A220" s="2">
        <v>2021</v>
      </c>
      <c r="B220" s="2" t="s">
        <v>2</v>
      </c>
      <c r="C220" s="2" t="s">
        <v>15</v>
      </c>
      <c r="D220" s="6" t="s">
        <v>26</v>
      </c>
      <c r="E220" s="7">
        <v>78</v>
      </c>
      <c r="F220" s="7">
        <v>4577.2</v>
      </c>
      <c r="G220" s="7">
        <v>5126.4639999999999</v>
      </c>
      <c r="H220" s="4">
        <v>915.44</v>
      </c>
      <c r="I220" s="5" t="s">
        <v>40</v>
      </c>
    </row>
    <row r="221" spans="1:9" ht="18" customHeight="1" x14ac:dyDescent="0.25">
      <c r="A221" s="2">
        <v>2021</v>
      </c>
      <c r="B221" s="2" t="s">
        <v>2</v>
      </c>
      <c r="C221" s="2" t="s">
        <v>15</v>
      </c>
      <c r="D221" s="6" t="s">
        <v>24</v>
      </c>
      <c r="E221" s="7">
        <v>76</v>
      </c>
      <c r="F221" s="7">
        <v>4576.8999999999996</v>
      </c>
      <c r="G221" s="7">
        <v>5126.1279999999997</v>
      </c>
      <c r="H221" s="4">
        <v>915.38</v>
      </c>
      <c r="I221" s="5" t="s">
        <v>40</v>
      </c>
    </row>
    <row r="222" spans="1:9" ht="18" customHeight="1" x14ac:dyDescent="0.25">
      <c r="A222" s="2">
        <v>2021</v>
      </c>
      <c r="B222" s="2" t="s">
        <v>2</v>
      </c>
      <c r="C222" s="2" t="s">
        <v>15</v>
      </c>
      <c r="D222" s="6" t="s">
        <v>25</v>
      </c>
      <c r="E222" s="7">
        <v>46</v>
      </c>
      <c r="F222" s="7">
        <v>200</v>
      </c>
      <c r="G222" s="7">
        <v>224</v>
      </c>
      <c r="H222" s="4">
        <v>40</v>
      </c>
      <c r="I222" s="5" t="s">
        <v>40</v>
      </c>
    </row>
    <row r="223" spans="1:9" ht="18" customHeight="1" x14ac:dyDescent="0.25">
      <c r="A223" s="2">
        <v>2021</v>
      </c>
      <c r="B223" s="2" t="s">
        <v>2</v>
      </c>
      <c r="C223" s="2" t="s">
        <v>15</v>
      </c>
      <c r="D223" s="6" t="s">
        <v>23</v>
      </c>
      <c r="E223" s="7">
        <v>34</v>
      </c>
      <c r="F223" s="7">
        <v>4576.8</v>
      </c>
      <c r="G223" s="7">
        <v>5126.0160000000005</v>
      </c>
      <c r="H223" s="4">
        <v>915.36000000000013</v>
      </c>
      <c r="I223" s="5" t="s">
        <v>40</v>
      </c>
    </row>
    <row r="224" spans="1:9" ht="18" customHeight="1" x14ac:dyDescent="0.25">
      <c r="A224" s="2">
        <v>2021</v>
      </c>
      <c r="B224" s="2" t="s">
        <v>2</v>
      </c>
      <c r="C224" s="2" t="s">
        <v>13</v>
      </c>
      <c r="D224" s="3" t="s">
        <v>34</v>
      </c>
      <c r="E224" s="4">
        <v>7</v>
      </c>
      <c r="F224" s="4">
        <v>200</v>
      </c>
      <c r="G224" s="4">
        <v>224</v>
      </c>
      <c r="H224" s="4">
        <v>40</v>
      </c>
      <c r="I224" s="5" t="s">
        <v>40</v>
      </c>
    </row>
    <row r="225" spans="1:9" ht="18" customHeight="1" x14ac:dyDescent="0.25">
      <c r="A225" s="2">
        <v>2021</v>
      </c>
      <c r="B225" s="2" t="s">
        <v>2</v>
      </c>
      <c r="C225" s="2" t="s">
        <v>15</v>
      </c>
      <c r="D225" s="6" t="s">
        <v>27</v>
      </c>
      <c r="E225" s="7">
        <v>3</v>
      </c>
      <c r="F225" s="7">
        <v>4577.3</v>
      </c>
      <c r="G225" s="7">
        <v>5126.576</v>
      </c>
      <c r="H225" s="4">
        <v>915.46</v>
      </c>
      <c r="I225" s="5" t="s">
        <v>40</v>
      </c>
    </row>
    <row r="226" spans="1:9" ht="18" customHeight="1" x14ac:dyDescent="0.25">
      <c r="A226" s="2">
        <v>2021</v>
      </c>
      <c r="B226" s="2" t="s">
        <v>2</v>
      </c>
      <c r="C226" s="2" t="s">
        <v>32</v>
      </c>
      <c r="D226" s="6" t="s">
        <v>32</v>
      </c>
      <c r="E226" s="7">
        <v>2</v>
      </c>
      <c r="F226" s="7">
        <v>6600</v>
      </c>
      <c r="G226" s="7">
        <v>7392</v>
      </c>
      <c r="H226" s="4">
        <v>1320</v>
      </c>
      <c r="I226" s="5" t="s">
        <v>40</v>
      </c>
    </row>
    <row r="227" spans="1:9" ht="18" customHeight="1" x14ac:dyDescent="0.25">
      <c r="A227" s="2">
        <v>2021</v>
      </c>
      <c r="B227" s="2" t="s">
        <v>3</v>
      </c>
      <c r="C227" s="2" t="s">
        <v>14</v>
      </c>
      <c r="D227" s="3" t="s">
        <v>36</v>
      </c>
      <c r="E227" s="4">
        <v>3566</v>
      </c>
      <c r="F227" s="4">
        <v>4577.3</v>
      </c>
      <c r="G227" s="4">
        <v>5126.576</v>
      </c>
      <c r="H227" s="4">
        <v>915.46</v>
      </c>
      <c r="I227" s="5" t="s">
        <v>40</v>
      </c>
    </row>
    <row r="228" spans="1:9" ht="18" customHeight="1" x14ac:dyDescent="0.25">
      <c r="A228" s="2">
        <v>2021</v>
      </c>
      <c r="B228" s="2" t="s">
        <v>3</v>
      </c>
      <c r="C228" s="2" t="s">
        <v>14</v>
      </c>
      <c r="D228" s="3" t="s">
        <v>37</v>
      </c>
      <c r="E228" s="4">
        <v>2498</v>
      </c>
      <c r="F228" s="4">
        <v>8000</v>
      </c>
      <c r="G228" s="4">
        <v>8960</v>
      </c>
      <c r="H228" s="4">
        <v>1600</v>
      </c>
      <c r="I228" s="5" t="s">
        <v>40</v>
      </c>
    </row>
    <row r="229" spans="1:9" ht="18" customHeight="1" x14ac:dyDescent="0.25">
      <c r="A229" s="2">
        <v>2021</v>
      </c>
      <c r="B229" s="2" t="s">
        <v>3</v>
      </c>
      <c r="C229" s="2" t="s">
        <v>13</v>
      </c>
      <c r="D229" s="3" t="s">
        <v>35</v>
      </c>
      <c r="E229" s="4">
        <v>1245</v>
      </c>
      <c r="F229" s="4">
        <v>4577.2</v>
      </c>
      <c r="G229" s="4">
        <v>5126.4639999999999</v>
      </c>
      <c r="H229" s="4">
        <v>915.44</v>
      </c>
      <c r="I229" s="5" t="s">
        <v>40</v>
      </c>
    </row>
    <row r="230" spans="1:9" ht="18" customHeight="1" x14ac:dyDescent="0.25">
      <c r="A230" s="2">
        <v>2021</v>
      </c>
      <c r="B230" s="2" t="s">
        <v>3</v>
      </c>
      <c r="C230" s="2" t="s">
        <v>38</v>
      </c>
      <c r="D230" s="6" t="s">
        <v>30</v>
      </c>
      <c r="E230" s="7">
        <v>644</v>
      </c>
      <c r="F230" s="7">
        <v>5743.5</v>
      </c>
      <c r="G230" s="7">
        <v>6432.72</v>
      </c>
      <c r="H230" s="4">
        <v>1148.7</v>
      </c>
      <c r="I230" s="5" t="s">
        <v>40</v>
      </c>
    </row>
    <row r="231" spans="1:9" ht="18" customHeight="1" x14ac:dyDescent="0.25">
      <c r="A231" s="2">
        <v>2021</v>
      </c>
      <c r="B231" s="2" t="s">
        <v>3</v>
      </c>
      <c r="C231" s="2" t="s">
        <v>12</v>
      </c>
      <c r="D231" s="6" t="s">
        <v>29</v>
      </c>
      <c r="E231" s="7">
        <v>643</v>
      </c>
      <c r="F231" s="7">
        <v>7000</v>
      </c>
      <c r="G231" s="7">
        <v>7840</v>
      </c>
      <c r="H231" s="4">
        <v>1400</v>
      </c>
      <c r="I231" s="5" t="s">
        <v>40</v>
      </c>
    </row>
    <row r="232" spans="1:9" ht="18" customHeight="1" x14ac:dyDescent="0.25">
      <c r="A232" s="2">
        <v>2021</v>
      </c>
      <c r="B232" s="2" t="s">
        <v>3</v>
      </c>
      <c r="C232" s="2" t="s">
        <v>38</v>
      </c>
      <c r="D232" s="6" t="s">
        <v>31</v>
      </c>
      <c r="E232" s="7">
        <v>455</v>
      </c>
      <c r="F232" s="7">
        <v>4578.6000000000004</v>
      </c>
      <c r="G232" s="7">
        <v>5128.0320000000002</v>
      </c>
      <c r="H232" s="4">
        <v>915.72000000000014</v>
      </c>
      <c r="I232" s="5" t="s">
        <v>40</v>
      </c>
    </row>
    <row r="233" spans="1:9" ht="18" customHeight="1" x14ac:dyDescent="0.25">
      <c r="A233" s="2">
        <v>2021</v>
      </c>
      <c r="B233" s="2" t="s">
        <v>3</v>
      </c>
      <c r="C233" s="2" t="s">
        <v>12</v>
      </c>
      <c r="D233" s="6" t="s">
        <v>28</v>
      </c>
      <c r="E233" s="8">
        <v>345</v>
      </c>
      <c r="F233" s="8">
        <v>7000</v>
      </c>
      <c r="G233" s="8">
        <v>7840</v>
      </c>
      <c r="H233" s="4">
        <v>1400</v>
      </c>
      <c r="I233" s="5" t="s">
        <v>40</v>
      </c>
    </row>
    <row r="234" spans="1:9" ht="18" customHeight="1" x14ac:dyDescent="0.25">
      <c r="A234" s="2">
        <v>2021</v>
      </c>
      <c r="B234" s="2" t="s">
        <v>3</v>
      </c>
      <c r="C234" s="2" t="s">
        <v>13</v>
      </c>
      <c r="D234" s="3" t="s">
        <v>33</v>
      </c>
      <c r="E234" s="4">
        <v>122</v>
      </c>
      <c r="F234" s="4">
        <v>100</v>
      </c>
      <c r="G234" s="4">
        <v>112</v>
      </c>
      <c r="H234" s="4">
        <v>20</v>
      </c>
      <c r="I234" s="5" t="s">
        <v>40</v>
      </c>
    </row>
    <row r="235" spans="1:9" ht="18" customHeight="1" x14ac:dyDescent="0.25">
      <c r="A235" s="2">
        <v>2021</v>
      </c>
      <c r="B235" s="2" t="s">
        <v>3</v>
      </c>
      <c r="C235" s="2" t="s">
        <v>15</v>
      </c>
      <c r="D235" s="6" t="s">
        <v>26</v>
      </c>
      <c r="E235" s="7">
        <v>78</v>
      </c>
      <c r="F235" s="7">
        <v>4577.2</v>
      </c>
      <c r="G235" s="7">
        <v>5126.4639999999999</v>
      </c>
      <c r="H235" s="4">
        <v>915.44</v>
      </c>
      <c r="I235" s="5" t="s">
        <v>40</v>
      </c>
    </row>
    <row r="236" spans="1:9" ht="18" customHeight="1" x14ac:dyDescent="0.25">
      <c r="A236" s="2">
        <v>2021</v>
      </c>
      <c r="B236" s="2" t="s">
        <v>3</v>
      </c>
      <c r="C236" s="2" t="s">
        <v>15</v>
      </c>
      <c r="D236" s="6" t="s">
        <v>24</v>
      </c>
      <c r="E236" s="7">
        <v>76</v>
      </c>
      <c r="F236" s="7">
        <v>4576.8999999999996</v>
      </c>
      <c r="G236" s="7">
        <v>5126.1279999999997</v>
      </c>
      <c r="H236" s="4">
        <v>915.38</v>
      </c>
      <c r="I236" s="5" t="s">
        <v>40</v>
      </c>
    </row>
    <row r="237" spans="1:9" ht="18" customHeight="1" x14ac:dyDescent="0.25">
      <c r="A237" s="2">
        <v>2021</v>
      </c>
      <c r="B237" s="2" t="s">
        <v>3</v>
      </c>
      <c r="C237" s="2" t="s">
        <v>15</v>
      </c>
      <c r="D237" s="6" t="s">
        <v>25</v>
      </c>
      <c r="E237" s="7">
        <v>46</v>
      </c>
      <c r="F237" s="7">
        <v>200</v>
      </c>
      <c r="G237" s="7">
        <v>224</v>
      </c>
      <c r="H237" s="4">
        <v>40</v>
      </c>
      <c r="I237" s="5" t="s">
        <v>40</v>
      </c>
    </row>
    <row r="238" spans="1:9" ht="18" customHeight="1" x14ac:dyDescent="0.25">
      <c r="A238" s="2">
        <v>2021</v>
      </c>
      <c r="B238" s="2" t="s">
        <v>3</v>
      </c>
      <c r="C238" s="2" t="s">
        <v>15</v>
      </c>
      <c r="D238" s="6" t="s">
        <v>23</v>
      </c>
      <c r="E238" s="7">
        <v>34</v>
      </c>
      <c r="F238" s="7">
        <v>4576.8</v>
      </c>
      <c r="G238" s="7">
        <v>5126.0160000000005</v>
      </c>
      <c r="H238" s="4">
        <v>915.36000000000013</v>
      </c>
      <c r="I238" s="5" t="s">
        <v>40</v>
      </c>
    </row>
    <row r="239" spans="1:9" ht="18" customHeight="1" x14ac:dyDescent="0.25">
      <c r="A239" s="2">
        <v>2021</v>
      </c>
      <c r="B239" s="2" t="s">
        <v>3</v>
      </c>
      <c r="C239" s="2" t="s">
        <v>13</v>
      </c>
      <c r="D239" s="3" t="s">
        <v>34</v>
      </c>
      <c r="E239" s="4">
        <v>7</v>
      </c>
      <c r="F239" s="4">
        <v>200</v>
      </c>
      <c r="G239" s="4">
        <v>224</v>
      </c>
      <c r="H239" s="4">
        <v>40</v>
      </c>
      <c r="I239" s="5" t="s">
        <v>40</v>
      </c>
    </row>
    <row r="240" spans="1:9" ht="18" customHeight="1" x14ac:dyDescent="0.25">
      <c r="A240" s="2">
        <v>2021</v>
      </c>
      <c r="B240" s="2" t="s">
        <v>3</v>
      </c>
      <c r="C240" s="2" t="s">
        <v>15</v>
      </c>
      <c r="D240" s="6" t="s">
        <v>27</v>
      </c>
      <c r="E240" s="7">
        <v>3</v>
      </c>
      <c r="F240" s="7">
        <v>4577.3</v>
      </c>
      <c r="G240" s="7">
        <v>5126.576</v>
      </c>
      <c r="H240" s="4">
        <v>915.46</v>
      </c>
      <c r="I240" s="5" t="s">
        <v>40</v>
      </c>
    </row>
    <row r="241" spans="1:9" ht="18" customHeight="1" x14ac:dyDescent="0.25">
      <c r="A241" s="2">
        <v>2021</v>
      </c>
      <c r="B241" s="2" t="s">
        <v>3</v>
      </c>
      <c r="C241" s="2" t="s">
        <v>32</v>
      </c>
      <c r="D241" s="6" t="s">
        <v>32</v>
      </c>
      <c r="E241" s="7">
        <v>2</v>
      </c>
      <c r="F241" s="7">
        <v>7920</v>
      </c>
      <c r="G241" s="7">
        <v>10296</v>
      </c>
      <c r="H241" s="4">
        <v>1584</v>
      </c>
      <c r="I241" s="5" t="s">
        <v>40</v>
      </c>
    </row>
    <row r="242" spans="1:9" ht="18" customHeight="1" x14ac:dyDescent="0.25">
      <c r="A242" s="2">
        <v>2021</v>
      </c>
      <c r="B242" s="2" t="s">
        <v>4</v>
      </c>
      <c r="C242" s="2" t="s">
        <v>14</v>
      </c>
      <c r="D242" s="3" t="s">
        <v>36</v>
      </c>
      <c r="E242" s="4">
        <v>3566</v>
      </c>
      <c r="F242" s="4">
        <v>5492.76</v>
      </c>
      <c r="G242" s="4">
        <v>7140.5879999999997</v>
      </c>
      <c r="H242" s="4">
        <v>1098.5520000000001</v>
      </c>
      <c r="I242" s="5" t="s">
        <v>40</v>
      </c>
    </row>
    <row r="243" spans="1:9" ht="18" customHeight="1" x14ac:dyDescent="0.25">
      <c r="A243" s="2">
        <v>2021</v>
      </c>
      <c r="B243" s="2" t="s">
        <v>4</v>
      </c>
      <c r="C243" s="2" t="s">
        <v>14</v>
      </c>
      <c r="D243" s="3" t="s">
        <v>37</v>
      </c>
      <c r="E243" s="4">
        <v>2498</v>
      </c>
      <c r="F243" s="4">
        <v>9600</v>
      </c>
      <c r="G243" s="4">
        <v>12480</v>
      </c>
      <c r="H243" s="4">
        <v>1920</v>
      </c>
      <c r="I243" s="5" t="s">
        <v>40</v>
      </c>
    </row>
    <row r="244" spans="1:9" ht="18" customHeight="1" x14ac:dyDescent="0.25">
      <c r="A244" s="2">
        <v>2021</v>
      </c>
      <c r="B244" s="2" t="s">
        <v>4</v>
      </c>
      <c r="C244" s="2" t="s">
        <v>13</v>
      </c>
      <c r="D244" s="3" t="s">
        <v>35</v>
      </c>
      <c r="E244" s="4">
        <v>1245</v>
      </c>
      <c r="F244" s="4">
        <v>5492.6399999999994</v>
      </c>
      <c r="G244" s="4">
        <v>7140.4319999999989</v>
      </c>
      <c r="H244" s="4">
        <v>1098.528</v>
      </c>
      <c r="I244" s="5" t="s">
        <v>40</v>
      </c>
    </row>
    <row r="245" spans="1:9" ht="18" customHeight="1" x14ac:dyDescent="0.25">
      <c r="A245" s="2">
        <v>2021</v>
      </c>
      <c r="B245" s="2" t="s">
        <v>4</v>
      </c>
      <c r="C245" s="2" t="s">
        <v>38</v>
      </c>
      <c r="D245" s="6" t="s">
        <v>30</v>
      </c>
      <c r="E245" s="7">
        <v>644</v>
      </c>
      <c r="F245" s="7">
        <v>6892.2</v>
      </c>
      <c r="G245" s="7">
        <v>8959.86</v>
      </c>
      <c r="H245" s="4">
        <v>1378.44</v>
      </c>
      <c r="I245" s="5" t="s">
        <v>40</v>
      </c>
    </row>
    <row r="246" spans="1:9" ht="18" customHeight="1" x14ac:dyDescent="0.25">
      <c r="A246" s="2">
        <v>2021</v>
      </c>
      <c r="B246" s="2" t="s">
        <v>4</v>
      </c>
      <c r="C246" s="2" t="s">
        <v>12</v>
      </c>
      <c r="D246" s="6" t="s">
        <v>29</v>
      </c>
      <c r="E246" s="7">
        <v>643</v>
      </c>
      <c r="F246" s="7">
        <v>8400</v>
      </c>
      <c r="G246" s="7">
        <v>10920</v>
      </c>
      <c r="H246" s="4">
        <v>1680</v>
      </c>
      <c r="I246" s="5" t="s">
        <v>40</v>
      </c>
    </row>
    <row r="247" spans="1:9" ht="18" customHeight="1" x14ac:dyDescent="0.25">
      <c r="A247" s="2">
        <v>2021</v>
      </c>
      <c r="B247" s="2" t="s">
        <v>4</v>
      </c>
      <c r="C247" s="2" t="s">
        <v>38</v>
      </c>
      <c r="D247" s="6" t="s">
        <v>31</v>
      </c>
      <c r="E247" s="7">
        <v>455</v>
      </c>
      <c r="F247" s="7">
        <v>5494.3200000000006</v>
      </c>
      <c r="G247" s="7">
        <v>7142.6160000000009</v>
      </c>
      <c r="H247" s="4">
        <v>1098.8640000000003</v>
      </c>
      <c r="I247" s="5" t="s">
        <v>40</v>
      </c>
    </row>
    <row r="248" spans="1:9" ht="18" customHeight="1" x14ac:dyDescent="0.25">
      <c r="A248" s="2">
        <v>2021</v>
      </c>
      <c r="B248" s="2" t="s">
        <v>4</v>
      </c>
      <c r="C248" s="2" t="s">
        <v>12</v>
      </c>
      <c r="D248" s="6" t="s">
        <v>28</v>
      </c>
      <c r="E248" s="8">
        <v>345</v>
      </c>
      <c r="F248" s="8">
        <v>8400</v>
      </c>
      <c r="G248" s="8">
        <v>10920</v>
      </c>
      <c r="H248" s="4">
        <v>1680</v>
      </c>
      <c r="I248" s="5" t="s">
        <v>40</v>
      </c>
    </row>
    <row r="249" spans="1:9" ht="18" customHeight="1" x14ac:dyDescent="0.25">
      <c r="A249" s="2">
        <v>2021</v>
      </c>
      <c r="B249" s="2" t="s">
        <v>4</v>
      </c>
      <c r="C249" s="2" t="s">
        <v>13</v>
      </c>
      <c r="D249" s="3" t="s">
        <v>33</v>
      </c>
      <c r="E249" s="4">
        <v>122</v>
      </c>
      <c r="F249" s="4">
        <v>120</v>
      </c>
      <c r="G249" s="4">
        <v>156</v>
      </c>
      <c r="H249" s="4">
        <v>24</v>
      </c>
      <c r="I249" s="5" t="s">
        <v>40</v>
      </c>
    </row>
    <row r="250" spans="1:9" ht="18" customHeight="1" x14ac:dyDescent="0.25">
      <c r="A250" s="2">
        <v>2021</v>
      </c>
      <c r="B250" s="2" t="s">
        <v>4</v>
      </c>
      <c r="C250" s="2" t="s">
        <v>15</v>
      </c>
      <c r="D250" s="6" t="s">
        <v>26</v>
      </c>
      <c r="E250" s="7">
        <v>78</v>
      </c>
      <c r="F250" s="7">
        <v>4577.2</v>
      </c>
      <c r="G250" s="7">
        <v>5126.4639999999999</v>
      </c>
      <c r="H250" s="4">
        <v>915.44</v>
      </c>
      <c r="I250" s="5" t="s">
        <v>40</v>
      </c>
    </row>
    <row r="251" spans="1:9" ht="18" customHeight="1" x14ac:dyDescent="0.25">
      <c r="A251" s="2">
        <v>2021</v>
      </c>
      <c r="B251" s="2" t="s">
        <v>4</v>
      </c>
      <c r="C251" s="2" t="s">
        <v>15</v>
      </c>
      <c r="D251" s="6" t="s">
        <v>24</v>
      </c>
      <c r="E251" s="7">
        <v>76</v>
      </c>
      <c r="F251" s="7">
        <v>4576.8999999999996</v>
      </c>
      <c r="G251" s="7">
        <v>5126.1279999999997</v>
      </c>
      <c r="H251" s="4">
        <v>915.38</v>
      </c>
      <c r="I251" s="5" t="s">
        <v>40</v>
      </c>
    </row>
    <row r="252" spans="1:9" ht="18" customHeight="1" x14ac:dyDescent="0.25">
      <c r="A252" s="2">
        <v>2021</v>
      </c>
      <c r="B252" s="2" t="s">
        <v>4</v>
      </c>
      <c r="C252" s="2" t="s">
        <v>15</v>
      </c>
      <c r="D252" s="6" t="s">
        <v>25</v>
      </c>
      <c r="E252" s="7">
        <v>46</v>
      </c>
      <c r="F252" s="7">
        <v>200</v>
      </c>
      <c r="G252" s="7">
        <v>224</v>
      </c>
      <c r="H252" s="4">
        <v>40</v>
      </c>
      <c r="I252" s="5" t="s">
        <v>40</v>
      </c>
    </row>
    <row r="253" spans="1:9" ht="18" customHeight="1" x14ac:dyDescent="0.25">
      <c r="A253" s="2">
        <v>2021</v>
      </c>
      <c r="B253" s="2" t="s">
        <v>4</v>
      </c>
      <c r="C253" s="2" t="s">
        <v>15</v>
      </c>
      <c r="D253" s="6" t="s">
        <v>23</v>
      </c>
      <c r="E253" s="7">
        <v>34</v>
      </c>
      <c r="F253" s="7">
        <v>4576.8</v>
      </c>
      <c r="G253" s="7">
        <v>5126.0160000000005</v>
      </c>
      <c r="H253" s="4">
        <v>915.36000000000013</v>
      </c>
      <c r="I253" s="5" t="s">
        <v>40</v>
      </c>
    </row>
    <row r="254" spans="1:9" ht="18" customHeight="1" x14ac:dyDescent="0.25">
      <c r="A254" s="2">
        <v>2021</v>
      </c>
      <c r="B254" s="2" t="s">
        <v>4</v>
      </c>
      <c r="C254" s="2" t="s">
        <v>13</v>
      </c>
      <c r="D254" s="3" t="s">
        <v>34</v>
      </c>
      <c r="E254" s="4">
        <v>7</v>
      </c>
      <c r="F254" s="4">
        <v>200</v>
      </c>
      <c r="G254" s="4">
        <v>224</v>
      </c>
      <c r="H254" s="4">
        <v>40</v>
      </c>
      <c r="I254" s="5" t="s">
        <v>40</v>
      </c>
    </row>
    <row r="255" spans="1:9" ht="18" customHeight="1" x14ac:dyDescent="0.25">
      <c r="A255" s="2">
        <v>2021</v>
      </c>
      <c r="B255" s="2" t="s">
        <v>4</v>
      </c>
      <c r="C255" s="2" t="s">
        <v>15</v>
      </c>
      <c r="D255" s="6" t="s">
        <v>27</v>
      </c>
      <c r="E255" s="7">
        <v>3</v>
      </c>
      <c r="F255" s="7">
        <v>4577.3</v>
      </c>
      <c r="G255" s="7">
        <v>5126.576</v>
      </c>
      <c r="H255" s="4">
        <v>915.46</v>
      </c>
      <c r="I255" s="5" t="s">
        <v>40</v>
      </c>
    </row>
    <row r="256" spans="1:9" ht="18" customHeight="1" x14ac:dyDescent="0.25">
      <c r="A256" s="2">
        <v>2021</v>
      </c>
      <c r="B256" s="2" t="s">
        <v>4</v>
      </c>
      <c r="C256" s="2" t="s">
        <v>32</v>
      </c>
      <c r="D256" s="6" t="s">
        <v>32</v>
      </c>
      <c r="E256" s="7">
        <v>2</v>
      </c>
      <c r="F256" s="7">
        <v>6600</v>
      </c>
      <c r="G256" s="7">
        <v>7392</v>
      </c>
      <c r="H256" s="4">
        <v>1320</v>
      </c>
      <c r="I256" s="5" t="s">
        <v>40</v>
      </c>
    </row>
    <row r="257" spans="1:9" ht="18" customHeight="1" x14ac:dyDescent="0.25">
      <c r="A257" s="2">
        <v>2021</v>
      </c>
      <c r="B257" s="2" t="s">
        <v>5</v>
      </c>
      <c r="C257" s="2" t="s">
        <v>14</v>
      </c>
      <c r="D257" s="3" t="s">
        <v>36</v>
      </c>
      <c r="E257" s="4">
        <v>3566</v>
      </c>
      <c r="F257" s="4">
        <v>4577.3</v>
      </c>
      <c r="G257" s="4">
        <v>5126.576</v>
      </c>
      <c r="H257" s="4">
        <v>915.46</v>
      </c>
      <c r="I257" s="5" t="s">
        <v>40</v>
      </c>
    </row>
    <row r="258" spans="1:9" ht="18" customHeight="1" x14ac:dyDescent="0.25">
      <c r="A258" s="2">
        <v>2021</v>
      </c>
      <c r="B258" s="2" t="s">
        <v>5</v>
      </c>
      <c r="C258" s="2" t="s">
        <v>14</v>
      </c>
      <c r="D258" s="3" t="s">
        <v>37</v>
      </c>
      <c r="E258" s="4">
        <v>2498</v>
      </c>
      <c r="F258" s="4">
        <v>8000</v>
      </c>
      <c r="G258" s="4">
        <v>8960</v>
      </c>
      <c r="H258" s="4">
        <v>1600</v>
      </c>
      <c r="I258" s="5" t="s">
        <v>40</v>
      </c>
    </row>
    <row r="259" spans="1:9" ht="18" customHeight="1" x14ac:dyDescent="0.25">
      <c r="A259" s="2">
        <v>2021</v>
      </c>
      <c r="B259" s="2" t="s">
        <v>5</v>
      </c>
      <c r="C259" s="2" t="s">
        <v>13</v>
      </c>
      <c r="D259" s="3" t="s">
        <v>35</v>
      </c>
      <c r="E259" s="4">
        <v>1245</v>
      </c>
      <c r="F259" s="4">
        <v>4577.2</v>
      </c>
      <c r="G259" s="4">
        <v>5126.4639999999999</v>
      </c>
      <c r="H259" s="4">
        <v>915.44</v>
      </c>
      <c r="I259" s="5" t="s">
        <v>40</v>
      </c>
    </row>
    <row r="260" spans="1:9" ht="18" customHeight="1" x14ac:dyDescent="0.25">
      <c r="A260" s="2">
        <v>2021</v>
      </c>
      <c r="B260" s="2" t="s">
        <v>5</v>
      </c>
      <c r="C260" s="2" t="s">
        <v>38</v>
      </c>
      <c r="D260" s="6" t="s">
        <v>30</v>
      </c>
      <c r="E260" s="7">
        <v>644</v>
      </c>
      <c r="F260" s="7">
        <v>5743.5</v>
      </c>
      <c r="G260" s="7">
        <v>6432.72</v>
      </c>
      <c r="H260" s="4">
        <v>1148.7</v>
      </c>
      <c r="I260" s="5" t="s">
        <v>40</v>
      </c>
    </row>
    <row r="261" spans="1:9" ht="18" customHeight="1" x14ac:dyDescent="0.25">
      <c r="A261" s="2">
        <v>2021</v>
      </c>
      <c r="B261" s="2" t="s">
        <v>5</v>
      </c>
      <c r="C261" s="2" t="s">
        <v>12</v>
      </c>
      <c r="D261" s="6" t="s">
        <v>29</v>
      </c>
      <c r="E261" s="7">
        <v>643</v>
      </c>
      <c r="F261" s="7">
        <v>7000</v>
      </c>
      <c r="G261" s="7">
        <v>7840</v>
      </c>
      <c r="H261" s="4">
        <v>1400</v>
      </c>
      <c r="I261" s="5" t="s">
        <v>40</v>
      </c>
    </row>
    <row r="262" spans="1:9" ht="18" customHeight="1" x14ac:dyDescent="0.25">
      <c r="A262" s="2">
        <v>2021</v>
      </c>
      <c r="B262" s="2" t="s">
        <v>5</v>
      </c>
      <c r="C262" s="2" t="s">
        <v>38</v>
      </c>
      <c r="D262" s="6" t="s">
        <v>31</v>
      </c>
      <c r="E262" s="7">
        <v>455</v>
      </c>
      <c r="F262" s="7">
        <v>4578.6000000000004</v>
      </c>
      <c r="G262" s="7">
        <v>5128.0320000000002</v>
      </c>
      <c r="H262" s="4">
        <v>915.72000000000014</v>
      </c>
      <c r="I262" s="5" t="s">
        <v>40</v>
      </c>
    </row>
    <row r="263" spans="1:9" ht="18" customHeight="1" x14ac:dyDescent="0.25">
      <c r="A263" s="2">
        <v>2021</v>
      </c>
      <c r="B263" s="2" t="s">
        <v>5</v>
      </c>
      <c r="C263" s="2" t="s">
        <v>12</v>
      </c>
      <c r="D263" s="6" t="s">
        <v>28</v>
      </c>
      <c r="E263" s="8">
        <v>345</v>
      </c>
      <c r="F263" s="8">
        <v>7000</v>
      </c>
      <c r="G263" s="8">
        <v>7840</v>
      </c>
      <c r="H263" s="4">
        <v>1400</v>
      </c>
      <c r="I263" s="5" t="s">
        <v>40</v>
      </c>
    </row>
    <row r="264" spans="1:9" ht="18" customHeight="1" x14ac:dyDescent="0.25">
      <c r="A264" s="2">
        <v>2021</v>
      </c>
      <c r="B264" s="2" t="s">
        <v>5</v>
      </c>
      <c r="C264" s="2" t="s">
        <v>13</v>
      </c>
      <c r="D264" s="3" t="s">
        <v>33</v>
      </c>
      <c r="E264" s="4">
        <v>122</v>
      </c>
      <c r="F264" s="4">
        <v>100</v>
      </c>
      <c r="G264" s="4">
        <v>112</v>
      </c>
      <c r="H264" s="4">
        <v>20</v>
      </c>
      <c r="I264" s="5" t="s">
        <v>40</v>
      </c>
    </row>
    <row r="265" spans="1:9" ht="18" customHeight="1" x14ac:dyDescent="0.25">
      <c r="A265" s="2">
        <v>2021</v>
      </c>
      <c r="B265" s="2" t="s">
        <v>5</v>
      </c>
      <c r="C265" s="2" t="s">
        <v>15</v>
      </c>
      <c r="D265" s="6" t="s">
        <v>26</v>
      </c>
      <c r="E265" s="7">
        <v>78</v>
      </c>
      <c r="F265" s="7">
        <v>4577.2</v>
      </c>
      <c r="G265" s="7">
        <v>5126.4639999999999</v>
      </c>
      <c r="H265" s="4">
        <v>915.44</v>
      </c>
      <c r="I265" s="5" t="s">
        <v>40</v>
      </c>
    </row>
    <row r="266" spans="1:9" ht="18" customHeight="1" x14ac:dyDescent="0.25">
      <c r="A266" s="2">
        <v>2021</v>
      </c>
      <c r="B266" s="2" t="s">
        <v>5</v>
      </c>
      <c r="C266" s="2" t="s">
        <v>15</v>
      </c>
      <c r="D266" s="6" t="s">
        <v>24</v>
      </c>
      <c r="E266" s="7">
        <v>5034.5899999999992</v>
      </c>
      <c r="F266" s="7">
        <v>4576.8999999999996</v>
      </c>
      <c r="G266" s="7">
        <v>5126.1279999999997</v>
      </c>
      <c r="H266" s="4">
        <v>915.38</v>
      </c>
      <c r="I266" s="5" t="s">
        <v>40</v>
      </c>
    </row>
    <row r="267" spans="1:9" ht="18" customHeight="1" x14ac:dyDescent="0.25">
      <c r="A267" s="2">
        <v>2021</v>
      </c>
      <c r="B267" s="2" t="s">
        <v>5</v>
      </c>
      <c r="C267" s="2" t="s">
        <v>15</v>
      </c>
      <c r="D267" s="6" t="s">
        <v>25</v>
      </c>
      <c r="E267" s="7">
        <v>220</v>
      </c>
      <c r="F267" s="7">
        <v>200</v>
      </c>
      <c r="G267" s="7">
        <v>224</v>
      </c>
      <c r="H267" s="4">
        <v>40</v>
      </c>
      <c r="I267" s="5" t="s">
        <v>40</v>
      </c>
    </row>
    <row r="268" spans="1:9" ht="18" customHeight="1" x14ac:dyDescent="0.25">
      <c r="A268" s="2">
        <v>2021</v>
      </c>
      <c r="B268" s="2" t="s">
        <v>5</v>
      </c>
      <c r="C268" s="2" t="s">
        <v>15</v>
      </c>
      <c r="D268" s="6" t="s">
        <v>23</v>
      </c>
      <c r="E268" s="7">
        <v>5034.4800000000005</v>
      </c>
      <c r="F268" s="7">
        <v>4576.8</v>
      </c>
      <c r="G268" s="7">
        <v>5126.0160000000005</v>
      </c>
      <c r="H268" s="4">
        <v>915.36000000000013</v>
      </c>
      <c r="I268" s="5" t="s">
        <v>40</v>
      </c>
    </row>
    <row r="269" spans="1:9" ht="18" customHeight="1" x14ac:dyDescent="0.25">
      <c r="A269" s="2">
        <v>2021</v>
      </c>
      <c r="B269" s="2" t="s">
        <v>5</v>
      </c>
      <c r="C269" s="2" t="s">
        <v>13</v>
      </c>
      <c r="D269" s="3" t="s">
        <v>34</v>
      </c>
      <c r="E269" s="4">
        <v>220</v>
      </c>
      <c r="F269" s="4">
        <v>200</v>
      </c>
      <c r="G269" s="4">
        <v>224</v>
      </c>
      <c r="H269" s="4">
        <v>40</v>
      </c>
      <c r="I269" s="5" t="s">
        <v>40</v>
      </c>
    </row>
    <row r="270" spans="1:9" ht="18" customHeight="1" x14ac:dyDescent="0.25">
      <c r="A270" s="2">
        <v>2021</v>
      </c>
      <c r="B270" s="2" t="s">
        <v>5</v>
      </c>
      <c r="C270" s="2" t="s">
        <v>32</v>
      </c>
      <c r="D270" s="6" t="s">
        <v>32</v>
      </c>
      <c r="E270" s="7">
        <v>7260</v>
      </c>
      <c r="F270" s="7">
        <v>6600</v>
      </c>
      <c r="G270" s="7">
        <v>7392</v>
      </c>
      <c r="H270" s="4">
        <v>1320</v>
      </c>
      <c r="I270" s="5" t="s">
        <v>40</v>
      </c>
    </row>
    <row r="271" spans="1:9" ht="18" customHeight="1" x14ac:dyDescent="0.25">
      <c r="A271" s="2">
        <v>2021</v>
      </c>
      <c r="B271" s="2" t="s">
        <v>5</v>
      </c>
      <c r="C271" s="2" t="s">
        <v>15</v>
      </c>
      <c r="D271" s="6" t="s">
        <v>27</v>
      </c>
      <c r="E271" s="7">
        <v>5035.0300000000007</v>
      </c>
      <c r="F271" s="7">
        <v>4577.3</v>
      </c>
      <c r="G271" s="7">
        <v>5126.576</v>
      </c>
      <c r="H271" s="4">
        <v>915.46</v>
      </c>
      <c r="I271" s="5" t="s">
        <v>40</v>
      </c>
    </row>
    <row r="272" spans="1:9" ht="18" customHeight="1" x14ac:dyDescent="0.25">
      <c r="A272" s="2">
        <v>2021</v>
      </c>
      <c r="B272" s="2" t="s">
        <v>6</v>
      </c>
      <c r="C272" s="2" t="s">
        <v>14</v>
      </c>
      <c r="D272" s="3" t="s">
        <v>36</v>
      </c>
      <c r="E272" s="4">
        <v>5035.0300000000007</v>
      </c>
      <c r="F272" s="4">
        <v>4577.3</v>
      </c>
      <c r="G272" s="4">
        <v>5126.576</v>
      </c>
      <c r="H272" s="4">
        <v>915.46</v>
      </c>
      <c r="I272" s="5" t="s">
        <v>40</v>
      </c>
    </row>
    <row r="273" spans="1:9" ht="18" customHeight="1" x14ac:dyDescent="0.25">
      <c r="A273" s="2">
        <v>2021</v>
      </c>
      <c r="B273" s="2" t="s">
        <v>6</v>
      </c>
      <c r="C273" s="2" t="s">
        <v>14</v>
      </c>
      <c r="D273" s="3" t="s">
        <v>37</v>
      </c>
      <c r="E273" s="4">
        <v>8800</v>
      </c>
      <c r="F273" s="4">
        <v>8000</v>
      </c>
      <c r="G273" s="4">
        <v>8960</v>
      </c>
      <c r="H273" s="4">
        <v>1600</v>
      </c>
      <c r="I273" s="5" t="s">
        <v>40</v>
      </c>
    </row>
    <row r="274" spans="1:9" ht="18" customHeight="1" x14ac:dyDescent="0.25">
      <c r="A274" s="2">
        <v>2021</v>
      </c>
      <c r="B274" s="2" t="s">
        <v>6</v>
      </c>
      <c r="C274" s="2" t="s">
        <v>13</v>
      </c>
      <c r="D274" s="3" t="s">
        <v>35</v>
      </c>
      <c r="E274" s="4">
        <v>5034.92</v>
      </c>
      <c r="F274" s="4">
        <v>4577.2</v>
      </c>
      <c r="G274" s="4">
        <v>5126.4639999999999</v>
      </c>
      <c r="H274" s="4">
        <v>915.44</v>
      </c>
      <c r="I274" s="5" t="s">
        <v>40</v>
      </c>
    </row>
    <row r="275" spans="1:9" ht="18" customHeight="1" x14ac:dyDescent="0.25">
      <c r="A275" s="2">
        <v>2021</v>
      </c>
      <c r="B275" s="2" t="s">
        <v>6</v>
      </c>
      <c r="C275" s="2" t="s">
        <v>38</v>
      </c>
      <c r="D275" s="6" t="s">
        <v>30</v>
      </c>
      <c r="E275" s="7">
        <v>644</v>
      </c>
      <c r="F275" s="7">
        <v>5743.5</v>
      </c>
      <c r="G275" s="7">
        <v>6432.72</v>
      </c>
      <c r="H275" s="4">
        <v>1148.7</v>
      </c>
      <c r="I275" s="5" t="s">
        <v>40</v>
      </c>
    </row>
    <row r="276" spans="1:9" ht="18" customHeight="1" x14ac:dyDescent="0.25">
      <c r="A276" s="2">
        <v>2021</v>
      </c>
      <c r="B276" s="2" t="s">
        <v>6</v>
      </c>
      <c r="C276" s="2" t="s">
        <v>12</v>
      </c>
      <c r="D276" s="6" t="s">
        <v>29</v>
      </c>
      <c r="E276" s="7">
        <v>643</v>
      </c>
      <c r="F276" s="7">
        <v>7000</v>
      </c>
      <c r="G276" s="7">
        <v>7840</v>
      </c>
      <c r="H276" s="4">
        <v>1400</v>
      </c>
      <c r="I276" s="5" t="s">
        <v>40</v>
      </c>
    </row>
    <row r="277" spans="1:9" ht="18" customHeight="1" x14ac:dyDescent="0.25">
      <c r="A277" s="2">
        <v>2021</v>
      </c>
      <c r="B277" s="2" t="s">
        <v>6</v>
      </c>
      <c r="C277" s="2" t="s">
        <v>38</v>
      </c>
      <c r="D277" s="6" t="s">
        <v>31</v>
      </c>
      <c r="E277" s="7">
        <v>455</v>
      </c>
      <c r="F277" s="7">
        <v>4578.6000000000004</v>
      </c>
      <c r="G277" s="7">
        <v>5128.0320000000002</v>
      </c>
      <c r="H277" s="4">
        <v>915.72000000000014</v>
      </c>
      <c r="I277" s="5" t="s">
        <v>40</v>
      </c>
    </row>
    <row r="278" spans="1:9" ht="18" customHeight="1" x14ac:dyDescent="0.25">
      <c r="A278" s="2">
        <v>2021</v>
      </c>
      <c r="B278" s="2" t="s">
        <v>6</v>
      </c>
      <c r="C278" s="2" t="s">
        <v>12</v>
      </c>
      <c r="D278" s="6" t="s">
        <v>28</v>
      </c>
      <c r="E278" s="8">
        <v>345</v>
      </c>
      <c r="F278" s="8">
        <v>7000</v>
      </c>
      <c r="G278" s="8">
        <v>7840</v>
      </c>
      <c r="H278" s="4">
        <v>1400</v>
      </c>
      <c r="I278" s="5" t="s">
        <v>40</v>
      </c>
    </row>
    <row r="279" spans="1:9" ht="18" customHeight="1" x14ac:dyDescent="0.25">
      <c r="A279" s="2">
        <v>2021</v>
      </c>
      <c r="B279" s="2" t="s">
        <v>6</v>
      </c>
      <c r="C279" s="2" t="s">
        <v>13</v>
      </c>
      <c r="D279" s="3" t="s">
        <v>33</v>
      </c>
      <c r="E279" s="4">
        <v>122</v>
      </c>
      <c r="F279" s="4">
        <v>100</v>
      </c>
      <c r="G279" s="4">
        <v>112</v>
      </c>
      <c r="H279" s="4">
        <v>20</v>
      </c>
      <c r="I279" s="5" t="s">
        <v>40</v>
      </c>
    </row>
    <row r="280" spans="1:9" ht="18" customHeight="1" x14ac:dyDescent="0.25">
      <c r="A280" s="2">
        <v>2021</v>
      </c>
      <c r="B280" s="2" t="s">
        <v>6</v>
      </c>
      <c r="C280" s="2" t="s">
        <v>15</v>
      </c>
      <c r="D280" s="6" t="s">
        <v>26</v>
      </c>
      <c r="E280" s="7">
        <v>78</v>
      </c>
      <c r="F280" s="7">
        <v>4577.2</v>
      </c>
      <c r="G280" s="7">
        <v>5126.4639999999999</v>
      </c>
      <c r="H280" s="4">
        <v>915.44</v>
      </c>
      <c r="I280" s="5" t="s">
        <v>40</v>
      </c>
    </row>
    <row r="281" spans="1:9" ht="18" customHeight="1" x14ac:dyDescent="0.25">
      <c r="A281" s="2">
        <v>2021</v>
      </c>
      <c r="B281" s="2" t="s">
        <v>6</v>
      </c>
      <c r="C281" s="2" t="s">
        <v>15</v>
      </c>
      <c r="D281" s="6" t="s">
        <v>24</v>
      </c>
      <c r="E281" s="7">
        <v>76</v>
      </c>
      <c r="F281" s="7">
        <v>4576.8999999999996</v>
      </c>
      <c r="G281" s="7">
        <v>5126.1279999999997</v>
      </c>
      <c r="H281" s="4">
        <v>915.38</v>
      </c>
      <c r="I281" s="5" t="s">
        <v>40</v>
      </c>
    </row>
    <row r="282" spans="1:9" ht="18" customHeight="1" x14ac:dyDescent="0.25">
      <c r="A282" s="2">
        <v>2021</v>
      </c>
      <c r="B282" s="2" t="s">
        <v>6</v>
      </c>
      <c r="C282" s="2" t="s">
        <v>15</v>
      </c>
      <c r="D282" s="6" t="s">
        <v>25</v>
      </c>
      <c r="E282" s="7">
        <v>46</v>
      </c>
      <c r="F282" s="7">
        <v>200</v>
      </c>
      <c r="G282" s="7">
        <v>224</v>
      </c>
      <c r="H282" s="4">
        <v>40</v>
      </c>
      <c r="I282" s="5" t="s">
        <v>40</v>
      </c>
    </row>
    <row r="283" spans="1:9" ht="18" customHeight="1" x14ac:dyDescent="0.25">
      <c r="A283" s="2">
        <v>2021</v>
      </c>
      <c r="B283" s="2" t="s">
        <v>6</v>
      </c>
      <c r="C283" s="2" t="s">
        <v>15</v>
      </c>
      <c r="D283" s="6" t="s">
        <v>23</v>
      </c>
      <c r="E283" s="7">
        <v>34</v>
      </c>
      <c r="F283" s="7">
        <v>4576.8</v>
      </c>
      <c r="G283" s="7">
        <v>5126.0160000000005</v>
      </c>
      <c r="H283" s="4">
        <v>915.36000000000013</v>
      </c>
      <c r="I283" s="5" t="s">
        <v>40</v>
      </c>
    </row>
    <row r="284" spans="1:9" ht="18" customHeight="1" x14ac:dyDescent="0.25">
      <c r="A284" s="2">
        <v>2021</v>
      </c>
      <c r="B284" s="2" t="s">
        <v>6</v>
      </c>
      <c r="C284" s="2" t="s">
        <v>13</v>
      </c>
      <c r="D284" s="3" t="s">
        <v>34</v>
      </c>
      <c r="E284" s="4">
        <v>7</v>
      </c>
      <c r="F284" s="4">
        <v>200</v>
      </c>
      <c r="G284" s="4">
        <v>224</v>
      </c>
      <c r="H284" s="4">
        <v>40</v>
      </c>
      <c r="I284" s="5" t="s">
        <v>40</v>
      </c>
    </row>
    <row r="285" spans="1:9" ht="18" customHeight="1" x14ac:dyDescent="0.25">
      <c r="A285" s="2">
        <v>2021</v>
      </c>
      <c r="B285" s="2" t="s">
        <v>6</v>
      </c>
      <c r="C285" s="2" t="s">
        <v>15</v>
      </c>
      <c r="D285" s="6" t="s">
        <v>27</v>
      </c>
      <c r="E285" s="7">
        <v>3</v>
      </c>
      <c r="F285" s="7">
        <v>4577.3</v>
      </c>
      <c r="G285" s="7">
        <v>5126.576</v>
      </c>
      <c r="H285" s="4">
        <v>915.46</v>
      </c>
      <c r="I285" s="5" t="s">
        <v>40</v>
      </c>
    </row>
    <row r="286" spans="1:9" ht="18" customHeight="1" x14ac:dyDescent="0.25">
      <c r="A286" s="2">
        <v>2021</v>
      </c>
      <c r="B286" s="2" t="s">
        <v>6</v>
      </c>
      <c r="C286" s="2" t="s">
        <v>32</v>
      </c>
      <c r="D286" s="6" t="s">
        <v>32</v>
      </c>
      <c r="E286" s="7">
        <v>2</v>
      </c>
      <c r="F286" s="7">
        <v>6600</v>
      </c>
      <c r="G286" s="7">
        <v>7392</v>
      </c>
      <c r="H286" s="4">
        <v>1320</v>
      </c>
      <c r="I286" s="5" t="s">
        <v>40</v>
      </c>
    </row>
    <row r="287" spans="1:9" ht="18" customHeight="1" x14ac:dyDescent="0.25">
      <c r="A287" s="2">
        <v>2021</v>
      </c>
      <c r="B287" s="2" t="s">
        <v>7</v>
      </c>
      <c r="C287" s="2" t="s">
        <v>14</v>
      </c>
      <c r="D287" s="3" t="s">
        <v>36</v>
      </c>
      <c r="E287" s="4">
        <v>3566</v>
      </c>
      <c r="F287" s="4">
        <v>4577.3</v>
      </c>
      <c r="G287" s="4">
        <v>5126.576</v>
      </c>
      <c r="H287" s="4">
        <v>915.46</v>
      </c>
      <c r="I287" s="5" t="s">
        <v>40</v>
      </c>
    </row>
    <row r="288" spans="1:9" ht="18" customHeight="1" x14ac:dyDescent="0.25">
      <c r="A288" s="2">
        <v>2021</v>
      </c>
      <c r="B288" s="2" t="s">
        <v>7</v>
      </c>
      <c r="C288" s="2" t="s">
        <v>14</v>
      </c>
      <c r="D288" s="3" t="s">
        <v>37</v>
      </c>
      <c r="E288" s="4">
        <v>2498</v>
      </c>
      <c r="F288" s="4">
        <v>8000</v>
      </c>
      <c r="G288" s="4">
        <v>8960</v>
      </c>
      <c r="H288" s="4">
        <v>1600</v>
      </c>
      <c r="I288" s="5" t="s">
        <v>40</v>
      </c>
    </row>
    <row r="289" spans="1:9" ht="18" customHeight="1" x14ac:dyDescent="0.25">
      <c r="A289" s="2">
        <v>2021</v>
      </c>
      <c r="B289" s="2" t="s">
        <v>7</v>
      </c>
      <c r="C289" s="2" t="s">
        <v>13</v>
      </c>
      <c r="D289" s="3" t="s">
        <v>35</v>
      </c>
      <c r="E289" s="4">
        <v>1245</v>
      </c>
      <c r="F289" s="4">
        <v>4577.2</v>
      </c>
      <c r="G289" s="4">
        <v>5126.4639999999999</v>
      </c>
      <c r="H289" s="4">
        <v>915.44</v>
      </c>
      <c r="I289" s="5" t="s">
        <v>40</v>
      </c>
    </row>
    <row r="290" spans="1:9" ht="18" customHeight="1" x14ac:dyDescent="0.25">
      <c r="A290" s="2">
        <v>2021</v>
      </c>
      <c r="B290" s="2" t="s">
        <v>7</v>
      </c>
      <c r="C290" s="2" t="s">
        <v>38</v>
      </c>
      <c r="D290" s="6" t="s">
        <v>30</v>
      </c>
      <c r="E290" s="7">
        <v>644</v>
      </c>
      <c r="F290" s="7">
        <v>5743.5</v>
      </c>
      <c r="G290" s="7">
        <v>6432.72</v>
      </c>
      <c r="H290" s="4">
        <v>1148.7</v>
      </c>
      <c r="I290" s="5" t="s">
        <v>40</v>
      </c>
    </row>
    <row r="291" spans="1:9" ht="18" customHeight="1" x14ac:dyDescent="0.25">
      <c r="A291" s="2">
        <v>2021</v>
      </c>
      <c r="B291" s="2" t="s">
        <v>7</v>
      </c>
      <c r="C291" s="2" t="s">
        <v>12</v>
      </c>
      <c r="D291" s="6" t="s">
        <v>29</v>
      </c>
      <c r="E291" s="7">
        <v>643</v>
      </c>
      <c r="F291" s="7">
        <v>7000</v>
      </c>
      <c r="G291" s="7">
        <v>7840</v>
      </c>
      <c r="H291" s="4">
        <v>1400</v>
      </c>
      <c r="I291" s="5" t="s">
        <v>40</v>
      </c>
    </row>
    <row r="292" spans="1:9" ht="18" customHeight="1" x14ac:dyDescent="0.25">
      <c r="A292" s="2">
        <v>2021</v>
      </c>
      <c r="B292" s="2" t="s">
        <v>7</v>
      </c>
      <c r="C292" s="2" t="s">
        <v>38</v>
      </c>
      <c r="D292" s="6" t="s">
        <v>31</v>
      </c>
      <c r="E292" s="7">
        <v>455</v>
      </c>
      <c r="F292" s="7">
        <v>5036.46</v>
      </c>
      <c r="G292" s="7">
        <v>5128.0320000000002</v>
      </c>
      <c r="H292" s="4">
        <v>1007.292</v>
      </c>
      <c r="I292" s="5" t="s">
        <v>40</v>
      </c>
    </row>
    <row r="293" spans="1:9" ht="18" customHeight="1" x14ac:dyDescent="0.25">
      <c r="A293" s="2">
        <v>2021</v>
      </c>
      <c r="B293" s="2" t="s">
        <v>7</v>
      </c>
      <c r="C293" s="2" t="s">
        <v>12</v>
      </c>
      <c r="D293" s="6" t="s">
        <v>28</v>
      </c>
      <c r="E293" s="8">
        <v>345</v>
      </c>
      <c r="F293" s="8">
        <v>7700</v>
      </c>
      <c r="G293" s="8">
        <v>7840</v>
      </c>
      <c r="H293" s="4">
        <v>1540</v>
      </c>
      <c r="I293" s="5" t="s">
        <v>40</v>
      </c>
    </row>
    <row r="294" spans="1:9" ht="18" customHeight="1" x14ac:dyDescent="0.25">
      <c r="A294" s="2">
        <v>2021</v>
      </c>
      <c r="B294" s="2" t="s">
        <v>7</v>
      </c>
      <c r="C294" s="2" t="s">
        <v>13</v>
      </c>
      <c r="D294" s="3" t="s">
        <v>33</v>
      </c>
      <c r="E294" s="4">
        <v>122</v>
      </c>
      <c r="F294" s="4">
        <v>110</v>
      </c>
      <c r="G294" s="4">
        <v>112</v>
      </c>
      <c r="H294" s="4">
        <v>22</v>
      </c>
      <c r="I294" s="5" t="s">
        <v>40</v>
      </c>
    </row>
    <row r="295" spans="1:9" ht="18" customHeight="1" x14ac:dyDescent="0.25">
      <c r="A295" s="2">
        <v>2021</v>
      </c>
      <c r="B295" s="2" t="s">
        <v>7</v>
      </c>
      <c r="C295" s="2" t="s">
        <v>15</v>
      </c>
      <c r="D295" s="6" t="s">
        <v>26</v>
      </c>
      <c r="E295" s="7">
        <v>78</v>
      </c>
      <c r="F295" s="7">
        <v>5034.92</v>
      </c>
      <c r="G295" s="7">
        <v>5126.4639999999999</v>
      </c>
      <c r="H295" s="4">
        <v>1006.984</v>
      </c>
      <c r="I295" s="5" t="s">
        <v>40</v>
      </c>
    </row>
    <row r="296" spans="1:9" ht="18" customHeight="1" x14ac:dyDescent="0.25">
      <c r="A296" s="2">
        <v>2021</v>
      </c>
      <c r="B296" s="2" t="s">
        <v>7</v>
      </c>
      <c r="C296" s="2" t="s">
        <v>15</v>
      </c>
      <c r="D296" s="6" t="s">
        <v>24</v>
      </c>
      <c r="E296" s="7">
        <v>76</v>
      </c>
      <c r="F296" s="7">
        <v>5034.5899999999992</v>
      </c>
      <c r="G296" s="7">
        <v>5126.1279999999997</v>
      </c>
      <c r="H296" s="4">
        <v>1006.9179999999999</v>
      </c>
      <c r="I296" s="5" t="s">
        <v>40</v>
      </c>
    </row>
    <row r="297" spans="1:9" ht="18" customHeight="1" x14ac:dyDescent="0.25">
      <c r="A297" s="2">
        <v>2021</v>
      </c>
      <c r="B297" s="2" t="s">
        <v>7</v>
      </c>
      <c r="C297" s="2" t="s">
        <v>15</v>
      </c>
      <c r="D297" s="6" t="s">
        <v>25</v>
      </c>
      <c r="E297" s="7">
        <v>46</v>
      </c>
      <c r="F297" s="7">
        <v>230</v>
      </c>
      <c r="G297" s="7">
        <v>224</v>
      </c>
      <c r="H297" s="4">
        <v>46</v>
      </c>
      <c r="I297" s="5" t="s">
        <v>40</v>
      </c>
    </row>
    <row r="298" spans="1:9" ht="18" customHeight="1" x14ac:dyDescent="0.25">
      <c r="A298" s="2">
        <v>2021</v>
      </c>
      <c r="B298" s="2" t="s">
        <v>7</v>
      </c>
      <c r="C298" s="2" t="s">
        <v>15</v>
      </c>
      <c r="D298" s="6" t="s">
        <v>23</v>
      </c>
      <c r="E298" s="7">
        <v>34</v>
      </c>
      <c r="F298" s="7">
        <v>5263.32</v>
      </c>
      <c r="G298" s="7">
        <v>5126.0160000000005</v>
      </c>
      <c r="H298" s="4">
        <v>1052.664</v>
      </c>
      <c r="I298" s="5" t="s">
        <v>40</v>
      </c>
    </row>
    <row r="299" spans="1:9" ht="18" customHeight="1" x14ac:dyDescent="0.25">
      <c r="A299" s="2">
        <v>2021</v>
      </c>
      <c r="B299" s="2" t="s">
        <v>7</v>
      </c>
      <c r="C299" s="2" t="s">
        <v>13</v>
      </c>
      <c r="D299" s="3" t="s">
        <v>34</v>
      </c>
      <c r="E299" s="4">
        <v>7</v>
      </c>
      <c r="F299" s="4">
        <v>230</v>
      </c>
      <c r="G299" s="4">
        <v>224</v>
      </c>
      <c r="H299" s="4">
        <v>46</v>
      </c>
      <c r="I299" s="5" t="s">
        <v>42</v>
      </c>
    </row>
    <row r="300" spans="1:9" ht="18" customHeight="1" x14ac:dyDescent="0.25">
      <c r="A300" s="2">
        <v>2021</v>
      </c>
      <c r="B300" s="2" t="s">
        <v>7</v>
      </c>
      <c r="C300" s="2" t="s">
        <v>15</v>
      </c>
      <c r="D300" s="6" t="s">
        <v>27</v>
      </c>
      <c r="E300" s="7">
        <v>3</v>
      </c>
      <c r="F300" s="7">
        <v>5263.8950000000004</v>
      </c>
      <c r="G300" s="7">
        <v>5126.576</v>
      </c>
      <c r="H300" s="4">
        <v>1052.7790000000002</v>
      </c>
      <c r="I300" s="5" t="s">
        <v>42</v>
      </c>
    </row>
    <row r="301" spans="1:9" ht="18" customHeight="1" x14ac:dyDescent="0.25">
      <c r="A301" s="2">
        <v>2021</v>
      </c>
      <c r="B301" s="2" t="s">
        <v>7</v>
      </c>
      <c r="C301" s="2" t="s">
        <v>32</v>
      </c>
      <c r="D301" s="6" t="s">
        <v>32</v>
      </c>
      <c r="E301" s="7">
        <v>2</v>
      </c>
      <c r="F301" s="7">
        <v>7590</v>
      </c>
      <c r="G301" s="7">
        <v>7392</v>
      </c>
      <c r="H301" s="4">
        <v>1518</v>
      </c>
      <c r="I301" s="5" t="s">
        <v>42</v>
      </c>
    </row>
    <row r="302" spans="1:9" ht="18" customHeight="1" x14ac:dyDescent="0.25">
      <c r="A302" s="2">
        <v>2021</v>
      </c>
      <c r="B302" s="2" t="s">
        <v>8</v>
      </c>
      <c r="C302" s="2" t="s">
        <v>14</v>
      </c>
      <c r="D302" s="3" t="s">
        <v>36</v>
      </c>
      <c r="E302" s="4">
        <v>3566</v>
      </c>
      <c r="F302" s="4">
        <v>5263.8950000000004</v>
      </c>
      <c r="G302" s="4">
        <v>5126.576</v>
      </c>
      <c r="H302" s="4">
        <v>1052.7790000000002</v>
      </c>
      <c r="I302" s="5" t="s">
        <v>42</v>
      </c>
    </row>
    <row r="303" spans="1:9" ht="18" customHeight="1" x14ac:dyDescent="0.25">
      <c r="A303" s="2">
        <v>2021</v>
      </c>
      <c r="B303" s="2" t="s">
        <v>8</v>
      </c>
      <c r="C303" s="2" t="s">
        <v>14</v>
      </c>
      <c r="D303" s="3" t="s">
        <v>37</v>
      </c>
      <c r="E303" s="4">
        <v>2498</v>
      </c>
      <c r="F303" s="4">
        <v>8800</v>
      </c>
      <c r="G303" s="4">
        <v>8960</v>
      </c>
      <c r="H303" s="4">
        <v>1760</v>
      </c>
      <c r="I303" s="5" t="s">
        <v>42</v>
      </c>
    </row>
    <row r="304" spans="1:9" ht="18" customHeight="1" x14ac:dyDescent="0.25">
      <c r="A304" s="2">
        <v>2021</v>
      </c>
      <c r="B304" s="2" t="s">
        <v>8</v>
      </c>
      <c r="C304" s="2" t="s">
        <v>13</v>
      </c>
      <c r="D304" s="3" t="s">
        <v>35</v>
      </c>
      <c r="E304" s="4">
        <v>1245</v>
      </c>
      <c r="F304" s="4">
        <v>5034.92</v>
      </c>
      <c r="G304" s="4">
        <v>5126.4639999999999</v>
      </c>
      <c r="H304" s="4">
        <v>1006.984</v>
      </c>
      <c r="I304" s="5" t="s">
        <v>42</v>
      </c>
    </row>
    <row r="305" spans="1:9" ht="18" customHeight="1" x14ac:dyDescent="0.25">
      <c r="A305" s="2">
        <v>2021</v>
      </c>
      <c r="B305" s="2" t="s">
        <v>8</v>
      </c>
      <c r="C305" s="2" t="s">
        <v>38</v>
      </c>
      <c r="D305" s="6" t="s">
        <v>30</v>
      </c>
      <c r="E305" s="7">
        <v>644</v>
      </c>
      <c r="F305" s="7">
        <v>6317.85</v>
      </c>
      <c r="G305" s="7">
        <v>6432.72</v>
      </c>
      <c r="H305" s="4">
        <v>1263.5700000000002</v>
      </c>
      <c r="I305" s="5" t="s">
        <v>42</v>
      </c>
    </row>
    <row r="306" spans="1:9" ht="18" customHeight="1" x14ac:dyDescent="0.25">
      <c r="A306" s="2">
        <v>2021</v>
      </c>
      <c r="B306" s="2" t="s">
        <v>8</v>
      </c>
      <c r="C306" s="2" t="s">
        <v>12</v>
      </c>
      <c r="D306" s="6" t="s">
        <v>29</v>
      </c>
      <c r="E306" s="7">
        <v>643</v>
      </c>
      <c r="F306" s="7">
        <v>7700</v>
      </c>
      <c r="G306" s="7">
        <v>7840</v>
      </c>
      <c r="H306" s="4">
        <v>1540</v>
      </c>
      <c r="I306" s="5" t="s">
        <v>42</v>
      </c>
    </row>
    <row r="307" spans="1:9" ht="18" customHeight="1" x14ac:dyDescent="0.25">
      <c r="A307" s="2">
        <v>2021</v>
      </c>
      <c r="B307" s="2" t="s">
        <v>8</v>
      </c>
      <c r="C307" s="2" t="s">
        <v>38</v>
      </c>
      <c r="D307" s="6" t="s">
        <v>31</v>
      </c>
      <c r="E307" s="7">
        <v>455</v>
      </c>
      <c r="F307" s="7">
        <v>5036.46</v>
      </c>
      <c r="G307" s="7">
        <v>5128.0320000000002</v>
      </c>
      <c r="H307" s="4">
        <v>1007.292</v>
      </c>
      <c r="I307" s="5" t="s">
        <v>42</v>
      </c>
    </row>
    <row r="308" spans="1:9" ht="18" customHeight="1" x14ac:dyDescent="0.25">
      <c r="A308" s="2">
        <v>2021</v>
      </c>
      <c r="B308" s="2" t="s">
        <v>8</v>
      </c>
      <c r="C308" s="2" t="s">
        <v>12</v>
      </c>
      <c r="D308" s="6" t="s">
        <v>28</v>
      </c>
      <c r="E308" s="8">
        <v>345</v>
      </c>
      <c r="F308" s="8">
        <v>7700</v>
      </c>
      <c r="G308" s="8">
        <v>7840</v>
      </c>
      <c r="H308" s="4">
        <v>1540</v>
      </c>
      <c r="I308" s="5" t="s">
        <v>42</v>
      </c>
    </row>
    <row r="309" spans="1:9" ht="18" customHeight="1" x14ac:dyDescent="0.25">
      <c r="A309" s="2">
        <v>2021</v>
      </c>
      <c r="B309" s="2" t="s">
        <v>8</v>
      </c>
      <c r="C309" s="2" t="s">
        <v>13</v>
      </c>
      <c r="D309" s="3" t="s">
        <v>33</v>
      </c>
      <c r="E309" s="4">
        <v>122</v>
      </c>
      <c r="F309" s="4">
        <v>110</v>
      </c>
      <c r="G309" s="4">
        <v>112</v>
      </c>
      <c r="H309" s="4">
        <v>22</v>
      </c>
      <c r="I309" s="5" t="s">
        <v>42</v>
      </c>
    </row>
    <row r="310" spans="1:9" ht="18" customHeight="1" x14ac:dyDescent="0.25">
      <c r="A310" s="2">
        <v>2021</v>
      </c>
      <c r="B310" s="2" t="s">
        <v>8</v>
      </c>
      <c r="C310" s="2" t="s">
        <v>15</v>
      </c>
      <c r="D310" s="6" t="s">
        <v>26</v>
      </c>
      <c r="E310" s="7">
        <v>78</v>
      </c>
      <c r="F310" s="7">
        <v>5034.92</v>
      </c>
      <c r="G310" s="7">
        <v>5126.4639999999999</v>
      </c>
      <c r="H310" s="4">
        <v>1006.984</v>
      </c>
      <c r="I310" s="5" t="s">
        <v>42</v>
      </c>
    </row>
    <row r="311" spans="1:9" ht="18" customHeight="1" x14ac:dyDescent="0.25">
      <c r="A311" s="2">
        <v>2021</v>
      </c>
      <c r="B311" s="2" t="s">
        <v>8</v>
      </c>
      <c r="C311" s="2" t="s">
        <v>15</v>
      </c>
      <c r="D311" s="6" t="s">
        <v>24</v>
      </c>
      <c r="E311" s="7">
        <v>76</v>
      </c>
      <c r="F311" s="7">
        <v>4576.8999999999996</v>
      </c>
      <c r="G311" s="7">
        <v>5126.1279999999997</v>
      </c>
      <c r="H311" s="4">
        <v>915.38</v>
      </c>
      <c r="I311" s="5" t="s">
        <v>42</v>
      </c>
    </row>
    <row r="312" spans="1:9" ht="18" customHeight="1" x14ac:dyDescent="0.25">
      <c r="A312" s="2">
        <v>2021</v>
      </c>
      <c r="B312" s="2" t="s">
        <v>8</v>
      </c>
      <c r="C312" s="2" t="s">
        <v>15</v>
      </c>
      <c r="D312" s="6" t="s">
        <v>25</v>
      </c>
      <c r="E312" s="7">
        <v>46</v>
      </c>
      <c r="F312" s="7">
        <v>200</v>
      </c>
      <c r="G312" s="7">
        <v>224</v>
      </c>
      <c r="H312" s="4">
        <v>40</v>
      </c>
      <c r="I312" s="5" t="s">
        <v>42</v>
      </c>
    </row>
    <row r="313" spans="1:9" ht="18" customHeight="1" x14ac:dyDescent="0.25">
      <c r="A313" s="2">
        <v>2021</v>
      </c>
      <c r="B313" s="2" t="s">
        <v>8</v>
      </c>
      <c r="C313" s="2" t="s">
        <v>15</v>
      </c>
      <c r="D313" s="6" t="s">
        <v>23</v>
      </c>
      <c r="E313" s="7">
        <v>34</v>
      </c>
      <c r="F313" s="7">
        <v>4576.8</v>
      </c>
      <c r="G313" s="7">
        <v>5126.0160000000005</v>
      </c>
      <c r="H313" s="4">
        <v>915.36000000000013</v>
      </c>
      <c r="I313" s="5" t="s">
        <v>42</v>
      </c>
    </row>
    <row r="314" spans="1:9" ht="18" customHeight="1" x14ac:dyDescent="0.25">
      <c r="A314" s="2">
        <v>2021</v>
      </c>
      <c r="B314" s="2" t="s">
        <v>8</v>
      </c>
      <c r="C314" s="2" t="s">
        <v>13</v>
      </c>
      <c r="D314" s="3" t="s">
        <v>34</v>
      </c>
      <c r="E314" s="4">
        <v>7</v>
      </c>
      <c r="F314" s="4">
        <v>200</v>
      </c>
      <c r="G314" s="4">
        <v>224</v>
      </c>
      <c r="H314" s="4">
        <v>40</v>
      </c>
      <c r="I314" s="5" t="s">
        <v>42</v>
      </c>
    </row>
    <row r="315" spans="1:9" ht="18" customHeight="1" x14ac:dyDescent="0.25">
      <c r="A315" s="2">
        <v>2021</v>
      </c>
      <c r="B315" s="2" t="s">
        <v>8</v>
      </c>
      <c r="C315" s="2" t="s">
        <v>15</v>
      </c>
      <c r="D315" s="6" t="s">
        <v>27</v>
      </c>
      <c r="E315" s="7">
        <v>3</v>
      </c>
      <c r="F315" s="7">
        <v>4577.3</v>
      </c>
      <c r="G315" s="7">
        <v>5126.576</v>
      </c>
      <c r="H315" s="4">
        <v>915.46</v>
      </c>
      <c r="I315" s="5" t="s">
        <v>42</v>
      </c>
    </row>
    <row r="316" spans="1:9" ht="18" customHeight="1" x14ac:dyDescent="0.25">
      <c r="A316" s="2">
        <v>2021</v>
      </c>
      <c r="B316" s="2" t="s">
        <v>8</v>
      </c>
      <c r="C316" s="2" t="s">
        <v>32</v>
      </c>
      <c r="D316" s="6" t="s">
        <v>32</v>
      </c>
      <c r="E316" s="7">
        <v>2</v>
      </c>
      <c r="F316" s="7">
        <v>6600</v>
      </c>
      <c r="G316" s="7">
        <v>7392</v>
      </c>
      <c r="H316" s="4">
        <v>1320</v>
      </c>
      <c r="I316" s="5" t="s">
        <v>42</v>
      </c>
    </row>
    <row r="317" spans="1:9" ht="18" customHeight="1" x14ac:dyDescent="0.25">
      <c r="A317" s="2">
        <v>2021</v>
      </c>
      <c r="B317" s="2" t="s">
        <v>9</v>
      </c>
      <c r="C317" s="2" t="s">
        <v>14</v>
      </c>
      <c r="D317" s="3" t="s">
        <v>36</v>
      </c>
      <c r="E317" s="4">
        <v>3566</v>
      </c>
      <c r="F317" s="4">
        <v>4577.3</v>
      </c>
      <c r="G317" s="4">
        <v>5126.576</v>
      </c>
      <c r="H317" s="4">
        <v>915.46</v>
      </c>
      <c r="I317" s="5" t="s">
        <v>42</v>
      </c>
    </row>
    <row r="318" spans="1:9" ht="18" customHeight="1" x14ac:dyDescent="0.25">
      <c r="A318" s="2">
        <v>2021</v>
      </c>
      <c r="B318" s="2" t="s">
        <v>9</v>
      </c>
      <c r="C318" s="2" t="s">
        <v>14</v>
      </c>
      <c r="D318" s="3" t="s">
        <v>37</v>
      </c>
      <c r="E318" s="4">
        <v>2498</v>
      </c>
      <c r="F318" s="4">
        <v>8000</v>
      </c>
      <c r="G318" s="4">
        <v>8960</v>
      </c>
      <c r="H318" s="4">
        <v>1600</v>
      </c>
      <c r="I318" s="5" t="s">
        <v>42</v>
      </c>
    </row>
    <row r="319" spans="1:9" ht="18" customHeight="1" x14ac:dyDescent="0.25">
      <c r="A319" s="2">
        <v>2021</v>
      </c>
      <c r="B319" s="2" t="s">
        <v>9</v>
      </c>
      <c r="C319" s="2" t="s">
        <v>13</v>
      </c>
      <c r="D319" s="3" t="s">
        <v>35</v>
      </c>
      <c r="E319" s="4">
        <v>1245</v>
      </c>
      <c r="F319" s="4">
        <v>4577.2</v>
      </c>
      <c r="G319" s="4">
        <v>5126.4639999999999</v>
      </c>
      <c r="H319" s="4">
        <v>915.44</v>
      </c>
      <c r="I319" s="5" t="s">
        <v>42</v>
      </c>
    </row>
    <row r="320" spans="1:9" ht="18" customHeight="1" x14ac:dyDescent="0.25">
      <c r="A320" s="2">
        <v>2021</v>
      </c>
      <c r="B320" s="2" t="s">
        <v>9</v>
      </c>
      <c r="C320" s="2" t="s">
        <v>38</v>
      </c>
      <c r="D320" s="6" t="s">
        <v>30</v>
      </c>
      <c r="E320" s="7">
        <v>644</v>
      </c>
      <c r="F320" s="7">
        <v>5743.5</v>
      </c>
      <c r="G320" s="7">
        <v>6432.72</v>
      </c>
      <c r="H320" s="4">
        <v>1148.7</v>
      </c>
      <c r="I320" s="5" t="s">
        <v>42</v>
      </c>
    </row>
    <row r="321" spans="1:9" ht="18" customHeight="1" x14ac:dyDescent="0.25">
      <c r="A321" s="2">
        <v>2021</v>
      </c>
      <c r="B321" s="2" t="s">
        <v>9</v>
      </c>
      <c r="C321" s="2" t="s">
        <v>12</v>
      </c>
      <c r="D321" s="6" t="s">
        <v>29</v>
      </c>
      <c r="E321" s="7">
        <v>643</v>
      </c>
      <c r="F321" s="7">
        <v>7000</v>
      </c>
      <c r="G321" s="7">
        <v>7840</v>
      </c>
      <c r="H321" s="4">
        <v>1400</v>
      </c>
      <c r="I321" s="5" t="s">
        <v>42</v>
      </c>
    </row>
    <row r="322" spans="1:9" ht="18" customHeight="1" x14ac:dyDescent="0.25">
      <c r="A322" s="2">
        <v>2021</v>
      </c>
      <c r="B322" s="2" t="s">
        <v>9</v>
      </c>
      <c r="C322" s="2" t="s">
        <v>38</v>
      </c>
      <c r="D322" s="6" t="s">
        <v>31</v>
      </c>
      <c r="E322" s="7">
        <v>455</v>
      </c>
      <c r="F322" s="7">
        <v>4578.6000000000004</v>
      </c>
      <c r="G322" s="7">
        <v>5128.0320000000002</v>
      </c>
      <c r="H322" s="4">
        <v>915.72000000000014</v>
      </c>
      <c r="I322" s="5" t="s">
        <v>40</v>
      </c>
    </row>
    <row r="323" spans="1:9" ht="18" customHeight="1" x14ac:dyDescent="0.25">
      <c r="A323" s="2">
        <v>2021</v>
      </c>
      <c r="B323" s="2" t="s">
        <v>9</v>
      </c>
      <c r="C323" s="2" t="s">
        <v>12</v>
      </c>
      <c r="D323" s="6" t="s">
        <v>28</v>
      </c>
      <c r="E323" s="8">
        <v>345</v>
      </c>
      <c r="F323" s="8">
        <v>7000</v>
      </c>
      <c r="G323" s="8">
        <v>7840</v>
      </c>
      <c r="H323" s="4">
        <v>1400</v>
      </c>
      <c r="I323" s="5" t="s">
        <v>40</v>
      </c>
    </row>
    <row r="324" spans="1:9" ht="18" customHeight="1" x14ac:dyDescent="0.25">
      <c r="A324" s="2">
        <v>2021</v>
      </c>
      <c r="B324" s="2" t="s">
        <v>9</v>
      </c>
      <c r="C324" s="2" t="s">
        <v>13</v>
      </c>
      <c r="D324" s="3" t="s">
        <v>33</v>
      </c>
      <c r="E324" s="4">
        <v>122</v>
      </c>
      <c r="F324" s="4">
        <v>100</v>
      </c>
      <c r="G324" s="4">
        <v>112</v>
      </c>
      <c r="H324" s="4">
        <v>20</v>
      </c>
      <c r="I324" s="5" t="s">
        <v>40</v>
      </c>
    </row>
    <row r="325" spans="1:9" ht="18" customHeight="1" x14ac:dyDescent="0.25">
      <c r="A325" s="2">
        <v>2021</v>
      </c>
      <c r="B325" s="2" t="s">
        <v>9</v>
      </c>
      <c r="C325" s="2" t="s">
        <v>15</v>
      </c>
      <c r="D325" s="6" t="s">
        <v>26</v>
      </c>
      <c r="E325" s="7">
        <v>78</v>
      </c>
      <c r="F325" s="7">
        <v>4577.2</v>
      </c>
      <c r="G325" s="7">
        <v>5126.4639999999999</v>
      </c>
      <c r="H325" s="4">
        <v>915.44</v>
      </c>
      <c r="I325" s="5" t="s">
        <v>40</v>
      </c>
    </row>
    <row r="326" spans="1:9" ht="18" customHeight="1" x14ac:dyDescent="0.25">
      <c r="A326" s="2">
        <v>2021</v>
      </c>
      <c r="B326" s="2" t="s">
        <v>9</v>
      </c>
      <c r="C326" s="2" t="s">
        <v>15</v>
      </c>
      <c r="D326" s="6" t="s">
        <v>24</v>
      </c>
      <c r="E326" s="7">
        <v>76</v>
      </c>
      <c r="F326" s="7">
        <v>4576.8999999999996</v>
      </c>
      <c r="G326" s="7">
        <v>5126.1279999999997</v>
      </c>
      <c r="H326" s="4">
        <v>915.38</v>
      </c>
      <c r="I326" s="5" t="s">
        <v>40</v>
      </c>
    </row>
    <row r="327" spans="1:9" ht="18" customHeight="1" x14ac:dyDescent="0.25">
      <c r="A327" s="2">
        <v>2021</v>
      </c>
      <c r="B327" s="2" t="s">
        <v>9</v>
      </c>
      <c r="C327" s="2" t="s">
        <v>15</v>
      </c>
      <c r="D327" s="6" t="s">
        <v>25</v>
      </c>
      <c r="E327" s="7">
        <v>46</v>
      </c>
      <c r="F327" s="7">
        <v>200</v>
      </c>
      <c r="G327" s="7">
        <v>224</v>
      </c>
      <c r="H327" s="4">
        <v>40</v>
      </c>
      <c r="I327" s="5" t="s">
        <v>40</v>
      </c>
    </row>
    <row r="328" spans="1:9" ht="18" customHeight="1" x14ac:dyDescent="0.25">
      <c r="A328" s="2">
        <v>2021</v>
      </c>
      <c r="B328" s="2" t="s">
        <v>9</v>
      </c>
      <c r="C328" s="2" t="s">
        <v>15</v>
      </c>
      <c r="D328" s="6" t="s">
        <v>23</v>
      </c>
      <c r="E328" s="7">
        <v>34</v>
      </c>
      <c r="F328" s="7">
        <v>4576.8</v>
      </c>
      <c r="G328" s="7">
        <v>5126.0160000000005</v>
      </c>
      <c r="H328" s="4">
        <v>915.36000000000013</v>
      </c>
      <c r="I328" s="5" t="s">
        <v>40</v>
      </c>
    </row>
    <row r="329" spans="1:9" ht="18" customHeight="1" x14ac:dyDescent="0.25">
      <c r="A329" s="2">
        <v>2021</v>
      </c>
      <c r="B329" s="2" t="s">
        <v>9</v>
      </c>
      <c r="C329" s="2" t="s">
        <v>13</v>
      </c>
      <c r="D329" s="3" t="s">
        <v>34</v>
      </c>
      <c r="E329" s="4">
        <v>7</v>
      </c>
      <c r="F329" s="4">
        <v>200</v>
      </c>
      <c r="G329" s="4">
        <v>224</v>
      </c>
      <c r="H329" s="4">
        <v>40</v>
      </c>
      <c r="I329" s="5" t="s">
        <v>40</v>
      </c>
    </row>
    <row r="330" spans="1:9" ht="18" customHeight="1" x14ac:dyDescent="0.25">
      <c r="A330" s="2">
        <v>2021</v>
      </c>
      <c r="B330" s="2" t="s">
        <v>9</v>
      </c>
      <c r="C330" s="2" t="s">
        <v>15</v>
      </c>
      <c r="D330" s="6" t="s">
        <v>27</v>
      </c>
      <c r="E330" s="7">
        <v>3</v>
      </c>
      <c r="F330" s="7">
        <v>4577.3</v>
      </c>
      <c r="G330" s="7">
        <v>5126.576</v>
      </c>
      <c r="H330" s="4">
        <v>915.46</v>
      </c>
      <c r="I330" s="5" t="s">
        <v>40</v>
      </c>
    </row>
    <row r="331" spans="1:9" ht="18" customHeight="1" x14ac:dyDescent="0.25">
      <c r="A331" s="2">
        <v>2021</v>
      </c>
      <c r="B331" s="2" t="s">
        <v>9</v>
      </c>
      <c r="C331" s="2" t="s">
        <v>32</v>
      </c>
      <c r="D331" s="6" t="s">
        <v>32</v>
      </c>
      <c r="E331" s="7">
        <v>2</v>
      </c>
      <c r="F331" s="7">
        <v>6600</v>
      </c>
      <c r="G331" s="7">
        <v>7392</v>
      </c>
      <c r="H331" s="4">
        <v>1320</v>
      </c>
      <c r="I331" s="5" t="s">
        <v>40</v>
      </c>
    </row>
    <row r="332" spans="1:9" ht="18" customHeight="1" x14ac:dyDescent="0.25">
      <c r="A332" s="2">
        <v>2021</v>
      </c>
      <c r="B332" s="2" t="s">
        <v>10</v>
      </c>
      <c r="C332" s="2" t="s">
        <v>14</v>
      </c>
      <c r="D332" s="3" t="s">
        <v>36</v>
      </c>
      <c r="E332" s="4">
        <v>3566</v>
      </c>
      <c r="F332" s="4">
        <v>4577.3</v>
      </c>
      <c r="G332" s="4">
        <v>5126.576</v>
      </c>
      <c r="H332" s="4">
        <v>915.46</v>
      </c>
      <c r="I332" s="5" t="s">
        <v>40</v>
      </c>
    </row>
    <row r="333" spans="1:9" ht="18" customHeight="1" x14ac:dyDescent="0.25">
      <c r="A333" s="2">
        <v>2021</v>
      </c>
      <c r="B333" s="2" t="s">
        <v>10</v>
      </c>
      <c r="C333" s="2" t="s">
        <v>14</v>
      </c>
      <c r="D333" s="3" t="s">
        <v>37</v>
      </c>
      <c r="E333" s="4">
        <v>2498</v>
      </c>
      <c r="F333" s="4">
        <v>8000</v>
      </c>
      <c r="G333" s="4">
        <v>8960</v>
      </c>
      <c r="H333" s="4">
        <v>1600</v>
      </c>
      <c r="I333" s="5" t="s">
        <v>40</v>
      </c>
    </row>
    <row r="334" spans="1:9" ht="18" customHeight="1" x14ac:dyDescent="0.25">
      <c r="A334" s="2">
        <v>2021</v>
      </c>
      <c r="B334" s="2" t="s">
        <v>10</v>
      </c>
      <c r="C334" s="2" t="s">
        <v>13</v>
      </c>
      <c r="D334" s="3" t="s">
        <v>35</v>
      </c>
      <c r="E334" s="4">
        <v>1245</v>
      </c>
      <c r="F334" s="4">
        <v>4577.2</v>
      </c>
      <c r="G334" s="4">
        <v>5126.4639999999999</v>
      </c>
      <c r="H334" s="4">
        <v>915.44</v>
      </c>
      <c r="I334" s="5" t="s">
        <v>40</v>
      </c>
    </row>
    <row r="335" spans="1:9" ht="18" customHeight="1" x14ac:dyDescent="0.25">
      <c r="A335" s="2">
        <v>2021</v>
      </c>
      <c r="B335" s="2" t="s">
        <v>10</v>
      </c>
      <c r="C335" s="2" t="s">
        <v>38</v>
      </c>
      <c r="D335" s="6" t="s">
        <v>30</v>
      </c>
      <c r="E335" s="7">
        <v>644</v>
      </c>
      <c r="F335" s="7">
        <v>5743.5</v>
      </c>
      <c r="G335" s="7">
        <v>6432.72</v>
      </c>
      <c r="H335" s="4">
        <v>1148.7</v>
      </c>
      <c r="I335" s="5" t="s">
        <v>40</v>
      </c>
    </row>
    <row r="336" spans="1:9" ht="18" customHeight="1" x14ac:dyDescent="0.25">
      <c r="A336" s="2">
        <v>2021</v>
      </c>
      <c r="B336" s="2" t="s">
        <v>10</v>
      </c>
      <c r="C336" s="2" t="s">
        <v>12</v>
      </c>
      <c r="D336" s="6" t="s">
        <v>29</v>
      </c>
      <c r="E336" s="7">
        <v>643</v>
      </c>
      <c r="F336" s="7">
        <v>7000</v>
      </c>
      <c r="G336" s="7">
        <v>7840</v>
      </c>
      <c r="H336" s="4">
        <v>1400</v>
      </c>
      <c r="I336" s="5" t="s">
        <v>40</v>
      </c>
    </row>
    <row r="337" spans="1:9" ht="18" customHeight="1" x14ac:dyDescent="0.25">
      <c r="A337" s="2">
        <v>2021</v>
      </c>
      <c r="B337" s="2" t="s">
        <v>10</v>
      </c>
      <c r="C337" s="2" t="s">
        <v>38</v>
      </c>
      <c r="D337" s="6" t="s">
        <v>31</v>
      </c>
      <c r="E337" s="7">
        <v>455</v>
      </c>
      <c r="F337" s="7">
        <v>4578.6000000000004</v>
      </c>
      <c r="G337" s="7">
        <v>5128.0320000000002</v>
      </c>
      <c r="H337" s="4">
        <v>915.72000000000014</v>
      </c>
      <c r="I337" s="5" t="s">
        <v>40</v>
      </c>
    </row>
    <row r="338" spans="1:9" ht="18" customHeight="1" x14ac:dyDescent="0.25">
      <c r="A338" s="2">
        <v>2021</v>
      </c>
      <c r="B338" s="2" t="s">
        <v>10</v>
      </c>
      <c r="C338" s="2" t="s">
        <v>12</v>
      </c>
      <c r="D338" s="6" t="s">
        <v>28</v>
      </c>
      <c r="E338" s="8">
        <v>345</v>
      </c>
      <c r="F338" s="8">
        <v>7000</v>
      </c>
      <c r="G338" s="8">
        <v>7840</v>
      </c>
      <c r="H338" s="4">
        <v>1400</v>
      </c>
      <c r="I338" s="5" t="s">
        <v>40</v>
      </c>
    </row>
    <row r="339" spans="1:9" ht="18" customHeight="1" x14ac:dyDescent="0.25">
      <c r="A339" s="2">
        <v>2021</v>
      </c>
      <c r="B339" s="2" t="s">
        <v>10</v>
      </c>
      <c r="C339" s="2" t="s">
        <v>13</v>
      </c>
      <c r="D339" s="3" t="s">
        <v>33</v>
      </c>
      <c r="E339" s="4">
        <v>122</v>
      </c>
      <c r="F339" s="4">
        <v>100</v>
      </c>
      <c r="G339" s="4">
        <v>112</v>
      </c>
      <c r="H339" s="4">
        <v>20</v>
      </c>
      <c r="I339" s="5" t="s">
        <v>40</v>
      </c>
    </row>
    <row r="340" spans="1:9" ht="18" customHeight="1" x14ac:dyDescent="0.25">
      <c r="A340" s="2">
        <v>2021</v>
      </c>
      <c r="B340" s="2" t="s">
        <v>10</v>
      </c>
      <c r="C340" s="2" t="s">
        <v>15</v>
      </c>
      <c r="D340" s="6" t="s">
        <v>26</v>
      </c>
      <c r="E340" s="7">
        <v>78</v>
      </c>
      <c r="F340" s="7">
        <v>4577.2</v>
      </c>
      <c r="G340" s="7">
        <v>5126.4639999999999</v>
      </c>
      <c r="H340" s="4">
        <v>915.44</v>
      </c>
      <c r="I340" s="5" t="s">
        <v>40</v>
      </c>
    </row>
    <row r="341" spans="1:9" ht="18" customHeight="1" x14ac:dyDescent="0.25">
      <c r="A341" s="2">
        <v>2021</v>
      </c>
      <c r="B341" s="2" t="s">
        <v>10</v>
      </c>
      <c r="C341" s="2" t="s">
        <v>15</v>
      </c>
      <c r="D341" s="6" t="s">
        <v>24</v>
      </c>
      <c r="E341" s="7">
        <v>76</v>
      </c>
      <c r="F341" s="7">
        <v>4576.8999999999996</v>
      </c>
      <c r="G341" s="7">
        <v>5126.1279999999997</v>
      </c>
      <c r="H341" s="4">
        <v>915.38</v>
      </c>
      <c r="I341" s="5" t="s">
        <v>40</v>
      </c>
    </row>
    <row r="342" spans="1:9" ht="18" customHeight="1" x14ac:dyDescent="0.25">
      <c r="A342" s="2">
        <v>2021</v>
      </c>
      <c r="B342" s="2" t="s">
        <v>10</v>
      </c>
      <c r="C342" s="2" t="s">
        <v>15</v>
      </c>
      <c r="D342" s="6" t="s">
        <v>25</v>
      </c>
      <c r="E342" s="7">
        <v>46</v>
      </c>
      <c r="F342" s="7">
        <v>200</v>
      </c>
      <c r="G342" s="7">
        <v>224</v>
      </c>
      <c r="H342" s="4">
        <v>40</v>
      </c>
      <c r="I342" s="5" t="s">
        <v>40</v>
      </c>
    </row>
    <row r="343" spans="1:9" ht="18" customHeight="1" x14ac:dyDescent="0.25">
      <c r="A343" s="2">
        <v>2021</v>
      </c>
      <c r="B343" s="2" t="s">
        <v>10</v>
      </c>
      <c r="C343" s="2" t="s">
        <v>15</v>
      </c>
      <c r="D343" s="6" t="s">
        <v>23</v>
      </c>
      <c r="E343" s="7">
        <v>34</v>
      </c>
      <c r="F343" s="7">
        <v>5492.16</v>
      </c>
      <c r="G343" s="7">
        <v>5126.0160000000005</v>
      </c>
      <c r="H343" s="4">
        <v>1098.432</v>
      </c>
      <c r="I343" s="5" t="s">
        <v>40</v>
      </c>
    </row>
    <row r="344" spans="1:9" ht="18" customHeight="1" x14ac:dyDescent="0.25">
      <c r="A344" s="2">
        <v>2021</v>
      </c>
      <c r="B344" s="2" t="s">
        <v>10</v>
      </c>
      <c r="C344" s="2" t="s">
        <v>13</v>
      </c>
      <c r="D344" s="3" t="s">
        <v>34</v>
      </c>
      <c r="E344" s="4">
        <v>7</v>
      </c>
      <c r="F344" s="4">
        <v>240</v>
      </c>
      <c r="G344" s="4">
        <v>224</v>
      </c>
      <c r="H344" s="4">
        <v>48</v>
      </c>
      <c r="I344" s="5" t="s">
        <v>40</v>
      </c>
    </row>
    <row r="345" spans="1:9" ht="18" customHeight="1" x14ac:dyDescent="0.25">
      <c r="A345" s="2">
        <v>2021</v>
      </c>
      <c r="B345" s="2" t="s">
        <v>10</v>
      </c>
      <c r="C345" s="2" t="s">
        <v>15</v>
      </c>
      <c r="D345" s="6" t="s">
        <v>27</v>
      </c>
      <c r="E345" s="7">
        <v>3</v>
      </c>
      <c r="F345" s="7">
        <v>5492.76</v>
      </c>
      <c r="G345" s="7">
        <v>5126.576</v>
      </c>
      <c r="H345" s="4">
        <v>1098.5520000000001</v>
      </c>
      <c r="I345" s="5" t="s">
        <v>40</v>
      </c>
    </row>
    <row r="346" spans="1:9" ht="18" customHeight="1" x14ac:dyDescent="0.25">
      <c r="A346" s="2">
        <v>2021</v>
      </c>
      <c r="B346" s="2" t="s">
        <v>10</v>
      </c>
      <c r="C346" s="2" t="s">
        <v>32</v>
      </c>
      <c r="D346" s="6" t="s">
        <v>32</v>
      </c>
      <c r="E346" s="7">
        <v>2</v>
      </c>
      <c r="F346" s="7">
        <v>7920</v>
      </c>
      <c r="G346" s="7">
        <v>7392</v>
      </c>
      <c r="H346" s="4">
        <v>1584</v>
      </c>
      <c r="I346" s="5" t="s">
        <v>40</v>
      </c>
    </row>
    <row r="347" spans="1:9" ht="18" customHeight="1" x14ac:dyDescent="0.25">
      <c r="A347" s="2">
        <v>2021</v>
      </c>
      <c r="B347" s="2" t="s">
        <v>11</v>
      </c>
      <c r="C347" s="2" t="s">
        <v>14</v>
      </c>
      <c r="D347" s="3" t="s">
        <v>36</v>
      </c>
      <c r="E347" s="4">
        <v>3566</v>
      </c>
      <c r="F347" s="4">
        <v>4577.3</v>
      </c>
      <c r="G347" s="4">
        <v>5126.576</v>
      </c>
      <c r="H347" s="4">
        <v>915.46</v>
      </c>
      <c r="I347" s="5" t="s">
        <v>40</v>
      </c>
    </row>
    <row r="348" spans="1:9" ht="18" customHeight="1" x14ac:dyDescent="0.25">
      <c r="A348" s="2">
        <v>2021</v>
      </c>
      <c r="B348" s="2" t="s">
        <v>11</v>
      </c>
      <c r="C348" s="2" t="s">
        <v>14</v>
      </c>
      <c r="D348" s="3" t="s">
        <v>37</v>
      </c>
      <c r="E348" s="4">
        <v>2498</v>
      </c>
      <c r="F348" s="4">
        <v>8000</v>
      </c>
      <c r="G348" s="4">
        <v>8960</v>
      </c>
      <c r="H348" s="4">
        <v>1600</v>
      </c>
      <c r="I348" s="5" t="s">
        <v>40</v>
      </c>
    </row>
    <row r="349" spans="1:9" ht="18" customHeight="1" x14ac:dyDescent="0.25">
      <c r="A349" s="2">
        <v>2021</v>
      </c>
      <c r="B349" s="2" t="s">
        <v>11</v>
      </c>
      <c r="C349" s="2" t="s">
        <v>13</v>
      </c>
      <c r="D349" s="3" t="s">
        <v>35</v>
      </c>
      <c r="E349" s="4">
        <v>1245</v>
      </c>
      <c r="F349" s="4">
        <v>4577.2</v>
      </c>
      <c r="G349" s="4">
        <v>5126.4639999999999</v>
      </c>
      <c r="H349" s="4">
        <v>915.44</v>
      </c>
      <c r="I349" s="5" t="s">
        <v>40</v>
      </c>
    </row>
    <row r="350" spans="1:9" ht="18" customHeight="1" x14ac:dyDescent="0.25">
      <c r="A350" s="2">
        <v>2021</v>
      </c>
      <c r="B350" s="2" t="s">
        <v>11</v>
      </c>
      <c r="C350" s="2" t="s">
        <v>38</v>
      </c>
      <c r="D350" s="6" t="s">
        <v>30</v>
      </c>
      <c r="E350" s="7">
        <v>644</v>
      </c>
      <c r="F350" s="7">
        <v>5743.5</v>
      </c>
      <c r="G350" s="7">
        <v>6432.72</v>
      </c>
      <c r="H350" s="4">
        <v>1148.7</v>
      </c>
      <c r="I350" s="5" t="s">
        <v>40</v>
      </c>
    </row>
    <row r="351" spans="1:9" ht="18" customHeight="1" x14ac:dyDescent="0.25">
      <c r="A351" s="2">
        <v>2021</v>
      </c>
      <c r="B351" s="2" t="s">
        <v>11</v>
      </c>
      <c r="C351" s="2" t="s">
        <v>12</v>
      </c>
      <c r="D351" s="6" t="s">
        <v>29</v>
      </c>
      <c r="E351" s="7">
        <v>643</v>
      </c>
      <c r="F351" s="7">
        <v>7000</v>
      </c>
      <c r="G351" s="7">
        <v>7840</v>
      </c>
      <c r="H351" s="4">
        <v>1400</v>
      </c>
      <c r="I351" s="5" t="s">
        <v>40</v>
      </c>
    </row>
    <row r="352" spans="1:9" ht="18" customHeight="1" x14ac:dyDescent="0.25">
      <c r="A352" s="2">
        <v>2021</v>
      </c>
      <c r="B352" s="2" t="s">
        <v>11</v>
      </c>
      <c r="C352" s="2" t="s">
        <v>38</v>
      </c>
      <c r="D352" s="6" t="s">
        <v>31</v>
      </c>
      <c r="E352" s="7">
        <v>455</v>
      </c>
      <c r="F352" s="7">
        <v>4578.6000000000004</v>
      </c>
      <c r="G352" s="7">
        <v>5128.0320000000002</v>
      </c>
      <c r="H352" s="4">
        <v>915.72000000000014</v>
      </c>
      <c r="I352" s="5" t="s">
        <v>40</v>
      </c>
    </row>
    <row r="353" spans="1:9" ht="18" customHeight="1" x14ac:dyDescent="0.25">
      <c r="A353" s="2">
        <v>2021</v>
      </c>
      <c r="B353" s="2" t="s">
        <v>11</v>
      </c>
      <c r="C353" s="2" t="s">
        <v>12</v>
      </c>
      <c r="D353" s="6" t="s">
        <v>28</v>
      </c>
      <c r="E353" s="8">
        <v>345</v>
      </c>
      <c r="F353" s="8">
        <v>7000</v>
      </c>
      <c r="G353" s="8">
        <v>7840</v>
      </c>
      <c r="H353" s="4">
        <v>1400</v>
      </c>
      <c r="I353" s="5" t="s">
        <v>40</v>
      </c>
    </row>
    <row r="354" spans="1:9" ht="18" customHeight="1" x14ac:dyDescent="0.25">
      <c r="A354" s="2">
        <v>2021</v>
      </c>
      <c r="B354" s="2" t="s">
        <v>11</v>
      </c>
      <c r="C354" s="2" t="s">
        <v>13</v>
      </c>
      <c r="D354" s="3" t="s">
        <v>33</v>
      </c>
      <c r="E354" s="4">
        <v>122</v>
      </c>
      <c r="F354" s="4">
        <v>100</v>
      </c>
      <c r="G354" s="4">
        <v>112</v>
      </c>
      <c r="H354" s="4">
        <v>20</v>
      </c>
      <c r="I354" s="5" t="s">
        <v>40</v>
      </c>
    </row>
    <row r="355" spans="1:9" ht="18" customHeight="1" x14ac:dyDescent="0.25">
      <c r="A355" s="2">
        <v>2021</v>
      </c>
      <c r="B355" s="2" t="s">
        <v>11</v>
      </c>
      <c r="C355" s="2" t="s">
        <v>15</v>
      </c>
      <c r="D355" s="6" t="s">
        <v>26</v>
      </c>
      <c r="E355" s="7">
        <v>78</v>
      </c>
      <c r="F355" s="7">
        <v>4577.2</v>
      </c>
      <c r="G355" s="7">
        <v>5126.4639999999999</v>
      </c>
      <c r="H355" s="4">
        <v>915.44</v>
      </c>
      <c r="I355" s="5" t="s">
        <v>40</v>
      </c>
    </row>
    <row r="356" spans="1:9" ht="18" customHeight="1" x14ac:dyDescent="0.25">
      <c r="A356" s="2">
        <v>2021</v>
      </c>
      <c r="B356" s="2" t="s">
        <v>11</v>
      </c>
      <c r="C356" s="2" t="s">
        <v>15</v>
      </c>
      <c r="D356" s="6" t="s">
        <v>24</v>
      </c>
      <c r="E356" s="7">
        <v>76</v>
      </c>
      <c r="F356" s="7">
        <v>4576.8999999999996</v>
      </c>
      <c r="G356" s="7">
        <v>5126.1279999999997</v>
      </c>
      <c r="H356" s="4">
        <v>915.38</v>
      </c>
      <c r="I356" s="5" t="s">
        <v>40</v>
      </c>
    </row>
    <row r="357" spans="1:9" ht="18" customHeight="1" x14ac:dyDescent="0.25">
      <c r="A357" s="2">
        <v>2021</v>
      </c>
      <c r="B357" s="2" t="s">
        <v>11</v>
      </c>
      <c r="C357" s="2" t="s">
        <v>15</v>
      </c>
      <c r="D357" s="6" t="s">
        <v>25</v>
      </c>
      <c r="E357" s="7">
        <v>46</v>
      </c>
      <c r="F357" s="7">
        <v>200</v>
      </c>
      <c r="G357" s="7">
        <v>224</v>
      </c>
      <c r="H357" s="4">
        <v>40</v>
      </c>
      <c r="I357" s="5" t="s">
        <v>40</v>
      </c>
    </row>
    <row r="358" spans="1:9" ht="18" customHeight="1" x14ac:dyDescent="0.25">
      <c r="A358" s="2">
        <v>2021</v>
      </c>
      <c r="B358" s="2" t="s">
        <v>11</v>
      </c>
      <c r="C358" s="2" t="s">
        <v>15</v>
      </c>
      <c r="D358" s="6" t="s">
        <v>23</v>
      </c>
      <c r="E358" s="7">
        <v>34</v>
      </c>
      <c r="F358" s="7">
        <v>4576.8</v>
      </c>
      <c r="G358" s="7">
        <v>5126.0160000000005</v>
      </c>
      <c r="H358" s="4">
        <v>915.36000000000013</v>
      </c>
      <c r="I358" s="5" t="s">
        <v>40</v>
      </c>
    </row>
    <row r="359" spans="1:9" ht="18" customHeight="1" x14ac:dyDescent="0.25">
      <c r="A359" s="2">
        <v>2021</v>
      </c>
      <c r="B359" s="2" t="s">
        <v>11</v>
      </c>
      <c r="C359" s="2" t="s">
        <v>13</v>
      </c>
      <c r="D359" s="3" t="s">
        <v>34</v>
      </c>
      <c r="E359" s="4">
        <v>7</v>
      </c>
      <c r="F359" s="4">
        <v>200</v>
      </c>
      <c r="G359" s="4">
        <v>224</v>
      </c>
      <c r="H359" s="4">
        <v>40</v>
      </c>
      <c r="I359" s="5" t="s">
        <v>40</v>
      </c>
    </row>
    <row r="360" spans="1:9" ht="18" customHeight="1" x14ac:dyDescent="0.25">
      <c r="A360" s="2">
        <v>2021</v>
      </c>
      <c r="B360" s="2" t="s">
        <v>11</v>
      </c>
      <c r="C360" s="2" t="s">
        <v>15</v>
      </c>
      <c r="D360" s="6" t="s">
        <v>27</v>
      </c>
      <c r="E360" s="7">
        <v>3</v>
      </c>
      <c r="F360" s="7">
        <v>4577.3</v>
      </c>
      <c r="G360" s="7">
        <v>5126.576</v>
      </c>
      <c r="H360" s="4">
        <v>915.46</v>
      </c>
      <c r="I360" s="5" t="s">
        <v>40</v>
      </c>
    </row>
    <row r="361" spans="1:9" ht="18" customHeight="1" x14ac:dyDescent="0.25">
      <c r="A361" s="2">
        <v>2021</v>
      </c>
      <c r="B361" s="2" t="s">
        <v>11</v>
      </c>
      <c r="C361" s="2" t="s">
        <v>32</v>
      </c>
      <c r="D361" s="6" t="s">
        <v>32</v>
      </c>
      <c r="E361" s="7">
        <v>2</v>
      </c>
      <c r="F361" s="7">
        <v>6600</v>
      </c>
      <c r="G361" s="7">
        <v>7392</v>
      </c>
      <c r="H361" s="4">
        <v>1320</v>
      </c>
      <c r="I361" s="5" t="s">
        <v>40</v>
      </c>
    </row>
    <row r="362" spans="1:9" ht="18" customHeight="1" x14ac:dyDescent="0.25">
      <c r="A362" s="2">
        <v>2022</v>
      </c>
      <c r="B362" s="2" t="s">
        <v>0</v>
      </c>
      <c r="C362" s="2" t="s">
        <v>14</v>
      </c>
      <c r="D362" s="3" t="s">
        <v>36</v>
      </c>
      <c r="E362" s="4">
        <v>3566</v>
      </c>
      <c r="F362" s="4">
        <v>5492.76</v>
      </c>
      <c r="G362" s="4">
        <v>5126.576</v>
      </c>
      <c r="H362" s="4">
        <v>1098.5520000000001</v>
      </c>
      <c r="I362" s="5" t="s">
        <v>40</v>
      </c>
    </row>
    <row r="363" spans="1:9" ht="18" customHeight="1" x14ac:dyDescent="0.25">
      <c r="A363" s="2">
        <v>2022</v>
      </c>
      <c r="B363" s="2" t="s">
        <v>0</v>
      </c>
      <c r="C363" s="2" t="s">
        <v>14</v>
      </c>
      <c r="D363" s="3" t="s">
        <v>37</v>
      </c>
      <c r="E363" s="4">
        <v>2498</v>
      </c>
      <c r="F363" s="4">
        <v>9600</v>
      </c>
      <c r="G363" s="4">
        <v>8960</v>
      </c>
      <c r="H363" s="4">
        <v>1920</v>
      </c>
      <c r="I363" s="5" t="s">
        <v>40</v>
      </c>
    </row>
    <row r="364" spans="1:9" ht="18" customHeight="1" x14ac:dyDescent="0.25">
      <c r="A364" s="2">
        <v>2022</v>
      </c>
      <c r="B364" s="2" t="s">
        <v>0</v>
      </c>
      <c r="C364" s="2" t="s">
        <v>13</v>
      </c>
      <c r="D364" s="3" t="s">
        <v>35</v>
      </c>
      <c r="E364" s="4">
        <v>1245</v>
      </c>
      <c r="F364" s="4">
        <v>5492.6399999999994</v>
      </c>
      <c r="G364" s="4">
        <v>5126.4639999999999</v>
      </c>
      <c r="H364" s="4">
        <v>1098.528</v>
      </c>
      <c r="I364" s="5" t="s">
        <v>42</v>
      </c>
    </row>
    <row r="365" spans="1:9" ht="18" customHeight="1" x14ac:dyDescent="0.25">
      <c r="A365" s="2">
        <v>2022</v>
      </c>
      <c r="B365" s="2" t="s">
        <v>0</v>
      </c>
      <c r="C365" s="2" t="s">
        <v>38</v>
      </c>
      <c r="D365" s="6" t="s">
        <v>30</v>
      </c>
      <c r="E365" s="7">
        <v>644</v>
      </c>
      <c r="F365" s="7">
        <v>6892.2</v>
      </c>
      <c r="G365" s="7">
        <v>6432.72</v>
      </c>
      <c r="H365" s="4">
        <v>1378.44</v>
      </c>
      <c r="I365" s="5" t="s">
        <v>42</v>
      </c>
    </row>
    <row r="366" spans="1:9" ht="18" customHeight="1" x14ac:dyDescent="0.25">
      <c r="A366" s="2">
        <v>2022</v>
      </c>
      <c r="B366" s="2" t="s">
        <v>0</v>
      </c>
      <c r="C366" s="2" t="s">
        <v>12</v>
      </c>
      <c r="D366" s="6" t="s">
        <v>29</v>
      </c>
      <c r="E366" s="7">
        <v>643</v>
      </c>
      <c r="F366" s="7">
        <v>8400</v>
      </c>
      <c r="G366" s="7">
        <v>7840</v>
      </c>
      <c r="H366" s="4">
        <v>1680</v>
      </c>
      <c r="I366" s="5" t="s">
        <v>42</v>
      </c>
    </row>
    <row r="367" spans="1:9" ht="18" customHeight="1" x14ac:dyDescent="0.25">
      <c r="A367" s="2">
        <v>2022</v>
      </c>
      <c r="B367" s="2" t="s">
        <v>0</v>
      </c>
      <c r="C367" s="2" t="s">
        <v>38</v>
      </c>
      <c r="D367" s="6" t="s">
        <v>31</v>
      </c>
      <c r="E367" s="7">
        <v>455</v>
      </c>
      <c r="F367" s="7">
        <v>5494.3200000000006</v>
      </c>
      <c r="G367" s="7">
        <v>5128.0320000000002</v>
      </c>
      <c r="H367" s="4">
        <v>1098.8640000000003</v>
      </c>
      <c r="I367" s="5" t="s">
        <v>42</v>
      </c>
    </row>
    <row r="368" spans="1:9" ht="18" customHeight="1" x14ac:dyDescent="0.25">
      <c r="A368" s="2">
        <v>2022</v>
      </c>
      <c r="B368" s="2" t="s">
        <v>0</v>
      </c>
      <c r="C368" s="2" t="s">
        <v>12</v>
      </c>
      <c r="D368" s="6" t="s">
        <v>28</v>
      </c>
      <c r="E368" s="8">
        <v>345</v>
      </c>
      <c r="F368" s="8">
        <v>8400</v>
      </c>
      <c r="G368" s="8">
        <v>7840</v>
      </c>
      <c r="H368" s="4">
        <v>1680</v>
      </c>
      <c r="I368" s="5" t="s">
        <v>42</v>
      </c>
    </row>
    <row r="369" spans="1:9" ht="18" customHeight="1" x14ac:dyDescent="0.25">
      <c r="A369" s="2">
        <v>2022</v>
      </c>
      <c r="B369" s="2" t="s">
        <v>0</v>
      </c>
      <c r="C369" s="2" t="s">
        <v>13</v>
      </c>
      <c r="D369" s="3" t="s">
        <v>33</v>
      </c>
      <c r="E369" s="4">
        <v>122</v>
      </c>
      <c r="F369" s="4">
        <v>120</v>
      </c>
      <c r="G369" s="4">
        <v>112</v>
      </c>
      <c r="H369" s="4">
        <v>24</v>
      </c>
      <c r="I369" s="5" t="s">
        <v>42</v>
      </c>
    </row>
    <row r="370" spans="1:9" ht="18" customHeight="1" x14ac:dyDescent="0.25">
      <c r="A370" s="2">
        <v>2022</v>
      </c>
      <c r="B370" s="2" t="s">
        <v>0</v>
      </c>
      <c r="C370" s="2" t="s">
        <v>15</v>
      </c>
      <c r="D370" s="6" t="s">
        <v>26</v>
      </c>
      <c r="E370" s="7">
        <v>78</v>
      </c>
      <c r="F370" s="7">
        <v>2288.6</v>
      </c>
      <c r="G370" s="7">
        <v>5126.4639999999999</v>
      </c>
      <c r="H370" s="4">
        <v>457.72</v>
      </c>
      <c r="I370" s="5" t="s">
        <v>42</v>
      </c>
    </row>
    <row r="371" spans="1:9" ht="18" customHeight="1" x14ac:dyDescent="0.25">
      <c r="A371" s="2">
        <v>2022</v>
      </c>
      <c r="B371" s="2" t="s">
        <v>0</v>
      </c>
      <c r="C371" s="2" t="s">
        <v>15</v>
      </c>
      <c r="D371" s="6" t="s">
        <v>24</v>
      </c>
      <c r="E371" s="7">
        <v>76</v>
      </c>
      <c r="F371" s="7">
        <v>2288.4499999999998</v>
      </c>
      <c r="G371" s="7">
        <v>5126.1279999999997</v>
      </c>
      <c r="H371" s="4">
        <v>457.69</v>
      </c>
      <c r="I371" s="5" t="s">
        <v>42</v>
      </c>
    </row>
    <row r="372" spans="1:9" ht="18" customHeight="1" x14ac:dyDescent="0.25">
      <c r="A372" s="2">
        <v>2022</v>
      </c>
      <c r="B372" s="2" t="s">
        <v>0</v>
      </c>
      <c r="C372" s="2" t="s">
        <v>15</v>
      </c>
      <c r="D372" s="6" t="s">
        <v>25</v>
      </c>
      <c r="E372" s="7">
        <v>46</v>
      </c>
      <c r="F372" s="7">
        <v>100</v>
      </c>
      <c r="G372" s="7">
        <v>224</v>
      </c>
      <c r="H372" s="4">
        <v>20</v>
      </c>
      <c r="I372" s="5" t="s">
        <v>42</v>
      </c>
    </row>
    <row r="373" spans="1:9" ht="18" customHeight="1" x14ac:dyDescent="0.25">
      <c r="A373" s="2">
        <v>2022</v>
      </c>
      <c r="B373" s="2" t="s">
        <v>0</v>
      </c>
      <c r="C373" s="2" t="s">
        <v>15</v>
      </c>
      <c r="D373" s="6" t="s">
        <v>23</v>
      </c>
      <c r="E373" s="7">
        <v>34</v>
      </c>
      <c r="F373" s="7">
        <v>2288.4</v>
      </c>
      <c r="G373" s="7">
        <v>5126.0160000000005</v>
      </c>
      <c r="H373" s="4">
        <v>457.68000000000006</v>
      </c>
      <c r="I373" s="5" t="s">
        <v>42</v>
      </c>
    </row>
    <row r="374" spans="1:9" ht="18" customHeight="1" x14ac:dyDescent="0.25">
      <c r="A374" s="2">
        <v>2022</v>
      </c>
      <c r="B374" s="2" t="s">
        <v>0</v>
      </c>
      <c r="C374" s="2" t="s">
        <v>13</v>
      </c>
      <c r="D374" s="3" t="s">
        <v>34</v>
      </c>
      <c r="E374" s="4">
        <v>7</v>
      </c>
      <c r="F374" s="4">
        <v>200</v>
      </c>
      <c r="G374" s="4">
        <v>224</v>
      </c>
      <c r="H374" s="4">
        <v>40</v>
      </c>
      <c r="I374" s="5" t="s">
        <v>42</v>
      </c>
    </row>
    <row r="375" spans="1:9" ht="18" customHeight="1" x14ac:dyDescent="0.25">
      <c r="A375" s="2">
        <v>2022</v>
      </c>
      <c r="B375" s="2" t="s">
        <v>0</v>
      </c>
      <c r="C375" s="2" t="s">
        <v>32</v>
      </c>
      <c r="D375" s="6" t="s">
        <v>32</v>
      </c>
      <c r="E375" s="7">
        <v>3</v>
      </c>
      <c r="F375" s="7">
        <v>4577.3</v>
      </c>
      <c r="G375" s="7">
        <v>7392</v>
      </c>
      <c r="H375" s="4">
        <v>915.46</v>
      </c>
      <c r="I375" s="5" t="s">
        <v>42</v>
      </c>
    </row>
    <row r="376" spans="1:9" ht="18" customHeight="1" x14ac:dyDescent="0.25">
      <c r="A376" s="2">
        <v>2022</v>
      </c>
      <c r="B376" s="2" t="s">
        <v>0</v>
      </c>
      <c r="C376" s="2" t="s">
        <v>15</v>
      </c>
      <c r="D376" s="6" t="s">
        <v>27</v>
      </c>
      <c r="E376" s="7">
        <v>3</v>
      </c>
      <c r="F376" s="7">
        <v>3300</v>
      </c>
      <c r="G376" s="7">
        <v>5126.576</v>
      </c>
      <c r="H376" s="4">
        <v>660</v>
      </c>
      <c r="I376" s="5" t="s">
        <v>42</v>
      </c>
    </row>
    <row r="377" spans="1:9" ht="18" customHeight="1" x14ac:dyDescent="0.25">
      <c r="A377" s="2">
        <v>2022</v>
      </c>
      <c r="B377" s="2" t="s">
        <v>1</v>
      </c>
      <c r="C377" s="2" t="s">
        <v>14</v>
      </c>
      <c r="D377" s="3" t="s">
        <v>36</v>
      </c>
      <c r="E377" s="4">
        <v>3566</v>
      </c>
      <c r="F377" s="4">
        <v>4577.3</v>
      </c>
      <c r="G377" s="4">
        <v>5126.576</v>
      </c>
      <c r="H377" s="4">
        <v>915.46</v>
      </c>
      <c r="I377" s="5" t="s">
        <v>42</v>
      </c>
    </row>
    <row r="378" spans="1:9" ht="18" customHeight="1" x14ac:dyDescent="0.25">
      <c r="A378" s="2">
        <v>2022</v>
      </c>
      <c r="B378" s="2" t="s">
        <v>1</v>
      </c>
      <c r="C378" s="2" t="s">
        <v>14</v>
      </c>
      <c r="D378" s="3" t="s">
        <v>37</v>
      </c>
      <c r="E378" s="4">
        <v>2498</v>
      </c>
      <c r="F378" s="4">
        <v>8000</v>
      </c>
      <c r="G378" s="4">
        <v>8960</v>
      </c>
      <c r="H378" s="4">
        <v>1600</v>
      </c>
      <c r="I378" s="5" t="s">
        <v>42</v>
      </c>
    </row>
    <row r="379" spans="1:9" ht="18" customHeight="1" x14ac:dyDescent="0.25">
      <c r="A379" s="2">
        <v>2022</v>
      </c>
      <c r="B379" s="2" t="s">
        <v>1</v>
      </c>
      <c r="C379" s="2" t="s">
        <v>13</v>
      </c>
      <c r="D379" s="3" t="s">
        <v>35</v>
      </c>
      <c r="E379" s="4">
        <v>1245</v>
      </c>
      <c r="F379" s="4">
        <v>4577.2</v>
      </c>
      <c r="G379" s="4">
        <v>5126.4639999999999</v>
      </c>
      <c r="H379" s="4">
        <v>915.44</v>
      </c>
      <c r="I379" s="5" t="s">
        <v>42</v>
      </c>
    </row>
    <row r="380" spans="1:9" ht="18" customHeight="1" x14ac:dyDescent="0.25">
      <c r="A380" s="2">
        <v>2022</v>
      </c>
      <c r="B380" s="2" t="s">
        <v>1</v>
      </c>
      <c r="C380" s="2" t="s">
        <v>38</v>
      </c>
      <c r="D380" s="6" t="s">
        <v>30</v>
      </c>
      <c r="E380" s="7">
        <v>644</v>
      </c>
      <c r="F380" s="7">
        <v>5743.5</v>
      </c>
      <c r="G380" s="7">
        <v>6432.72</v>
      </c>
      <c r="H380" s="4">
        <v>1148.7</v>
      </c>
      <c r="I380" s="5" t="s">
        <v>42</v>
      </c>
    </row>
    <row r="381" spans="1:9" ht="18" customHeight="1" x14ac:dyDescent="0.25">
      <c r="A381" s="2">
        <v>2022</v>
      </c>
      <c r="B381" s="2" t="s">
        <v>1</v>
      </c>
      <c r="C381" s="2" t="s">
        <v>12</v>
      </c>
      <c r="D381" s="6" t="s">
        <v>29</v>
      </c>
      <c r="E381" s="7">
        <v>643</v>
      </c>
      <c r="F381" s="7">
        <v>7000</v>
      </c>
      <c r="G381" s="7">
        <v>7840</v>
      </c>
      <c r="H381" s="4">
        <v>1400</v>
      </c>
      <c r="I381" s="5" t="s">
        <v>42</v>
      </c>
    </row>
    <row r="382" spans="1:9" ht="18" customHeight="1" x14ac:dyDescent="0.25">
      <c r="A382" s="2">
        <v>2022</v>
      </c>
      <c r="B382" s="2" t="s">
        <v>1</v>
      </c>
      <c r="C382" s="2" t="s">
        <v>38</v>
      </c>
      <c r="D382" s="6" t="s">
        <v>31</v>
      </c>
      <c r="E382" s="7">
        <v>455</v>
      </c>
      <c r="F382" s="7">
        <v>4578.6000000000004</v>
      </c>
      <c r="G382" s="7">
        <v>5128.0320000000002</v>
      </c>
      <c r="H382" s="4">
        <v>915.72000000000014</v>
      </c>
      <c r="I382" s="5" t="s">
        <v>42</v>
      </c>
    </row>
    <row r="383" spans="1:9" ht="18" customHeight="1" x14ac:dyDescent="0.25">
      <c r="A383" s="2">
        <v>2022</v>
      </c>
      <c r="B383" s="2" t="s">
        <v>1</v>
      </c>
      <c r="C383" s="2" t="s">
        <v>12</v>
      </c>
      <c r="D383" s="6" t="s">
        <v>28</v>
      </c>
      <c r="E383" s="8">
        <v>345</v>
      </c>
      <c r="F383" s="8">
        <v>7000</v>
      </c>
      <c r="G383" s="8">
        <v>7840</v>
      </c>
      <c r="H383" s="4">
        <v>1400</v>
      </c>
      <c r="I383" s="5" t="s">
        <v>42</v>
      </c>
    </row>
    <row r="384" spans="1:9" ht="18" customHeight="1" x14ac:dyDescent="0.25">
      <c r="A384" s="2">
        <v>2022</v>
      </c>
      <c r="B384" s="2" t="s">
        <v>1</v>
      </c>
      <c r="C384" s="2" t="s">
        <v>13</v>
      </c>
      <c r="D384" s="3" t="s">
        <v>33</v>
      </c>
      <c r="E384" s="4">
        <v>122</v>
      </c>
      <c r="F384" s="4">
        <v>100</v>
      </c>
      <c r="G384" s="4">
        <v>112</v>
      </c>
      <c r="H384" s="4">
        <v>20</v>
      </c>
      <c r="I384" s="5" t="s">
        <v>42</v>
      </c>
    </row>
    <row r="385" spans="1:9" ht="18" customHeight="1" x14ac:dyDescent="0.25">
      <c r="A385" s="2">
        <v>2022</v>
      </c>
      <c r="B385" s="2" t="s">
        <v>1</v>
      </c>
      <c r="C385" s="2" t="s">
        <v>15</v>
      </c>
      <c r="D385" s="6" t="s">
        <v>26</v>
      </c>
      <c r="E385" s="7">
        <v>78</v>
      </c>
      <c r="F385" s="7">
        <v>2288.6</v>
      </c>
      <c r="G385" s="7">
        <v>5126.4639999999999</v>
      </c>
      <c r="H385" s="4">
        <v>457.72</v>
      </c>
      <c r="I385" s="5" t="s">
        <v>42</v>
      </c>
    </row>
    <row r="386" spans="1:9" ht="18" customHeight="1" x14ac:dyDescent="0.25">
      <c r="A386" s="2">
        <v>2022</v>
      </c>
      <c r="B386" s="2" t="s">
        <v>1</v>
      </c>
      <c r="C386" s="2" t="s">
        <v>15</v>
      </c>
      <c r="D386" s="6" t="s">
        <v>24</v>
      </c>
      <c r="E386" s="7">
        <v>76</v>
      </c>
      <c r="F386" s="7">
        <v>2288.4499999999998</v>
      </c>
      <c r="G386" s="7">
        <v>5126.1279999999997</v>
      </c>
      <c r="H386" s="4">
        <v>457.69</v>
      </c>
      <c r="I386" s="5" t="s">
        <v>42</v>
      </c>
    </row>
    <row r="387" spans="1:9" ht="18" customHeight="1" x14ac:dyDescent="0.25">
      <c r="A387" s="2">
        <v>2022</v>
      </c>
      <c r="B387" s="2" t="s">
        <v>1</v>
      </c>
      <c r="C387" s="2" t="s">
        <v>15</v>
      </c>
      <c r="D387" s="6" t="s">
        <v>25</v>
      </c>
      <c r="E387" s="7">
        <v>46</v>
      </c>
      <c r="F387" s="7">
        <v>100</v>
      </c>
      <c r="G387" s="7">
        <v>224</v>
      </c>
      <c r="H387" s="4">
        <v>20</v>
      </c>
      <c r="I387" s="5" t="s">
        <v>42</v>
      </c>
    </row>
    <row r="388" spans="1:9" ht="18" customHeight="1" x14ac:dyDescent="0.25">
      <c r="A388" s="2">
        <v>2022</v>
      </c>
      <c r="B388" s="2" t="s">
        <v>1</v>
      </c>
      <c r="C388" s="2" t="s">
        <v>15</v>
      </c>
      <c r="D388" s="6" t="s">
        <v>23</v>
      </c>
      <c r="E388" s="7">
        <v>34</v>
      </c>
      <c r="F388" s="7">
        <v>2288.4</v>
      </c>
      <c r="G388" s="7">
        <v>5126.0160000000005</v>
      </c>
      <c r="H388" s="4">
        <v>457.68000000000006</v>
      </c>
      <c r="I388" s="5" t="s">
        <v>42</v>
      </c>
    </row>
    <row r="389" spans="1:9" ht="18" customHeight="1" x14ac:dyDescent="0.25">
      <c r="A389" s="2">
        <v>2022</v>
      </c>
      <c r="B389" s="2" t="s">
        <v>1</v>
      </c>
      <c r="C389" s="2" t="s">
        <v>13</v>
      </c>
      <c r="D389" s="3" t="s">
        <v>34</v>
      </c>
      <c r="E389" s="4">
        <v>7</v>
      </c>
      <c r="F389" s="4">
        <v>200</v>
      </c>
      <c r="G389" s="4">
        <v>224</v>
      </c>
      <c r="H389" s="4">
        <v>40</v>
      </c>
      <c r="I389" s="5" t="s">
        <v>40</v>
      </c>
    </row>
    <row r="390" spans="1:9" ht="18" customHeight="1" x14ac:dyDescent="0.25">
      <c r="A390" s="2">
        <v>2022</v>
      </c>
      <c r="B390" s="2" t="s">
        <v>1</v>
      </c>
      <c r="C390" s="2" t="s">
        <v>15</v>
      </c>
      <c r="D390" s="6" t="s">
        <v>27</v>
      </c>
      <c r="E390" s="7">
        <v>3</v>
      </c>
      <c r="F390" s="7">
        <v>3300</v>
      </c>
      <c r="G390" s="7">
        <v>5126.576</v>
      </c>
      <c r="H390" s="4">
        <v>660</v>
      </c>
      <c r="I390" s="5" t="s">
        <v>40</v>
      </c>
    </row>
    <row r="391" spans="1:9" ht="18" customHeight="1" x14ac:dyDescent="0.25">
      <c r="A391" s="2">
        <v>2022</v>
      </c>
      <c r="B391" s="2" t="s">
        <v>1</v>
      </c>
      <c r="C391" s="2" t="s">
        <v>32</v>
      </c>
      <c r="D391" s="6" t="s">
        <v>32</v>
      </c>
      <c r="E391" s="7">
        <v>2</v>
      </c>
      <c r="F391" s="7">
        <v>6600</v>
      </c>
      <c r="G391" s="7">
        <v>7392</v>
      </c>
      <c r="H391" s="4">
        <v>1320</v>
      </c>
      <c r="I391" s="5" t="s">
        <v>40</v>
      </c>
    </row>
    <row r="392" spans="1:9" ht="18" customHeight="1" x14ac:dyDescent="0.25">
      <c r="A392" s="2">
        <v>2022</v>
      </c>
      <c r="B392" s="2" t="s">
        <v>2</v>
      </c>
      <c r="C392" s="2" t="s">
        <v>14</v>
      </c>
      <c r="D392" s="3" t="s">
        <v>36</v>
      </c>
      <c r="E392" s="4">
        <v>3566</v>
      </c>
      <c r="F392" s="4">
        <v>4577.3</v>
      </c>
      <c r="G392" s="4">
        <v>5126.576</v>
      </c>
      <c r="H392" s="4">
        <v>915.46</v>
      </c>
      <c r="I392" s="5" t="s">
        <v>40</v>
      </c>
    </row>
    <row r="393" spans="1:9" ht="18" customHeight="1" x14ac:dyDescent="0.25">
      <c r="A393" s="2">
        <v>2022</v>
      </c>
      <c r="B393" s="2" t="s">
        <v>2</v>
      </c>
      <c r="C393" s="2" t="s">
        <v>14</v>
      </c>
      <c r="D393" s="3" t="s">
        <v>37</v>
      </c>
      <c r="E393" s="4">
        <v>2498</v>
      </c>
      <c r="F393" s="4">
        <v>8000</v>
      </c>
      <c r="G393" s="4">
        <v>8960</v>
      </c>
      <c r="H393" s="4">
        <v>1600</v>
      </c>
      <c r="I393" s="5" t="s">
        <v>40</v>
      </c>
    </row>
    <row r="394" spans="1:9" ht="18" customHeight="1" x14ac:dyDescent="0.25">
      <c r="A394" s="2">
        <v>2022</v>
      </c>
      <c r="B394" s="2" t="s">
        <v>2</v>
      </c>
      <c r="C394" s="2" t="s">
        <v>13</v>
      </c>
      <c r="D394" s="3" t="s">
        <v>35</v>
      </c>
      <c r="E394" s="4">
        <v>1245</v>
      </c>
      <c r="F394" s="4">
        <v>4577.2</v>
      </c>
      <c r="G394" s="4">
        <v>5126.4639999999999</v>
      </c>
      <c r="H394" s="4">
        <v>915.44</v>
      </c>
      <c r="I394" s="5" t="s">
        <v>40</v>
      </c>
    </row>
    <row r="395" spans="1:9" ht="18" customHeight="1" x14ac:dyDescent="0.25">
      <c r="A395" s="2">
        <v>2022</v>
      </c>
      <c r="B395" s="2" t="s">
        <v>2</v>
      </c>
      <c r="C395" s="2" t="s">
        <v>38</v>
      </c>
      <c r="D395" s="6" t="s">
        <v>30</v>
      </c>
      <c r="E395" s="7">
        <v>644</v>
      </c>
      <c r="F395" s="7">
        <v>5743.5</v>
      </c>
      <c r="G395" s="7">
        <v>6432.72</v>
      </c>
      <c r="H395" s="4">
        <v>1148.7</v>
      </c>
      <c r="I395" s="5" t="s">
        <v>40</v>
      </c>
    </row>
    <row r="396" spans="1:9" ht="18" customHeight="1" x14ac:dyDescent="0.25">
      <c r="A396" s="2">
        <v>2022</v>
      </c>
      <c r="B396" s="2" t="s">
        <v>2</v>
      </c>
      <c r="C396" s="2" t="s">
        <v>12</v>
      </c>
      <c r="D396" s="6" t="s">
        <v>29</v>
      </c>
      <c r="E396" s="7">
        <v>643</v>
      </c>
      <c r="F396" s="7">
        <v>7000</v>
      </c>
      <c r="G396" s="7">
        <v>7840</v>
      </c>
      <c r="H396" s="4">
        <v>1400</v>
      </c>
      <c r="I396" s="5" t="s">
        <v>40</v>
      </c>
    </row>
    <row r="397" spans="1:9" ht="18" customHeight="1" x14ac:dyDescent="0.25">
      <c r="A397" s="2">
        <v>2022</v>
      </c>
      <c r="B397" s="2" t="s">
        <v>2</v>
      </c>
      <c r="C397" s="2" t="s">
        <v>38</v>
      </c>
      <c r="D397" s="6" t="s">
        <v>31</v>
      </c>
      <c r="E397" s="7">
        <v>455</v>
      </c>
      <c r="F397" s="7">
        <v>4578.6000000000004</v>
      </c>
      <c r="G397" s="7">
        <v>5128.0320000000002</v>
      </c>
      <c r="H397" s="4">
        <v>915.72000000000014</v>
      </c>
      <c r="I397" s="5" t="s">
        <v>40</v>
      </c>
    </row>
    <row r="398" spans="1:9" ht="18" customHeight="1" x14ac:dyDescent="0.25">
      <c r="A398" s="2">
        <v>2022</v>
      </c>
      <c r="B398" s="2" t="s">
        <v>2</v>
      </c>
      <c r="C398" s="2" t="s">
        <v>12</v>
      </c>
      <c r="D398" s="6" t="s">
        <v>28</v>
      </c>
      <c r="E398" s="8">
        <v>345</v>
      </c>
      <c r="F398" s="8">
        <v>7000</v>
      </c>
      <c r="G398" s="8">
        <v>7840</v>
      </c>
      <c r="H398" s="4">
        <v>1400</v>
      </c>
      <c r="I398" s="5" t="s">
        <v>40</v>
      </c>
    </row>
    <row r="399" spans="1:9" ht="18" customHeight="1" x14ac:dyDescent="0.25">
      <c r="A399" s="2">
        <v>2022</v>
      </c>
      <c r="B399" s="2" t="s">
        <v>2</v>
      </c>
      <c r="C399" s="2" t="s">
        <v>13</v>
      </c>
      <c r="D399" s="3" t="s">
        <v>33</v>
      </c>
      <c r="E399" s="4">
        <v>122</v>
      </c>
      <c r="F399" s="4">
        <v>100</v>
      </c>
      <c r="G399" s="4">
        <v>112</v>
      </c>
      <c r="H399" s="4">
        <v>20</v>
      </c>
      <c r="I399" s="5" t="s">
        <v>40</v>
      </c>
    </row>
    <row r="400" spans="1:9" ht="18" customHeight="1" x14ac:dyDescent="0.25">
      <c r="A400" s="2">
        <v>2022</v>
      </c>
      <c r="B400" s="2" t="s">
        <v>2</v>
      </c>
      <c r="C400" s="2" t="s">
        <v>15</v>
      </c>
      <c r="D400" s="6" t="s">
        <v>26</v>
      </c>
      <c r="E400" s="7">
        <v>78</v>
      </c>
      <c r="F400" s="7">
        <v>2288.6</v>
      </c>
      <c r="G400" s="7">
        <v>5126.4639999999999</v>
      </c>
      <c r="H400" s="4">
        <v>457.72</v>
      </c>
      <c r="I400" s="5" t="s">
        <v>40</v>
      </c>
    </row>
    <row r="401" spans="1:9" ht="18" customHeight="1" x14ac:dyDescent="0.25">
      <c r="A401" s="2">
        <v>2022</v>
      </c>
      <c r="B401" s="2" t="s">
        <v>2</v>
      </c>
      <c r="C401" s="2" t="s">
        <v>15</v>
      </c>
      <c r="D401" s="6" t="s">
        <v>24</v>
      </c>
      <c r="E401" s="7">
        <v>76</v>
      </c>
      <c r="F401" s="7">
        <v>2288.4499999999998</v>
      </c>
      <c r="G401" s="7">
        <v>5126.1279999999997</v>
      </c>
      <c r="H401" s="4">
        <v>457.69</v>
      </c>
      <c r="I401" s="5" t="s">
        <v>40</v>
      </c>
    </row>
    <row r="402" spans="1:9" ht="18" customHeight="1" x14ac:dyDescent="0.25">
      <c r="A402" s="2">
        <v>2022</v>
      </c>
      <c r="B402" s="2" t="s">
        <v>2</v>
      </c>
      <c r="C402" s="2" t="s">
        <v>15</v>
      </c>
      <c r="D402" s="6" t="s">
        <v>25</v>
      </c>
      <c r="E402" s="7">
        <v>46</v>
      </c>
      <c r="F402" s="7">
        <v>100</v>
      </c>
      <c r="G402" s="7">
        <v>224</v>
      </c>
      <c r="H402" s="4">
        <v>20</v>
      </c>
      <c r="I402" s="5" t="s">
        <v>40</v>
      </c>
    </row>
    <row r="403" spans="1:9" ht="18" customHeight="1" x14ac:dyDescent="0.25">
      <c r="A403" s="2">
        <v>2022</v>
      </c>
      <c r="B403" s="2" t="s">
        <v>2</v>
      </c>
      <c r="C403" s="2" t="s">
        <v>15</v>
      </c>
      <c r="D403" s="6" t="s">
        <v>23</v>
      </c>
      <c r="E403" s="7">
        <v>34</v>
      </c>
      <c r="F403" s="7">
        <v>2288.4</v>
      </c>
      <c r="G403" s="7">
        <v>5126.0160000000005</v>
      </c>
      <c r="H403" s="4">
        <v>457.68000000000006</v>
      </c>
      <c r="I403" s="5" t="s">
        <v>40</v>
      </c>
    </row>
    <row r="404" spans="1:9" ht="18" customHeight="1" x14ac:dyDescent="0.25">
      <c r="A404" s="2">
        <v>2022</v>
      </c>
      <c r="B404" s="2" t="s">
        <v>2</v>
      </c>
      <c r="C404" s="2" t="s">
        <v>13</v>
      </c>
      <c r="D404" s="3" t="s">
        <v>34</v>
      </c>
      <c r="E404" s="4">
        <v>7</v>
      </c>
      <c r="F404" s="4">
        <v>200</v>
      </c>
      <c r="G404" s="4">
        <v>224</v>
      </c>
      <c r="H404" s="4">
        <v>40</v>
      </c>
      <c r="I404" s="5" t="s">
        <v>40</v>
      </c>
    </row>
    <row r="405" spans="1:9" ht="18" customHeight="1" x14ac:dyDescent="0.25">
      <c r="A405" s="2">
        <v>2022</v>
      </c>
      <c r="B405" s="2" t="s">
        <v>2</v>
      </c>
      <c r="C405" s="2" t="s">
        <v>15</v>
      </c>
      <c r="D405" s="6" t="s">
        <v>27</v>
      </c>
      <c r="E405" s="7">
        <v>3</v>
      </c>
      <c r="F405" s="7">
        <v>2288.65</v>
      </c>
      <c r="G405" s="7">
        <v>5126.576</v>
      </c>
      <c r="H405" s="4">
        <v>457.73</v>
      </c>
      <c r="I405" s="5" t="s">
        <v>40</v>
      </c>
    </row>
    <row r="406" spans="1:9" ht="18" customHeight="1" x14ac:dyDescent="0.25">
      <c r="A406" s="2">
        <v>2022</v>
      </c>
      <c r="B406" s="2" t="s">
        <v>2</v>
      </c>
      <c r="C406" s="2" t="s">
        <v>32</v>
      </c>
      <c r="D406" s="6" t="s">
        <v>32</v>
      </c>
      <c r="E406" s="7">
        <v>2</v>
      </c>
      <c r="F406" s="7">
        <v>6600</v>
      </c>
      <c r="G406" s="7">
        <v>7392</v>
      </c>
      <c r="H406" s="4">
        <v>1320</v>
      </c>
      <c r="I406" s="5" t="s">
        <v>42</v>
      </c>
    </row>
    <row r="407" spans="1:9" ht="18" customHeight="1" x14ac:dyDescent="0.25">
      <c r="A407" s="2">
        <v>2022</v>
      </c>
      <c r="B407" s="2" t="s">
        <v>3</v>
      </c>
      <c r="C407" s="2" t="s">
        <v>14</v>
      </c>
      <c r="D407" s="3" t="s">
        <v>36</v>
      </c>
      <c r="E407" s="4">
        <v>3566</v>
      </c>
      <c r="F407" s="4">
        <v>4577.3</v>
      </c>
      <c r="G407" s="4">
        <v>5126.576</v>
      </c>
      <c r="H407" s="4">
        <v>915.46</v>
      </c>
      <c r="I407" s="5" t="s">
        <v>42</v>
      </c>
    </row>
    <row r="408" spans="1:9" ht="18" customHeight="1" x14ac:dyDescent="0.25">
      <c r="A408" s="2">
        <v>2022</v>
      </c>
      <c r="B408" s="2" t="s">
        <v>3</v>
      </c>
      <c r="C408" s="2" t="s">
        <v>14</v>
      </c>
      <c r="D408" s="3" t="s">
        <v>37</v>
      </c>
      <c r="E408" s="4">
        <v>2498</v>
      </c>
      <c r="F408" s="4">
        <v>8000</v>
      </c>
      <c r="G408" s="4">
        <v>8960</v>
      </c>
      <c r="H408" s="4">
        <v>1600</v>
      </c>
      <c r="I408" s="5" t="s">
        <v>42</v>
      </c>
    </row>
    <row r="409" spans="1:9" ht="18" customHeight="1" x14ac:dyDescent="0.25">
      <c r="A409" s="2">
        <v>2022</v>
      </c>
      <c r="B409" s="2" t="s">
        <v>3</v>
      </c>
      <c r="C409" s="2" t="s">
        <v>13</v>
      </c>
      <c r="D409" s="3" t="s">
        <v>35</v>
      </c>
      <c r="E409" s="4">
        <v>1245</v>
      </c>
      <c r="F409" s="4">
        <v>4577.2</v>
      </c>
      <c r="G409" s="4">
        <v>5126.4639999999999</v>
      </c>
      <c r="H409" s="4">
        <v>915.44</v>
      </c>
      <c r="I409" s="5" t="s">
        <v>42</v>
      </c>
    </row>
    <row r="410" spans="1:9" ht="18" customHeight="1" x14ac:dyDescent="0.25">
      <c r="A410" s="2">
        <v>2022</v>
      </c>
      <c r="B410" s="2" t="s">
        <v>3</v>
      </c>
      <c r="C410" s="2" t="s">
        <v>38</v>
      </c>
      <c r="D410" s="6" t="s">
        <v>30</v>
      </c>
      <c r="E410" s="7">
        <v>644</v>
      </c>
      <c r="F410" s="7">
        <v>5743.5</v>
      </c>
      <c r="G410" s="7">
        <v>6432.72</v>
      </c>
      <c r="H410" s="4">
        <v>1148.7</v>
      </c>
      <c r="I410" s="5" t="s">
        <v>42</v>
      </c>
    </row>
    <row r="411" spans="1:9" ht="18" customHeight="1" x14ac:dyDescent="0.25">
      <c r="A411" s="2">
        <v>2022</v>
      </c>
      <c r="B411" s="2" t="s">
        <v>3</v>
      </c>
      <c r="C411" s="2" t="s">
        <v>12</v>
      </c>
      <c r="D411" s="6" t="s">
        <v>29</v>
      </c>
      <c r="E411" s="7">
        <v>643</v>
      </c>
      <c r="F411" s="7">
        <v>7000</v>
      </c>
      <c r="G411" s="7">
        <v>7840</v>
      </c>
      <c r="H411" s="4">
        <v>1400</v>
      </c>
      <c r="I411" s="5" t="s">
        <v>42</v>
      </c>
    </row>
    <row r="412" spans="1:9" ht="18" customHeight="1" x14ac:dyDescent="0.25">
      <c r="A412" s="2">
        <v>2022</v>
      </c>
      <c r="B412" s="2" t="s">
        <v>3</v>
      </c>
      <c r="C412" s="2" t="s">
        <v>38</v>
      </c>
      <c r="D412" s="6" t="s">
        <v>31</v>
      </c>
      <c r="E412" s="7">
        <v>455</v>
      </c>
      <c r="F412" s="7">
        <v>4578.6000000000004</v>
      </c>
      <c r="G412" s="7">
        <v>5128.0320000000002</v>
      </c>
      <c r="H412" s="4">
        <v>915.72000000000014</v>
      </c>
      <c r="I412" s="5" t="s">
        <v>42</v>
      </c>
    </row>
    <row r="413" spans="1:9" ht="18" customHeight="1" x14ac:dyDescent="0.25">
      <c r="A413" s="2">
        <v>2022</v>
      </c>
      <c r="B413" s="2" t="s">
        <v>3</v>
      </c>
      <c r="C413" s="2" t="s">
        <v>12</v>
      </c>
      <c r="D413" s="6" t="s">
        <v>28</v>
      </c>
      <c r="E413" s="8">
        <v>345</v>
      </c>
      <c r="F413" s="8">
        <v>7000</v>
      </c>
      <c r="G413" s="8">
        <v>7840</v>
      </c>
      <c r="H413" s="4">
        <v>1400</v>
      </c>
      <c r="I413" s="5" t="s">
        <v>42</v>
      </c>
    </row>
    <row r="414" spans="1:9" ht="18" customHeight="1" x14ac:dyDescent="0.25">
      <c r="A414" s="2">
        <v>2022</v>
      </c>
      <c r="B414" s="2" t="s">
        <v>3</v>
      </c>
      <c r="C414" s="2" t="s">
        <v>13</v>
      </c>
      <c r="D414" s="3" t="s">
        <v>33</v>
      </c>
      <c r="E414" s="4">
        <v>122</v>
      </c>
      <c r="F414" s="4">
        <v>100</v>
      </c>
      <c r="G414" s="4">
        <v>112</v>
      </c>
      <c r="H414" s="4">
        <v>20</v>
      </c>
      <c r="I414" s="5" t="s">
        <v>42</v>
      </c>
    </row>
    <row r="415" spans="1:9" ht="18" customHeight="1" x14ac:dyDescent="0.25">
      <c r="A415" s="2">
        <v>2022</v>
      </c>
      <c r="B415" s="2" t="s">
        <v>3</v>
      </c>
      <c r="C415" s="2" t="s">
        <v>15</v>
      </c>
      <c r="D415" s="6" t="s">
        <v>26</v>
      </c>
      <c r="E415" s="7">
        <v>78</v>
      </c>
      <c r="F415" s="7">
        <v>2288.6</v>
      </c>
      <c r="G415" s="7">
        <v>5126.4639999999999</v>
      </c>
      <c r="H415" s="4">
        <v>457.72</v>
      </c>
      <c r="I415" s="5" t="s">
        <v>42</v>
      </c>
    </row>
    <row r="416" spans="1:9" ht="18" customHeight="1" x14ac:dyDescent="0.25">
      <c r="A416" s="2">
        <v>2022</v>
      </c>
      <c r="B416" s="2" t="s">
        <v>3</v>
      </c>
      <c r="C416" s="2" t="s">
        <v>15</v>
      </c>
      <c r="D416" s="6" t="s">
        <v>24</v>
      </c>
      <c r="E416" s="7">
        <v>76</v>
      </c>
      <c r="F416" s="7">
        <v>2288.4499999999998</v>
      </c>
      <c r="G416" s="7">
        <v>5126.1279999999997</v>
      </c>
      <c r="H416" s="4">
        <v>457.69</v>
      </c>
      <c r="I416" s="5" t="s">
        <v>42</v>
      </c>
    </row>
    <row r="417" spans="1:9" ht="18" customHeight="1" x14ac:dyDescent="0.25">
      <c r="A417" s="2">
        <v>2022</v>
      </c>
      <c r="B417" s="2" t="s">
        <v>3</v>
      </c>
      <c r="C417" s="2" t="s">
        <v>15</v>
      </c>
      <c r="D417" s="6" t="s">
        <v>25</v>
      </c>
      <c r="E417" s="7">
        <v>46</v>
      </c>
      <c r="F417" s="7">
        <v>100</v>
      </c>
      <c r="G417" s="7">
        <v>224</v>
      </c>
      <c r="H417" s="4">
        <v>20</v>
      </c>
      <c r="I417" s="5" t="s">
        <v>42</v>
      </c>
    </row>
    <row r="418" spans="1:9" ht="18" customHeight="1" x14ac:dyDescent="0.25">
      <c r="A418" s="2">
        <v>2022</v>
      </c>
      <c r="B418" s="2" t="s">
        <v>3</v>
      </c>
      <c r="C418" s="2" t="s">
        <v>15</v>
      </c>
      <c r="D418" s="6" t="s">
        <v>23</v>
      </c>
      <c r="E418" s="7">
        <v>34</v>
      </c>
      <c r="F418" s="7">
        <v>2288.4</v>
      </c>
      <c r="G418" s="7">
        <v>5126.0160000000005</v>
      </c>
      <c r="H418" s="4">
        <v>457.68000000000006</v>
      </c>
      <c r="I418" s="5" t="s">
        <v>42</v>
      </c>
    </row>
    <row r="419" spans="1:9" ht="18" customHeight="1" x14ac:dyDescent="0.25">
      <c r="A419" s="2">
        <v>2022</v>
      </c>
      <c r="B419" s="2" t="s">
        <v>3</v>
      </c>
      <c r="C419" s="2" t="s">
        <v>13</v>
      </c>
      <c r="D419" s="3" t="s">
        <v>34</v>
      </c>
      <c r="E419" s="4">
        <v>7</v>
      </c>
      <c r="F419" s="4">
        <v>200</v>
      </c>
      <c r="G419" s="4">
        <v>224</v>
      </c>
      <c r="H419" s="4">
        <v>40</v>
      </c>
      <c r="I419" s="5" t="s">
        <v>42</v>
      </c>
    </row>
    <row r="420" spans="1:9" ht="18" customHeight="1" x14ac:dyDescent="0.25">
      <c r="A420" s="2">
        <v>2022</v>
      </c>
      <c r="B420" s="2" t="s">
        <v>3</v>
      </c>
      <c r="C420" s="2" t="s">
        <v>15</v>
      </c>
      <c r="D420" s="6" t="s">
        <v>27</v>
      </c>
      <c r="E420" s="7">
        <v>3</v>
      </c>
      <c r="F420" s="7">
        <v>2288.65</v>
      </c>
      <c r="G420" s="7">
        <v>5126.576</v>
      </c>
      <c r="H420" s="4">
        <v>457.73</v>
      </c>
      <c r="I420" s="5" t="s">
        <v>42</v>
      </c>
    </row>
    <row r="421" spans="1:9" ht="18" customHeight="1" x14ac:dyDescent="0.25">
      <c r="A421" s="2">
        <v>2022</v>
      </c>
      <c r="B421" s="2" t="s">
        <v>3</v>
      </c>
      <c r="C421" s="2" t="s">
        <v>32</v>
      </c>
      <c r="D421" s="6" t="s">
        <v>32</v>
      </c>
      <c r="E421" s="7">
        <v>2</v>
      </c>
      <c r="F421" s="7">
        <v>7920</v>
      </c>
      <c r="G421" s="7">
        <v>7392</v>
      </c>
      <c r="H421" s="4">
        <v>1584</v>
      </c>
      <c r="I421" s="5" t="s">
        <v>42</v>
      </c>
    </row>
    <row r="422" spans="1:9" ht="18" customHeight="1" x14ac:dyDescent="0.25">
      <c r="A422" s="2">
        <v>2022</v>
      </c>
      <c r="B422" s="2" t="s">
        <v>4</v>
      </c>
      <c r="C422" s="2" t="s">
        <v>14</v>
      </c>
      <c r="D422" s="3" t="s">
        <v>36</v>
      </c>
      <c r="E422" s="4">
        <v>3566</v>
      </c>
      <c r="F422" s="4">
        <v>4577.3</v>
      </c>
      <c r="G422" s="4">
        <v>5126.576</v>
      </c>
      <c r="H422" s="4">
        <v>915.46</v>
      </c>
      <c r="I422" s="5" t="s">
        <v>40</v>
      </c>
    </row>
    <row r="423" spans="1:9" ht="18" customHeight="1" x14ac:dyDescent="0.25">
      <c r="A423" s="2">
        <v>2022</v>
      </c>
      <c r="B423" s="2" t="s">
        <v>4</v>
      </c>
      <c r="C423" s="2" t="s">
        <v>14</v>
      </c>
      <c r="D423" s="3" t="s">
        <v>37</v>
      </c>
      <c r="E423" s="4">
        <v>2498</v>
      </c>
      <c r="F423" s="4">
        <v>8800</v>
      </c>
      <c r="G423" s="4">
        <v>8960</v>
      </c>
      <c r="H423" s="4">
        <v>1760</v>
      </c>
      <c r="I423" s="5" t="s">
        <v>40</v>
      </c>
    </row>
    <row r="424" spans="1:9" ht="18" customHeight="1" x14ac:dyDescent="0.25">
      <c r="A424" s="2">
        <v>2022</v>
      </c>
      <c r="B424" s="2" t="s">
        <v>4</v>
      </c>
      <c r="C424" s="2" t="s">
        <v>13</v>
      </c>
      <c r="D424" s="3" t="s">
        <v>35</v>
      </c>
      <c r="E424" s="4">
        <v>1245</v>
      </c>
      <c r="F424" s="4">
        <v>5034.92</v>
      </c>
      <c r="G424" s="4">
        <v>5126.4639999999999</v>
      </c>
      <c r="H424" s="4">
        <v>1006.984</v>
      </c>
      <c r="I424" s="5" t="s">
        <v>40</v>
      </c>
    </row>
    <row r="425" spans="1:9" ht="18" customHeight="1" x14ac:dyDescent="0.25">
      <c r="A425" s="2">
        <v>2022</v>
      </c>
      <c r="B425" s="2" t="s">
        <v>4</v>
      </c>
      <c r="C425" s="2" t="s">
        <v>38</v>
      </c>
      <c r="D425" s="6" t="s">
        <v>30</v>
      </c>
      <c r="E425" s="7">
        <v>644</v>
      </c>
      <c r="F425" s="7">
        <v>6317.85</v>
      </c>
      <c r="G425" s="7">
        <v>6432.72</v>
      </c>
      <c r="H425" s="4">
        <v>1263.5700000000002</v>
      </c>
      <c r="I425" s="5" t="s">
        <v>40</v>
      </c>
    </row>
    <row r="426" spans="1:9" ht="18" customHeight="1" x14ac:dyDescent="0.25">
      <c r="A426" s="2">
        <v>2022</v>
      </c>
      <c r="B426" s="2" t="s">
        <v>4</v>
      </c>
      <c r="C426" s="2" t="s">
        <v>12</v>
      </c>
      <c r="D426" s="6" t="s">
        <v>29</v>
      </c>
      <c r="E426" s="7">
        <v>643</v>
      </c>
      <c r="F426" s="7">
        <v>7700</v>
      </c>
      <c r="G426" s="7">
        <v>7840</v>
      </c>
      <c r="H426" s="4">
        <v>1540</v>
      </c>
      <c r="I426" s="5" t="s">
        <v>40</v>
      </c>
    </row>
    <row r="427" spans="1:9" ht="18" customHeight="1" x14ac:dyDescent="0.25">
      <c r="A427" s="2">
        <v>2022</v>
      </c>
      <c r="B427" s="2" t="s">
        <v>4</v>
      </c>
      <c r="C427" s="2" t="s">
        <v>38</v>
      </c>
      <c r="D427" s="6" t="s">
        <v>31</v>
      </c>
      <c r="E427" s="7">
        <v>455</v>
      </c>
      <c r="F427" s="7">
        <v>5036.46</v>
      </c>
      <c r="G427" s="7">
        <v>5128.0320000000002</v>
      </c>
      <c r="H427" s="4">
        <v>1007.292</v>
      </c>
      <c r="I427" s="5" t="s">
        <v>42</v>
      </c>
    </row>
    <row r="428" spans="1:9" ht="18" customHeight="1" x14ac:dyDescent="0.25">
      <c r="A428" s="2">
        <v>2022</v>
      </c>
      <c r="B428" s="2" t="s">
        <v>4</v>
      </c>
      <c r="C428" s="2" t="s">
        <v>12</v>
      </c>
      <c r="D428" s="6" t="s">
        <v>28</v>
      </c>
      <c r="E428" s="8">
        <v>345</v>
      </c>
      <c r="F428" s="8">
        <v>7700</v>
      </c>
      <c r="G428" s="8">
        <v>7840</v>
      </c>
      <c r="H428" s="4">
        <v>1540</v>
      </c>
      <c r="I428" s="5" t="s">
        <v>42</v>
      </c>
    </row>
    <row r="429" spans="1:9" ht="18" customHeight="1" x14ac:dyDescent="0.25">
      <c r="A429" s="2">
        <v>2022</v>
      </c>
      <c r="B429" s="2" t="s">
        <v>4</v>
      </c>
      <c r="C429" s="2" t="s">
        <v>13</v>
      </c>
      <c r="D429" s="3" t="s">
        <v>33</v>
      </c>
      <c r="E429" s="4">
        <v>122</v>
      </c>
      <c r="F429" s="4">
        <v>110</v>
      </c>
      <c r="G429" s="4">
        <v>112</v>
      </c>
      <c r="H429" s="4">
        <v>22</v>
      </c>
      <c r="I429" s="5" t="s">
        <v>42</v>
      </c>
    </row>
    <row r="430" spans="1:9" ht="18" customHeight="1" x14ac:dyDescent="0.25">
      <c r="A430" s="2">
        <v>2022</v>
      </c>
      <c r="B430" s="2" t="s">
        <v>4</v>
      </c>
      <c r="C430" s="2" t="s">
        <v>15</v>
      </c>
      <c r="D430" s="6" t="s">
        <v>26</v>
      </c>
      <c r="E430" s="7">
        <v>78</v>
      </c>
      <c r="F430" s="7">
        <v>2517.46</v>
      </c>
      <c r="G430" s="7">
        <v>5126.4639999999999</v>
      </c>
      <c r="H430" s="4">
        <v>503.49200000000002</v>
      </c>
      <c r="I430" s="5" t="s">
        <v>42</v>
      </c>
    </row>
    <row r="431" spans="1:9" ht="18" customHeight="1" x14ac:dyDescent="0.25">
      <c r="A431" s="2">
        <v>2022</v>
      </c>
      <c r="B431" s="2" t="s">
        <v>4</v>
      </c>
      <c r="C431" s="2" t="s">
        <v>15</v>
      </c>
      <c r="D431" s="6" t="s">
        <v>24</v>
      </c>
      <c r="E431" s="7">
        <v>76</v>
      </c>
      <c r="F431" s="7">
        <v>2288.4499999999998</v>
      </c>
      <c r="G431" s="7">
        <v>5126.1279999999997</v>
      </c>
      <c r="H431" s="4">
        <v>457.69</v>
      </c>
      <c r="I431" s="5" t="s">
        <v>42</v>
      </c>
    </row>
    <row r="432" spans="1:9" ht="18" customHeight="1" x14ac:dyDescent="0.25">
      <c r="A432" s="2">
        <v>2022</v>
      </c>
      <c r="B432" s="2" t="s">
        <v>4</v>
      </c>
      <c r="C432" s="2" t="s">
        <v>15</v>
      </c>
      <c r="D432" s="6" t="s">
        <v>25</v>
      </c>
      <c r="E432" s="7">
        <v>46</v>
      </c>
      <c r="F432" s="7">
        <v>100</v>
      </c>
      <c r="G432" s="7">
        <v>224</v>
      </c>
      <c r="H432" s="4">
        <v>20</v>
      </c>
      <c r="I432" s="5" t="s">
        <v>42</v>
      </c>
    </row>
    <row r="433" spans="1:9" ht="18" customHeight="1" x14ac:dyDescent="0.25">
      <c r="A433" s="2">
        <v>2022</v>
      </c>
      <c r="B433" s="2" t="s">
        <v>4</v>
      </c>
      <c r="C433" s="2" t="s">
        <v>15</v>
      </c>
      <c r="D433" s="6" t="s">
        <v>23</v>
      </c>
      <c r="E433" s="7">
        <v>34</v>
      </c>
      <c r="F433" s="7">
        <v>2288.4</v>
      </c>
      <c r="G433" s="7">
        <v>5126.0160000000005</v>
      </c>
      <c r="H433" s="4">
        <v>457.68000000000006</v>
      </c>
      <c r="I433" s="5" t="s">
        <v>42</v>
      </c>
    </row>
    <row r="434" spans="1:9" ht="18" customHeight="1" x14ac:dyDescent="0.25">
      <c r="A434" s="2">
        <v>2022</v>
      </c>
      <c r="B434" s="2" t="s">
        <v>4</v>
      </c>
      <c r="C434" s="2" t="s">
        <v>13</v>
      </c>
      <c r="D434" s="3" t="s">
        <v>34</v>
      </c>
      <c r="E434" s="4">
        <v>7</v>
      </c>
      <c r="F434" s="4">
        <v>200</v>
      </c>
      <c r="G434" s="4">
        <v>224</v>
      </c>
      <c r="H434" s="4">
        <v>40</v>
      </c>
      <c r="I434" s="5" t="s">
        <v>42</v>
      </c>
    </row>
    <row r="435" spans="1:9" ht="18" customHeight="1" x14ac:dyDescent="0.25">
      <c r="A435" s="2">
        <v>2022</v>
      </c>
      <c r="B435" s="2" t="s">
        <v>4</v>
      </c>
      <c r="C435" s="2" t="s">
        <v>15</v>
      </c>
      <c r="D435" s="6" t="s">
        <v>27</v>
      </c>
      <c r="E435" s="7">
        <v>3</v>
      </c>
      <c r="F435" s="7">
        <v>3300</v>
      </c>
      <c r="G435" s="7">
        <v>5126.576</v>
      </c>
      <c r="H435" s="4">
        <v>660</v>
      </c>
      <c r="I435" s="5" t="s">
        <v>42</v>
      </c>
    </row>
    <row r="436" spans="1:9" ht="18" customHeight="1" x14ac:dyDescent="0.25">
      <c r="A436" s="2">
        <v>2022</v>
      </c>
      <c r="B436" s="2" t="s">
        <v>4</v>
      </c>
      <c r="C436" s="2" t="s">
        <v>32</v>
      </c>
      <c r="D436" s="6" t="s">
        <v>32</v>
      </c>
      <c r="E436" s="7">
        <v>2</v>
      </c>
      <c r="F436" s="7">
        <v>4577.3</v>
      </c>
      <c r="G436" s="7">
        <v>7392</v>
      </c>
      <c r="H436" s="4">
        <v>915.46</v>
      </c>
      <c r="I436" s="5" t="s">
        <v>40</v>
      </c>
    </row>
    <row r="437" spans="1:9" ht="18" customHeight="1" x14ac:dyDescent="0.25">
      <c r="A437" s="2">
        <v>2022</v>
      </c>
      <c r="B437" s="2" t="s">
        <v>5</v>
      </c>
      <c r="C437" s="2" t="s">
        <v>14</v>
      </c>
      <c r="D437" s="3" t="s">
        <v>36</v>
      </c>
      <c r="E437" s="4">
        <v>3566</v>
      </c>
      <c r="F437" s="4">
        <v>4577.3</v>
      </c>
      <c r="G437" s="4">
        <v>5126.576</v>
      </c>
      <c r="H437" s="4">
        <v>915.46</v>
      </c>
      <c r="I437" s="5" t="s">
        <v>42</v>
      </c>
    </row>
    <row r="438" spans="1:9" ht="18" customHeight="1" x14ac:dyDescent="0.25">
      <c r="A438" s="2">
        <v>2022</v>
      </c>
      <c r="B438" s="2" t="s">
        <v>5</v>
      </c>
      <c r="C438" s="2" t="s">
        <v>14</v>
      </c>
      <c r="D438" s="3" t="s">
        <v>37</v>
      </c>
      <c r="E438" s="4">
        <v>2498</v>
      </c>
      <c r="F438" s="4">
        <v>8000</v>
      </c>
      <c r="G438" s="4">
        <v>8960</v>
      </c>
      <c r="H438" s="4">
        <v>1600</v>
      </c>
      <c r="I438" s="5" t="s">
        <v>40</v>
      </c>
    </row>
    <row r="439" spans="1:9" ht="18" customHeight="1" x14ac:dyDescent="0.25">
      <c r="A439" s="2">
        <v>2022</v>
      </c>
      <c r="B439" s="2" t="s">
        <v>5</v>
      </c>
      <c r="C439" s="2" t="s">
        <v>13</v>
      </c>
      <c r="D439" s="3" t="s">
        <v>35</v>
      </c>
      <c r="E439" s="4">
        <v>1245</v>
      </c>
      <c r="F439" s="4">
        <v>4577.2</v>
      </c>
      <c r="G439" s="4">
        <v>5126.4639999999999</v>
      </c>
      <c r="H439" s="4">
        <v>915.44</v>
      </c>
      <c r="I439" s="5" t="s">
        <v>40</v>
      </c>
    </row>
    <row r="440" spans="1:9" ht="18" customHeight="1" x14ac:dyDescent="0.25">
      <c r="A440" s="2">
        <v>2022</v>
      </c>
      <c r="B440" s="2" t="s">
        <v>5</v>
      </c>
      <c r="C440" s="2" t="s">
        <v>38</v>
      </c>
      <c r="D440" s="6" t="s">
        <v>30</v>
      </c>
      <c r="E440" s="7">
        <v>644</v>
      </c>
      <c r="F440" s="7">
        <v>5743.5</v>
      </c>
      <c r="G440" s="7">
        <v>6432.72</v>
      </c>
      <c r="H440" s="4">
        <v>1148.7</v>
      </c>
      <c r="I440" s="5" t="s">
        <v>40</v>
      </c>
    </row>
    <row r="441" spans="1:9" ht="18" customHeight="1" x14ac:dyDescent="0.25">
      <c r="A441" s="2">
        <v>2022</v>
      </c>
      <c r="B441" s="2" t="s">
        <v>5</v>
      </c>
      <c r="C441" s="2" t="s">
        <v>12</v>
      </c>
      <c r="D441" s="6" t="s">
        <v>29</v>
      </c>
      <c r="E441" s="7">
        <v>643</v>
      </c>
      <c r="F441" s="7">
        <v>7000</v>
      </c>
      <c r="G441" s="7">
        <v>7840</v>
      </c>
      <c r="H441" s="4">
        <v>1400</v>
      </c>
      <c r="I441" s="5" t="s">
        <v>40</v>
      </c>
    </row>
    <row r="442" spans="1:9" ht="18" customHeight="1" x14ac:dyDescent="0.25">
      <c r="A442" s="2">
        <v>2022</v>
      </c>
      <c r="B442" s="2" t="s">
        <v>5</v>
      </c>
      <c r="C442" s="2" t="s">
        <v>38</v>
      </c>
      <c r="D442" s="6" t="s">
        <v>31</v>
      </c>
      <c r="E442" s="7">
        <v>455</v>
      </c>
      <c r="F442" s="7">
        <v>4578.6000000000004</v>
      </c>
      <c r="G442" s="7">
        <v>5128.0320000000002</v>
      </c>
      <c r="H442" s="4">
        <v>915.72000000000014</v>
      </c>
      <c r="I442" s="5" t="s">
        <v>40</v>
      </c>
    </row>
    <row r="443" spans="1:9" ht="18" customHeight="1" x14ac:dyDescent="0.25">
      <c r="A443" s="2">
        <v>2022</v>
      </c>
      <c r="B443" s="2" t="s">
        <v>5</v>
      </c>
      <c r="C443" s="2" t="s">
        <v>12</v>
      </c>
      <c r="D443" s="6" t="s">
        <v>28</v>
      </c>
      <c r="E443" s="8">
        <v>345</v>
      </c>
      <c r="F443" s="8">
        <v>7000</v>
      </c>
      <c r="G443" s="8">
        <v>7840</v>
      </c>
      <c r="H443" s="4">
        <v>1400</v>
      </c>
      <c r="I443" s="5" t="s">
        <v>40</v>
      </c>
    </row>
    <row r="444" spans="1:9" ht="18" customHeight="1" x14ac:dyDescent="0.25">
      <c r="A444" s="2">
        <v>2022</v>
      </c>
      <c r="B444" s="2" t="s">
        <v>5</v>
      </c>
      <c r="C444" s="2" t="s">
        <v>13</v>
      </c>
      <c r="D444" s="3" t="s">
        <v>33</v>
      </c>
      <c r="E444" s="4">
        <v>122</v>
      </c>
      <c r="F444" s="4">
        <v>100</v>
      </c>
      <c r="G444" s="4">
        <v>112</v>
      </c>
      <c r="H444" s="4">
        <v>20</v>
      </c>
      <c r="I444" s="5" t="s">
        <v>40</v>
      </c>
    </row>
    <row r="445" spans="1:9" ht="18" customHeight="1" x14ac:dyDescent="0.25">
      <c r="A445" s="2">
        <v>2022</v>
      </c>
      <c r="B445" s="2" t="s">
        <v>5</v>
      </c>
      <c r="C445" s="2" t="s">
        <v>15</v>
      </c>
      <c r="D445" s="6" t="s">
        <v>26</v>
      </c>
      <c r="E445" s="7">
        <v>78</v>
      </c>
      <c r="F445" s="7">
        <v>2288.6</v>
      </c>
      <c r="G445" s="7">
        <v>5126.4639999999999</v>
      </c>
      <c r="H445" s="4">
        <v>457.72</v>
      </c>
      <c r="I445" s="5" t="s">
        <v>40</v>
      </c>
    </row>
    <row r="446" spans="1:9" ht="18" customHeight="1" x14ac:dyDescent="0.25">
      <c r="A446" s="2">
        <v>2022</v>
      </c>
      <c r="B446" s="2" t="s">
        <v>5</v>
      </c>
      <c r="C446" s="2" t="s">
        <v>15</v>
      </c>
      <c r="D446" s="6" t="s">
        <v>24</v>
      </c>
      <c r="E446" s="7">
        <v>76</v>
      </c>
      <c r="F446" s="7">
        <v>2288.4499999999998</v>
      </c>
      <c r="G446" s="7">
        <v>5126.1279999999997</v>
      </c>
      <c r="H446" s="4">
        <v>457.69</v>
      </c>
      <c r="I446" s="5" t="s">
        <v>40</v>
      </c>
    </row>
    <row r="447" spans="1:9" ht="18" customHeight="1" x14ac:dyDescent="0.25">
      <c r="A447" s="2">
        <v>2022</v>
      </c>
      <c r="B447" s="2" t="s">
        <v>5</v>
      </c>
      <c r="C447" s="2" t="s">
        <v>15</v>
      </c>
      <c r="D447" s="6" t="s">
        <v>25</v>
      </c>
      <c r="E447" s="7">
        <v>46</v>
      </c>
      <c r="F447" s="7">
        <v>100</v>
      </c>
      <c r="G447" s="7">
        <v>224</v>
      </c>
      <c r="H447" s="4">
        <v>20</v>
      </c>
      <c r="I447" s="5" t="s">
        <v>40</v>
      </c>
    </row>
    <row r="448" spans="1:9" ht="18" customHeight="1" x14ac:dyDescent="0.25">
      <c r="A448" s="2">
        <v>2022</v>
      </c>
      <c r="B448" s="2" t="s">
        <v>5</v>
      </c>
      <c r="C448" s="2" t="s">
        <v>15</v>
      </c>
      <c r="D448" s="6" t="s">
        <v>23</v>
      </c>
      <c r="E448" s="7">
        <v>34</v>
      </c>
      <c r="F448" s="7">
        <v>2288.4</v>
      </c>
      <c r="G448" s="7">
        <v>5126.0160000000005</v>
      </c>
      <c r="H448" s="4">
        <v>457.68000000000006</v>
      </c>
      <c r="I448" s="5" t="s">
        <v>40</v>
      </c>
    </row>
    <row r="449" spans="1:9" ht="18" customHeight="1" x14ac:dyDescent="0.25">
      <c r="A449" s="2">
        <v>2022</v>
      </c>
      <c r="B449" s="2" t="s">
        <v>5</v>
      </c>
      <c r="C449" s="2" t="s">
        <v>13</v>
      </c>
      <c r="D449" s="3" t="s">
        <v>34</v>
      </c>
      <c r="E449" s="4">
        <v>7</v>
      </c>
      <c r="F449" s="4">
        <v>200</v>
      </c>
      <c r="G449" s="4">
        <v>224</v>
      </c>
      <c r="H449" s="4">
        <v>40</v>
      </c>
      <c r="I449" s="5" t="s">
        <v>40</v>
      </c>
    </row>
    <row r="450" spans="1:9" ht="18" customHeight="1" x14ac:dyDescent="0.25">
      <c r="A450" s="2">
        <v>2022</v>
      </c>
      <c r="B450" s="2" t="s">
        <v>5</v>
      </c>
      <c r="C450" s="2" t="s">
        <v>32</v>
      </c>
      <c r="D450" s="6" t="s">
        <v>32</v>
      </c>
      <c r="E450" s="7">
        <v>3</v>
      </c>
      <c r="F450" s="7">
        <v>4577.3</v>
      </c>
      <c r="G450" s="7">
        <v>7392</v>
      </c>
      <c r="H450" s="4">
        <v>915.46</v>
      </c>
      <c r="I450" s="5" t="s">
        <v>40</v>
      </c>
    </row>
    <row r="451" spans="1:9" ht="18" customHeight="1" x14ac:dyDescent="0.25">
      <c r="A451" s="2">
        <v>2022</v>
      </c>
      <c r="B451" s="2" t="s">
        <v>5</v>
      </c>
      <c r="C451" s="2" t="s">
        <v>15</v>
      </c>
      <c r="D451" s="6" t="s">
        <v>27</v>
      </c>
      <c r="E451" s="7">
        <v>3</v>
      </c>
      <c r="F451" s="7">
        <v>2288.65</v>
      </c>
      <c r="G451" s="7">
        <v>5126.576</v>
      </c>
      <c r="H451" s="4">
        <v>457.73</v>
      </c>
      <c r="I451" s="5" t="s">
        <v>40</v>
      </c>
    </row>
    <row r="452" spans="1:9" ht="18" customHeight="1" x14ac:dyDescent="0.25">
      <c r="A452" s="2">
        <v>2022</v>
      </c>
      <c r="B452" s="2" t="s">
        <v>6</v>
      </c>
      <c r="C452" s="2" t="s">
        <v>14</v>
      </c>
      <c r="D452" s="3" t="s">
        <v>36</v>
      </c>
      <c r="E452" s="4">
        <v>3566</v>
      </c>
      <c r="F452" s="4">
        <v>4577.3</v>
      </c>
      <c r="G452" s="4">
        <v>5126.576</v>
      </c>
      <c r="H452" s="4">
        <v>915.46</v>
      </c>
      <c r="I452" s="5" t="s">
        <v>40</v>
      </c>
    </row>
    <row r="453" spans="1:9" ht="18" customHeight="1" x14ac:dyDescent="0.25">
      <c r="A453" s="2">
        <v>2022</v>
      </c>
      <c r="B453" s="2" t="s">
        <v>6</v>
      </c>
      <c r="C453" s="2" t="s">
        <v>14</v>
      </c>
      <c r="D453" s="3" t="s">
        <v>37</v>
      </c>
      <c r="E453" s="4">
        <v>2498</v>
      </c>
      <c r="F453" s="4">
        <v>8000</v>
      </c>
      <c r="G453" s="4">
        <v>8960</v>
      </c>
      <c r="H453" s="4">
        <v>1600</v>
      </c>
      <c r="I453" s="5" t="s">
        <v>40</v>
      </c>
    </row>
    <row r="454" spans="1:9" ht="18" customHeight="1" x14ac:dyDescent="0.25">
      <c r="A454" s="2">
        <v>2022</v>
      </c>
      <c r="B454" s="2" t="s">
        <v>6</v>
      </c>
      <c r="C454" s="2" t="s">
        <v>13</v>
      </c>
      <c r="D454" s="3" t="s">
        <v>35</v>
      </c>
      <c r="E454" s="4">
        <v>1245</v>
      </c>
      <c r="F454" s="4">
        <v>4577.2</v>
      </c>
      <c r="G454" s="4">
        <v>5126.4639999999999</v>
      </c>
      <c r="H454" s="4">
        <v>915.44</v>
      </c>
      <c r="I454" s="5" t="s">
        <v>40</v>
      </c>
    </row>
    <row r="455" spans="1:9" ht="18" customHeight="1" x14ac:dyDescent="0.25">
      <c r="A455" s="2">
        <v>2022</v>
      </c>
      <c r="B455" s="2" t="s">
        <v>6</v>
      </c>
      <c r="C455" s="2" t="s">
        <v>38</v>
      </c>
      <c r="D455" s="6" t="s">
        <v>30</v>
      </c>
      <c r="E455" s="7">
        <v>644</v>
      </c>
      <c r="F455" s="7">
        <v>5743.5</v>
      </c>
      <c r="G455" s="7">
        <v>6432.72</v>
      </c>
      <c r="H455" s="4">
        <v>1148.7</v>
      </c>
      <c r="I455" s="5" t="s">
        <v>40</v>
      </c>
    </row>
    <row r="456" spans="1:9" ht="18" customHeight="1" x14ac:dyDescent="0.25">
      <c r="A456" s="2">
        <v>2022</v>
      </c>
      <c r="B456" s="2" t="s">
        <v>6</v>
      </c>
      <c r="C456" s="2" t="s">
        <v>12</v>
      </c>
      <c r="D456" s="6" t="s">
        <v>29</v>
      </c>
      <c r="E456" s="7">
        <v>643</v>
      </c>
      <c r="F456" s="7">
        <v>7000</v>
      </c>
      <c r="G456" s="7">
        <v>7840</v>
      </c>
      <c r="H456" s="4">
        <v>1400</v>
      </c>
      <c r="I456" s="5" t="s">
        <v>40</v>
      </c>
    </row>
    <row r="457" spans="1:9" ht="18" customHeight="1" x14ac:dyDescent="0.25">
      <c r="A457" s="2">
        <v>2022</v>
      </c>
      <c r="B457" s="2" t="s">
        <v>6</v>
      </c>
      <c r="C457" s="2" t="s">
        <v>38</v>
      </c>
      <c r="D457" s="6" t="s">
        <v>31</v>
      </c>
      <c r="E457" s="7">
        <v>455</v>
      </c>
      <c r="F457" s="7">
        <v>4578.6000000000004</v>
      </c>
      <c r="G457" s="7">
        <v>5128.0320000000002</v>
      </c>
      <c r="H457" s="4">
        <v>915.72000000000014</v>
      </c>
      <c r="I457" s="5" t="s">
        <v>40</v>
      </c>
    </row>
    <row r="458" spans="1:9" ht="18" customHeight="1" x14ac:dyDescent="0.25">
      <c r="A458" s="2">
        <v>2022</v>
      </c>
      <c r="B458" s="2" t="s">
        <v>6</v>
      </c>
      <c r="C458" s="2" t="s">
        <v>12</v>
      </c>
      <c r="D458" s="6" t="s">
        <v>28</v>
      </c>
      <c r="E458" s="8">
        <v>345</v>
      </c>
      <c r="F458" s="8">
        <v>7000</v>
      </c>
      <c r="G458" s="8">
        <v>7840</v>
      </c>
      <c r="H458" s="4">
        <v>1400</v>
      </c>
      <c r="I458" s="5" t="s">
        <v>40</v>
      </c>
    </row>
    <row r="459" spans="1:9" ht="18" customHeight="1" x14ac:dyDescent="0.25">
      <c r="A459" s="2">
        <v>2022</v>
      </c>
      <c r="B459" s="2" t="s">
        <v>6</v>
      </c>
      <c r="C459" s="2" t="s">
        <v>13</v>
      </c>
      <c r="D459" s="3" t="s">
        <v>33</v>
      </c>
      <c r="E459" s="4">
        <v>122</v>
      </c>
      <c r="F459" s="4">
        <v>100</v>
      </c>
      <c r="G459" s="4">
        <v>112</v>
      </c>
      <c r="H459" s="4">
        <v>20</v>
      </c>
      <c r="I459" s="5" t="s">
        <v>40</v>
      </c>
    </row>
    <row r="460" spans="1:9" ht="18" customHeight="1" x14ac:dyDescent="0.25">
      <c r="A460" s="2">
        <v>2022</v>
      </c>
      <c r="B460" s="2" t="s">
        <v>6</v>
      </c>
      <c r="C460" s="2" t="s">
        <v>15</v>
      </c>
      <c r="D460" s="6" t="s">
        <v>26</v>
      </c>
      <c r="E460" s="7">
        <v>78</v>
      </c>
      <c r="F460" s="7">
        <v>2288.6</v>
      </c>
      <c r="G460" s="7">
        <v>5126.4639999999999</v>
      </c>
      <c r="H460" s="4">
        <v>457.72</v>
      </c>
      <c r="I460" s="5" t="s">
        <v>40</v>
      </c>
    </row>
    <row r="461" spans="1:9" ht="18" customHeight="1" x14ac:dyDescent="0.25">
      <c r="A461" s="2">
        <v>2022</v>
      </c>
      <c r="B461" s="2" t="s">
        <v>6</v>
      </c>
      <c r="C461" s="2" t="s">
        <v>15</v>
      </c>
      <c r="D461" s="6" t="s">
        <v>24</v>
      </c>
      <c r="E461" s="7">
        <v>76</v>
      </c>
      <c r="F461" s="7">
        <v>2288.4499999999998</v>
      </c>
      <c r="G461" s="7">
        <v>5126.1279999999997</v>
      </c>
      <c r="H461" s="4">
        <v>457.69</v>
      </c>
      <c r="I461" s="5" t="s">
        <v>40</v>
      </c>
    </row>
    <row r="462" spans="1:9" ht="18" customHeight="1" x14ac:dyDescent="0.25">
      <c r="A462" s="2">
        <v>2022</v>
      </c>
      <c r="B462" s="2" t="s">
        <v>6</v>
      </c>
      <c r="C462" s="2" t="s">
        <v>15</v>
      </c>
      <c r="D462" s="6" t="s">
        <v>25</v>
      </c>
      <c r="E462" s="7">
        <v>46</v>
      </c>
      <c r="F462" s="7">
        <v>100</v>
      </c>
      <c r="G462" s="7">
        <v>224</v>
      </c>
      <c r="H462" s="4">
        <v>20</v>
      </c>
      <c r="I462" s="5" t="s">
        <v>40</v>
      </c>
    </row>
    <row r="463" spans="1:9" ht="18" customHeight="1" x14ac:dyDescent="0.25">
      <c r="A463" s="2">
        <v>2022</v>
      </c>
      <c r="B463" s="2" t="s">
        <v>6</v>
      </c>
      <c r="C463" s="2" t="s">
        <v>15</v>
      </c>
      <c r="D463" s="6" t="s">
        <v>23</v>
      </c>
      <c r="E463" s="7">
        <v>34</v>
      </c>
      <c r="F463" s="7">
        <v>2288.4</v>
      </c>
      <c r="G463" s="7">
        <v>5126.0160000000005</v>
      </c>
      <c r="H463" s="4">
        <v>457.68000000000006</v>
      </c>
      <c r="I463" s="5" t="s">
        <v>40</v>
      </c>
    </row>
    <row r="464" spans="1:9" ht="18" customHeight="1" x14ac:dyDescent="0.25">
      <c r="A464" s="2">
        <v>2022</v>
      </c>
      <c r="B464" s="2" t="s">
        <v>6</v>
      </c>
      <c r="C464" s="2" t="s">
        <v>13</v>
      </c>
      <c r="D464" s="3" t="s">
        <v>34</v>
      </c>
      <c r="E464" s="4">
        <v>7</v>
      </c>
      <c r="F464" s="4">
        <v>200</v>
      </c>
      <c r="G464" s="4">
        <v>224</v>
      </c>
      <c r="H464" s="4">
        <v>40</v>
      </c>
      <c r="I464" s="5" t="s">
        <v>40</v>
      </c>
    </row>
    <row r="465" spans="1:9" ht="18" customHeight="1" x14ac:dyDescent="0.25">
      <c r="A465" s="2">
        <v>2022</v>
      </c>
      <c r="B465" s="2" t="s">
        <v>6</v>
      </c>
      <c r="C465" s="2" t="s">
        <v>15</v>
      </c>
      <c r="D465" s="6" t="s">
        <v>27</v>
      </c>
      <c r="E465" s="7">
        <v>3</v>
      </c>
      <c r="F465" s="7">
        <v>2288.65</v>
      </c>
      <c r="G465" s="7">
        <v>5126.576</v>
      </c>
      <c r="H465" s="4">
        <v>457.73</v>
      </c>
      <c r="I465" s="5" t="s">
        <v>40</v>
      </c>
    </row>
    <row r="466" spans="1:9" ht="18" customHeight="1" x14ac:dyDescent="0.25">
      <c r="A466" s="2">
        <v>2022</v>
      </c>
      <c r="B466" s="2" t="s">
        <v>6</v>
      </c>
      <c r="C466" s="2" t="s">
        <v>32</v>
      </c>
      <c r="D466" s="6" t="s">
        <v>32</v>
      </c>
      <c r="E466" s="7">
        <v>2</v>
      </c>
      <c r="F466" s="7">
        <v>6600</v>
      </c>
      <c r="G466" s="7">
        <v>7392</v>
      </c>
      <c r="H466" s="4">
        <v>1320</v>
      </c>
      <c r="I466" s="5" t="s">
        <v>40</v>
      </c>
    </row>
    <row r="467" spans="1:9" ht="18" customHeight="1" x14ac:dyDescent="0.25">
      <c r="A467" s="2">
        <v>2022</v>
      </c>
      <c r="B467" s="2" t="s">
        <v>7</v>
      </c>
      <c r="C467" s="2" t="s">
        <v>14</v>
      </c>
      <c r="D467" s="3" t="s">
        <v>36</v>
      </c>
      <c r="E467" s="4">
        <v>3566</v>
      </c>
      <c r="F467" s="4">
        <v>4577.3</v>
      </c>
      <c r="G467" s="4">
        <v>5126.576</v>
      </c>
      <c r="H467" s="4">
        <v>915.46</v>
      </c>
      <c r="I467" s="5" t="s">
        <v>40</v>
      </c>
    </row>
    <row r="468" spans="1:9" ht="18" customHeight="1" x14ac:dyDescent="0.25">
      <c r="A468" s="2">
        <v>2022</v>
      </c>
      <c r="B468" s="2" t="s">
        <v>7</v>
      </c>
      <c r="C468" s="2" t="s">
        <v>14</v>
      </c>
      <c r="D468" s="3" t="s">
        <v>37</v>
      </c>
      <c r="E468" s="4">
        <v>2498</v>
      </c>
      <c r="F468" s="4">
        <v>8000</v>
      </c>
      <c r="G468" s="4">
        <v>8960</v>
      </c>
      <c r="H468" s="4">
        <v>1600</v>
      </c>
      <c r="I468" s="5" t="s">
        <v>40</v>
      </c>
    </row>
    <row r="469" spans="1:9" ht="18" customHeight="1" x14ac:dyDescent="0.25">
      <c r="A469" s="2">
        <v>2022</v>
      </c>
      <c r="B469" s="2" t="s">
        <v>7</v>
      </c>
      <c r="C469" s="2" t="s">
        <v>13</v>
      </c>
      <c r="D469" s="3" t="s">
        <v>35</v>
      </c>
      <c r="E469" s="4">
        <v>1245</v>
      </c>
      <c r="F469" s="4">
        <v>4577.2</v>
      </c>
      <c r="G469" s="4">
        <v>5126.4639999999999</v>
      </c>
      <c r="H469" s="4">
        <v>915.44</v>
      </c>
      <c r="I469" s="5" t="s">
        <v>40</v>
      </c>
    </row>
    <row r="470" spans="1:9" ht="18" customHeight="1" x14ac:dyDescent="0.25">
      <c r="A470" s="2">
        <v>2022</v>
      </c>
      <c r="B470" s="2" t="s">
        <v>7</v>
      </c>
      <c r="C470" s="2" t="s">
        <v>38</v>
      </c>
      <c r="D470" s="6" t="s">
        <v>30</v>
      </c>
      <c r="E470" s="7">
        <v>644</v>
      </c>
      <c r="F470" s="7">
        <v>5743.5</v>
      </c>
      <c r="G470" s="7">
        <v>6432.72</v>
      </c>
      <c r="H470" s="4">
        <v>1148.7</v>
      </c>
      <c r="I470" s="5" t="s">
        <v>40</v>
      </c>
    </row>
    <row r="471" spans="1:9" ht="18" customHeight="1" x14ac:dyDescent="0.25">
      <c r="A471" s="2">
        <v>2022</v>
      </c>
      <c r="B471" s="2" t="s">
        <v>7</v>
      </c>
      <c r="C471" s="2" t="s">
        <v>12</v>
      </c>
      <c r="D471" s="6" t="s">
        <v>29</v>
      </c>
      <c r="E471" s="7">
        <v>643</v>
      </c>
      <c r="F471" s="7">
        <v>7000</v>
      </c>
      <c r="G471" s="7">
        <v>7840</v>
      </c>
      <c r="H471" s="4">
        <v>1400</v>
      </c>
      <c r="I471" s="5" t="s">
        <v>40</v>
      </c>
    </row>
    <row r="472" spans="1:9" ht="18" customHeight="1" x14ac:dyDescent="0.25">
      <c r="A472" s="2">
        <v>2022</v>
      </c>
      <c r="B472" s="2" t="s">
        <v>7</v>
      </c>
      <c r="C472" s="2" t="s">
        <v>38</v>
      </c>
      <c r="D472" s="6" t="s">
        <v>31</v>
      </c>
      <c r="E472" s="7">
        <v>455</v>
      </c>
      <c r="F472" s="7">
        <v>5036.46</v>
      </c>
      <c r="G472" s="7">
        <v>5128.0320000000002</v>
      </c>
      <c r="H472" s="4">
        <v>1007.292</v>
      </c>
      <c r="I472" s="5" t="s">
        <v>40</v>
      </c>
    </row>
    <row r="473" spans="1:9" ht="18" customHeight="1" x14ac:dyDescent="0.25">
      <c r="A473" s="2">
        <v>2022</v>
      </c>
      <c r="B473" s="2" t="s">
        <v>7</v>
      </c>
      <c r="C473" s="2" t="s">
        <v>12</v>
      </c>
      <c r="D473" s="6" t="s">
        <v>28</v>
      </c>
      <c r="E473" s="8">
        <v>345</v>
      </c>
      <c r="F473" s="8">
        <v>7700</v>
      </c>
      <c r="G473" s="8">
        <v>7840</v>
      </c>
      <c r="H473" s="4">
        <v>1540</v>
      </c>
      <c r="I473" s="5" t="s">
        <v>40</v>
      </c>
    </row>
    <row r="474" spans="1:9" ht="18" customHeight="1" x14ac:dyDescent="0.25">
      <c r="A474" s="2">
        <v>2022</v>
      </c>
      <c r="B474" s="2" t="s">
        <v>7</v>
      </c>
      <c r="C474" s="2" t="s">
        <v>13</v>
      </c>
      <c r="D474" s="3" t="s">
        <v>33</v>
      </c>
      <c r="E474" s="4">
        <v>122</v>
      </c>
      <c r="F474" s="4">
        <v>110</v>
      </c>
      <c r="G474" s="4">
        <v>112</v>
      </c>
      <c r="H474" s="4">
        <v>22</v>
      </c>
      <c r="I474" s="5" t="s">
        <v>40</v>
      </c>
    </row>
    <row r="475" spans="1:9" ht="18" customHeight="1" x14ac:dyDescent="0.25">
      <c r="A475" s="2">
        <v>2022</v>
      </c>
      <c r="B475" s="2" t="s">
        <v>7</v>
      </c>
      <c r="C475" s="2" t="s">
        <v>15</v>
      </c>
      <c r="D475" s="6" t="s">
        <v>26</v>
      </c>
      <c r="E475" s="7">
        <v>78</v>
      </c>
      <c r="F475" s="7">
        <v>2517.46</v>
      </c>
      <c r="G475" s="7">
        <v>5126.4639999999999</v>
      </c>
      <c r="H475" s="4">
        <v>503.49200000000002</v>
      </c>
      <c r="I475" s="5" t="s">
        <v>40</v>
      </c>
    </row>
    <row r="476" spans="1:9" ht="18" customHeight="1" x14ac:dyDescent="0.25">
      <c r="A476" s="2">
        <v>2022</v>
      </c>
      <c r="B476" s="2" t="s">
        <v>7</v>
      </c>
      <c r="C476" s="2" t="s">
        <v>15</v>
      </c>
      <c r="D476" s="6" t="s">
        <v>24</v>
      </c>
      <c r="E476" s="7">
        <v>76</v>
      </c>
      <c r="F476" s="7">
        <v>2517.2949999999996</v>
      </c>
      <c r="G476" s="7">
        <v>5126.1279999999997</v>
      </c>
      <c r="H476" s="4">
        <v>503.45899999999995</v>
      </c>
      <c r="I476" s="5" t="s">
        <v>40</v>
      </c>
    </row>
    <row r="477" spans="1:9" ht="18" customHeight="1" x14ac:dyDescent="0.25">
      <c r="A477" s="2">
        <v>2022</v>
      </c>
      <c r="B477" s="2" t="s">
        <v>7</v>
      </c>
      <c r="C477" s="2" t="s">
        <v>15</v>
      </c>
      <c r="D477" s="6" t="s">
        <v>25</v>
      </c>
      <c r="E477" s="7">
        <v>46</v>
      </c>
      <c r="F477" s="7">
        <v>115</v>
      </c>
      <c r="G477" s="7">
        <v>224</v>
      </c>
      <c r="H477" s="4">
        <v>23</v>
      </c>
      <c r="I477" s="5" t="s">
        <v>40</v>
      </c>
    </row>
    <row r="478" spans="1:9" ht="18" customHeight="1" x14ac:dyDescent="0.25">
      <c r="A478" s="2">
        <v>2022</v>
      </c>
      <c r="B478" s="2" t="s">
        <v>7</v>
      </c>
      <c r="C478" s="2" t="s">
        <v>15</v>
      </c>
      <c r="D478" s="6" t="s">
        <v>23</v>
      </c>
      <c r="E478" s="7">
        <v>34</v>
      </c>
      <c r="F478" s="7">
        <v>2631.66</v>
      </c>
      <c r="G478" s="7">
        <v>5126.0160000000005</v>
      </c>
      <c r="H478" s="4">
        <v>526.33199999999999</v>
      </c>
      <c r="I478" s="5" t="s">
        <v>40</v>
      </c>
    </row>
    <row r="479" spans="1:9" ht="18" customHeight="1" x14ac:dyDescent="0.25">
      <c r="A479" s="2">
        <v>2022</v>
      </c>
      <c r="B479" s="2" t="s">
        <v>7</v>
      </c>
      <c r="C479" s="2" t="s">
        <v>13</v>
      </c>
      <c r="D479" s="3" t="s">
        <v>34</v>
      </c>
      <c r="E479" s="4">
        <v>7</v>
      </c>
      <c r="F479" s="4">
        <v>230</v>
      </c>
      <c r="G479" s="4">
        <v>224</v>
      </c>
      <c r="H479" s="4">
        <v>46</v>
      </c>
      <c r="I479" s="5" t="s">
        <v>40</v>
      </c>
    </row>
    <row r="480" spans="1:9" ht="18" customHeight="1" x14ac:dyDescent="0.25">
      <c r="A480" s="2">
        <v>2022</v>
      </c>
      <c r="B480" s="2" t="s">
        <v>7</v>
      </c>
      <c r="C480" s="2" t="s">
        <v>15</v>
      </c>
      <c r="D480" s="6" t="s">
        <v>27</v>
      </c>
      <c r="E480" s="7">
        <v>3</v>
      </c>
      <c r="F480" s="7">
        <v>2631.9475000000002</v>
      </c>
      <c r="G480" s="7">
        <v>5126.576</v>
      </c>
      <c r="H480" s="4">
        <v>526.38950000000011</v>
      </c>
      <c r="I480" s="5" t="s">
        <v>40</v>
      </c>
    </row>
    <row r="481" spans="1:9" ht="18" customHeight="1" x14ac:dyDescent="0.25">
      <c r="A481" s="2">
        <v>2022</v>
      </c>
      <c r="B481" s="2" t="s">
        <v>7</v>
      </c>
      <c r="C481" s="2" t="s">
        <v>32</v>
      </c>
      <c r="D481" s="6" t="s">
        <v>32</v>
      </c>
      <c r="E481" s="7">
        <v>2</v>
      </c>
      <c r="F481" s="7">
        <v>7590</v>
      </c>
      <c r="G481" s="7">
        <v>7392</v>
      </c>
      <c r="H481" s="4">
        <v>1518</v>
      </c>
      <c r="I481" s="5" t="s">
        <v>40</v>
      </c>
    </row>
    <row r="482" spans="1:9" ht="18" customHeight="1" x14ac:dyDescent="0.25">
      <c r="A482" s="2">
        <v>2022</v>
      </c>
      <c r="B482" s="2" t="s">
        <v>8</v>
      </c>
      <c r="C482" s="2" t="s">
        <v>14</v>
      </c>
      <c r="D482" s="3" t="s">
        <v>36</v>
      </c>
      <c r="E482" s="4">
        <v>3566</v>
      </c>
      <c r="F482" s="4">
        <v>4577.3</v>
      </c>
      <c r="G482" s="4">
        <v>5126.576</v>
      </c>
      <c r="H482" s="4">
        <v>915.46</v>
      </c>
      <c r="I482" s="5" t="s">
        <v>40</v>
      </c>
    </row>
    <row r="483" spans="1:9" ht="18" customHeight="1" x14ac:dyDescent="0.25">
      <c r="A483" s="2">
        <v>2022</v>
      </c>
      <c r="B483" s="2" t="s">
        <v>8</v>
      </c>
      <c r="C483" s="2" t="s">
        <v>14</v>
      </c>
      <c r="D483" s="3" t="s">
        <v>37</v>
      </c>
      <c r="E483" s="4">
        <v>2498</v>
      </c>
      <c r="F483" s="4">
        <v>8000</v>
      </c>
      <c r="G483" s="4">
        <v>8960</v>
      </c>
      <c r="H483" s="4">
        <v>1600</v>
      </c>
      <c r="I483" s="5" t="s">
        <v>40</v>
      </c>
    </row>
    <row r="484" spans="1:9" ht="18" customHeight="1" x14ac:dyDescent="0.25">
      <c r="A484" s="2">
        <v>2022</v>
      </c>
      <c r="B484" s="2" t="s">
        <v>8</v>
      </c>
      <c r="C484" s="2" t="s">
        <v>13</v>
      </c>
      <c r="D484" s="3" t="s">
        <v>35</v>
      </c>
      <c r="E484" s="4">
        <v>1245</v>
      </c>
      <c r="F484" s="4">
        <v>4577.2</v>
      </c>
      <c r="G484" s="4">
        <v>5126.4639999999999</v>
      </c>
      <c r="H484" s="4">
        <v>915.44</v>
      </c>
      <c r="I484" s="5" t="s">
        <v>40</v>
      </c>
    </row>
    <row r="485" spans="1:9" ht="18" customHeight="1" x14ac:dyDescent="0.25">
      <c r="A485" s="2">
        <v>2022</v>
      </c>
      <c r="B485" s="2" t="s">
        <v>8</v>
      </c>
      <c r="C485" s="2" t="s">
        <v>38</v>
      </c>
      <c r="D485" s="6" t="s">
        <v>30</v>
      </c>
      <c r="E485" s="7">
        <v>644</v>
      </c>
      <c r="F485" s="7">
        <v>5743.5</v>
      </c>
      <c r="G485" s="7">
        <v>6432.72</v>
      </c>
      <c r="H485" s="4">
        <v>1148.7</v>
      </c>
      <c r="I485" s="5" t="s">
        <v>40</v>
      </c>
    </row>
    <row r="486" spans="1:9" ht="18" customHeight="1" x14ac:dyDescent="0.25">
      <c r="A486" s="2">
        <v>2022</v>
      </c>
      <c r="B486" s="2" t="s">
        <v>8</v>
      </c>
      <c r="C486" s="2" t="s">
        <v>12</v>
      </c>
      <c r="D486" s="6" t="s">
        <v>29</v>
      </c>
      <c r="E486" s="7">
        <v>643</v>
      </c>
      <c r="F486" s="7">
        <v>7000</v>
      </c>
      <c r="G486" s="7">
        <v>7840</v>
      </c>
      <c r="H486" s="4">
        <v>1400</v>
      </c>
      <c r="I486" s="5" t="s">
        <v>40</v>
      </c>
    </row>
    <row r="487" spans="1:9" ht="18" customHeight="1" x14ac:dyDescent="0.25">
      <c r="A487" s="2">
        <v>2022</v>
      </c>
      <c r="B487" s="2" t="s">
        <v>8</v>
      </c>
      <c r="C487" s="2" t="s">
        <v>38</v>
      </c>
      <c r="D487" s="6" t="s">
        <v>31</v>
      </c>
      <c r="E487" s="7">
        <v>455</v>
      </c>
      <c r="F487" s="7">
        <v>4578.6000000000004</v>
      </c>
      <c r="G487" s="7">
        <v>5128.0320000000002</v>
      </c>
      <c r="H487" s="4">
        <v>915.72000000000014</v>
      </c>
      <c r="I487" s="5" t="s">
        <v>40</v>
      </c>
    </row>
    <row r="488" spans="1:9" ht="18" customHeight="1" x14ac:dyDescent="0.25">
      <c r="A488" s="2">
        <v>2022</v>
      </c>
      <c r="B488" s="2" t="s">
        <v>8</v>
      </c>
      <c r="C488" s="2" t="s">
        <v>12</v>
      </c>
      <c r="D488" s="6" t="s">
        <v>28</v>
      </c>
      <c r="E488" s="8">
        <v>345</v>
      </c>
      <c r="F488" s="8">
        <v>7000</v>
      </c>
      <c r="G488" s="8">
        <v>7840</v>
      </c>
      <c r="H488" s="4">
        <v>1400</v>
      </c>
      <c r="I488" s="5" t="s">
        <v>40</v>
      </c>
    </row>
    <row r="489" spans="1:9" ht="18" customHeight="1" x14ac:dyDescent="0.25">
      <c r="A489" s="2">
        <v>2022</v>
      </c>
      <c r="B489" s="2" t="s">
        <v>8</v>
      </c>
      <c r="C489" s="2" t="s">
        <v>13</v>
      </c>
      <c r="D489" s="3" t="s">
        <v>33</v>
      </c>
      <c r="E489" s="4">
        <v>122</v>
      </c>
      <c r="F489" s="4">
        <v>100</v>
      </c>
      <c r="G489" s="4">
        <v>112</v>
      </c>
      <c r="H489" s="4">
        <v>20</v>
      </c>
      <c r="I489" s="5" t="s">
        <v>40</v>
      </c>
    </row>
    <row r="490" spans="1:9" ht="18" customHeight="1" x14ac:dyDescent="0.25">
      <c r="A490" s="2">
        <v>2022</v>
      </c>
      <c r="B490" s="2" t="s">
        <v>8</v>
      </c>
      <c r="C490" s="2" t="s">
        <v>15</v>
      </c>
      <c r="D490" s="6" t="s">
        <v>26</v>
      </c>
      <c r="E490" s="7">
        <v>78</v>
      </c>
      <c r="F490" s="7">
        <v>2288.6</v>
      </c>
      <c r="G490" s="7">
        <v>5126.4639999999999</v>
      </c>
      <c r="H490" s="4">
        <v>457.72</v>
      </c>
      <c r="I490" s="5" t="s">
        <v>40</v>
      </c>
    </row>
    <row r="491" spans="1:9" ht="18" customHeight="1" x14ac:dyDescent="0.25">
      <c r="A491" s="2">
        <v>2022</v>
      </c>
      <c r="B491" s="2" t="s">
        <v>8</v>
      </c>
      <c r="C491" s="2" t="s">
        <v>15</v>
      </c>
      <c r="D491" s="6" t="s">
        <v>24</v>
      </c>
      <c r="E491" s="7">
        <v>76</v>
      </c>
      <c r="F491" s="7">
        <v>2288.4499999999998</v>
      </c>
      <c r="G491" s="7">
        <v>5126.1279999999997</v>
      </c>
      <c r="H491" s="4">
        <v>457.69</v>
      </c>
      <c r="I491" s="5" t="s">
        <v>40</v>
      </c>
    </row>
    <row r="492" spans="1:9" ht="18" customHeight="1" x14ac:dyDescent="0.25">
      <c r="A492" s="2">
        <v>2022</v>
      </c>
      <c r="B492" s="2" t="s">
        <v>8</v>
      </c>
      <c r="C492" s="2" t="s">
        <v>15</v>
      </c>
      <c r="D492" s="6" t="s">
        <v>25</v>
      </c>
      <c r="E492" s="7">
        <v>46</v>
      </c>
      <c r="F492" s="7">
        <v>100</v>
      </c>
      <c r="G492" s="7">
        <v>224</v>
      </c>
      <c r="H492" s="4">
        <v>20</v>
      </c>
      <c r="I492" s="5" t="s">
        <v>40</v>
      </c>
    </row>
    <row r="493" spans="1:9" ht="18" customHeight="1" x14ac:dyDescent="0.25">
      <c r="A493" s="2">
        <v>2022</v>
      </c>
      <c r="B493" s="2" t="s">
        <v>8</v>
      </c>
      <c r="C493" s="2" t="s">
        <v>15</v>
      </c>
      <c r="D493" s="6" t="s">
        <v>23</v>
      </c>
      <c r="E493" s="7">
        <v>34</v>
      </c>
      <c r="F493" s="7">
        <v>2746.08</v>
      </c>
      <c r="G493" s="7">
        <v>5126.0160000000005</v>
      </c>
      <c r="H493" s="4">
        <v>549.21600000000001</v>
      </c>
      <c r="I493" s="5" t="s">
        <v>40</v>
      </c>
    </row>
    <row r="494" spans="1:9" ht="18" customHeight="1" x14ac:dyDescent="0.25">
      <c r="A494" s="2">
        <v>2022</v>
      </c>
      <c r="B494" s="2" t="s">
        <v>8</v>
      </c>
      <c r="C494" s="2" t="s">
        <v>13</v>
      </c>
      <c r="D494" s="3" t="s">
        <v>34</v>
      </c>
      <c r="E494" s="4">
        <v>7</v>
      </c>
      <c r="F494" s="4">
        <v>240</v>
      </c>
      <c r="G494" s="4">
        <v>224</v>
      </c>
      <c r="H494" s="4">
        <v>48</v>
      </c>
      <c r="I494" s="5" t="s">
        <v>40</v>
      </c>
    </row>
    <row r="495" spans="1:9" ht="18" customHeight="1" x14ac:dyDescent="0.25">
      <c r="A495" s="2">
        <v>2022</v>
      </c>
      <c r="B495" s="2" t="s">
        <v>8</v>
      </c>
      <c r="C495" s="2" t="s">
        <v>15</v>
      </c>
      <c r="D495" s="6" t="s">
        <v>27</v>
      </c>
      <c r="E495" s="7">
        <v>3</v>
      </c>
      <c r="F495" s="7">
        <v>2746.38</v>
      </c>
      <c r="G495" s="7">
        <v>5126.576</v>
      </c>
      <c r="H495" s="4">
        <v>549.27600000000007</v>
      </c>
      <c r="I495" s="5" t="s">
        <v>40</v>
      </c>
    </row>
    <row r="496" spans="1:9" ht="18" customHeight="1" x14ac:dyDescent="0.25">
      <c r="A496" s="2">
        <v>2022</v>
      </c>
      <c r="B496" s="2" t="s">
        <v>8</v>
      </c>
      <c r="C496" s="2" t="s">
        <v>32</v>
      </c>
      <c r="D496" s="6" t="s">
        <v>32</v>
      </c>
      <c r="E496" s="7">
        <v>2</v>
      </c>
      <c r="F496" s="7">
        <v>7920</v>
      </c>
      <c r="G496" s="7">
        <v>7392</v>
      </c>
      <c r="H496" s="4">
        <v>1584</v>
      </c>
      <c r="I496" s="5" t="s">
        <v>40</v>
      </c>
    </row>
    <row r="497" spans="1:9" ht="18" customHeight="1" x14ac:dyDescent="0.25">
      <c r="A497" s="2">
        <v>2022</v>
      </c>
      <c r="B497" s="2" t="s">
        <v>9</v>
      </c>
      <c r="C497" s="2" t="s">
        <v>14</v>
      </c>
      <c r="D497" s="3" t="s">
        <v>36</v>
      </c>
      <c r="E497" s="4">
        <v>3566</v>
      </c>
      <c r="F497" s="4">
        <v>5035.0300000000007</v>
      </c>
      <c r="G497" s="4">
        <v>5126.576</v>
      </c>
      <c r="H497" s="4">
        <v>1007.0060000000002</v>
      </c>
      <c r="I497" s="5" t="s">
        <v>40</v>
      </c>
    </row>
    <row r="498" spans="1:9" ht="18" customHeight="1" x14ac:dyDescent="0.25">
      <c r="A498" s="2">
        <v>2022</v>
      </c>
      <c r="B498" s="2" t="s">
        <v>9</v>
      </c>
      <c r="C498" s="2" t="s">
        <v>14</v>
      </c>
      <c r="D498" s="3" t="s">
        <v>37</v>
      </c>
      <c r="E498" s="4">
        <v>2498</v>
      </c>
      <c r="F498" s="4">
        <v>9200</v>
      </c>
      <c r="G498" s="4">
        <v>8960</v>
      </c>
      <c r="H498" s="4">
        <v>1840</v>
      </c>
      <c r="I498" s="5" t="s">
        <v>40</v>
      </c>
    </row>
    <row r="499" spans="1:9" ht="18" customHeight="1" x14ac:dyDescent="0.25">
      <c r="A499" s="2">
        <v>2022</v>
      </c>
      <c r="B499" s="2" t="s">
        <v>9</v>
      </c>
      <c r="C499" s="2" t="s">
        <v>13</v>
      </c>
      <c r="D499" s="3" t="s">
        <v>35</v>
      </c>
      <c r="E499" s="4">
        <v>1245</v>
      </c>
      <c r="F499" s="4">
        <v>5263.78</v>
      </c>
      <c r="G499" s="4">
        <v>5126.4639999999999</v>
      </c>
      <c r="H499" s="4">
        <v>1052.7560000000001</v>
      </c>
      <c r="I499" s="5" t="s">
        <v>40</v>
      </c>
    </row>
    <row r="500" spans="1:9" ht="18" customHeight="1" x14ac:dyDescent="0.25">
      <c r="A500" s="2">
        <v>2022</v>
      </c>
      <c r="B500" s="2" t="s">
        <v>9</v>
      </c>
      <c r="C500" s="2" t="s">
        <v>38</v>
      </c>
      <c r="D500" s="6" t="s">
        <v>30</v>
      </c>
      <c r="E500" s="7">
        <v>644</v>
      </c>
      <c r="F500" s="7">
        <v>6605.0249999999996</v>
      </c>
      <c r="G500" s="7">
        <v>6432.72</v>
      </c>
      <c r="H500" s="4">
        <v>1321.0050000000001</v>
      </c>
      <c r="I500" s="5" t="s">
        <v>40</v>
      </c>
    </row>
    <row r="501" spans="1:9" ht="18" customHeight="1" x14ac:dyDescent="0.25">
      <c r="A501" s="2">
        <v>2022</v>
      </c>
      <c r="B501" s="2" t="s">
        <v>9</v>
      </c>
      <c r="C501" s="2" t="s">
        <v>12</v>
      </c>
      <c r="D501" s="6" t="s">
        <v>29</v>
      </c>
      <c r="E501" s="7">
        <v>643</v>
      </c>
      <c r="F501" s="7">
        <v>8400</v>
      </c>
      <c r="G501" s="7">
        <v>7840</v>
      </c>
      <c r="H501" s="4">
        <v>1680</v>
      </c>
      <c r="I501" s="5" t="s">
        <v>40</v>
      </c>
    </row>
    <row r="502" spans="1:9" ht="18" customHeight="1" x14ac:dyDescent="0.25">
      <c r="A502" s="2">
        <v>2022</v>
      </c>
      <c r="B502" s="2" t="s">
        <v>9</v>
      </c>
      <c r="C502" s="2" t="s">
        <v>38</v>
      </c>
      <c r="D502" s="6" t="s">
        <v>31</v>
      </c>
      <c r="E502" s="7">
        <v>455</v>
      </c>
      <c r="F502" s="7">
        <v>5494.3200000000006</v>
      </c>
      <c r="G502" s="7">
        <v>5128.0320000000002</v>
      </c>
      <c r="H502" s="4">
        <v>1098.8640000000003</v>
      </c>
      <c r="I502" s="5" t="s">
        <v>40</v>
      </c>
    </row>
    <row r="503" spans="1:9" ht="18" customHeight="1" x14ac:dyDescent="0.25">
      <c r="A503" s="2">
        <v>2022</v>
      </c>
      <c r="B503" s="2" t="s">
        <v>9</v>
      </c>
      <c r="C503" s="2" t="s">
        <v>12</v>
      </c>
      <c r="D503" s="6" t="s">
        <v>28</v>
      </c>
      <c r="E503" s="8">
        <v>345</v>
      </c>
      <c r="F503" s="8">
        <v>8400</v>
      </c>
      <c r="G503" s="8">
        <v>7840</v>
      </c>
      <c r="H503" s="4">
        <v>1680</v>
      </c>
      <c r="I503" s="5" t="s">
        <v>40</v>
      </c>
    </row>
    <row r="504" spans="1:9" ht="18" customHeight="1" x14ac:dyDescent="0.25">
      <c r="A504" s="2">
        <v>2022</v>
      </c>
      <c r="B504" s="2" t="s">
        <v>9</v>
      </c>
      <c r="C504" s="2" t="s">
        <v>13</v>
      </c>
      <c r="D504" s="3" t="s">
        <v>33</v>
      </c>
      <c r="E504" s="4">
        <v>122</v>
      </c>
      <c r="F504" s="4">
        <v>120</v>
      </c>
      <c r="G504" s="4">
        <v>112</v>
      </c>
      <c r="H504" s="4">
        <v>24</v>
      </c>
      <c r="I504" s="5" t="s">
        <v>40</v>
      </c>
    </row>
    <row r="505" spans="1:9" ht="18" customHeight="1" x14ac:dyDescent="0.25">
      <c r="A505" s="2">
        <v>2022</v>
      </c>
      <c r="B505" s="2" t="s">
        <v>9</v>
      </c>
      <c r="C505" s="2" t="s">
        <v>15</v>
      </c>
      <c r="D505" s="6" t="s">
        <v>26</v>
      </c>
      <c r="E505" s="7">
        <v>78</v>
      </c>
      <c r="F505" s="7">
        <v>2517.46</v>
      </c>
      <c r="G505" s="7">
        <v>5126.4639999999999</v>
      </c>
      <c r="H505" s="4">
        <v>503.49200000000002</v>
      </c>
      <c r="I505" s="5" t="s">
        <v>40</v>
      </c>
    </row>
    <row r="506" spans="1:9" ht="18" customHeight="1" x14ac:dyDescent="0.25">
      <c r="A506" s="2">
        <v>2022</v>
      </c>
      <c r="B506" s="2" t="s">
        <v>9</v>
      </c>
      <c r="C506" s="2" t="s">
        <v>15</v>
      </c>
      <c r="D506" s="6" t="s">
        <v>24</v>
      </c>
      <c r="E506" s="7">
        <v>76</v>
      </c>
      <c r="F506" s="7">
        <v>2517.2949999999996</v>
      </c>
      <c r="G506" s="7">
        <v>5126.1279999999997</v>
      </c>
      <c r="H506" s="4">
        <v>503.45899999999995</v>
      </c>
      <c r="I506" s="5" t="s">
        <v>40</v>
      </c>
    </row>
    <row r="507" spans="1:9" ht="18" customHeight="1" x14ac:dyDescent="0.25">
      <c r="A507" s="2">
        <v>2022</v>
      </c>
      <c r="B507" s="2" t="s">
        <v>9</v>
      </c>
      <c r="C507" s="2" t="s">
        <v>15</v>
      </c>
      <c r="D507" s="6" t="s">
        <v>25</v>
      </c>
      <c r="E507" s="7">
        <v>46</v>
      </c>
      <c r="F507" s="7">
        <v>110</v>
      </c>
      <c r="G507" s="7">
        <v>224</v>
      </c>
      <c r="H507" s="4">
        <v>22</v>
      </c>
      <c r="I507" s="5" t="s">
        <v>40</v>
      </c>
    </row>
    <row r="508" spans="1:9" ht="18" customHeight="1" x14ac:dyDescent="0.25">
      <c r="A508" s="2">
        <v>2022</v>
      </c>
      <c r="B508" s="2" t="s">
        <v>9</v>
      </c>
      <c r="C508" s="2" t="s">
        <v>15</v>
      </c>
      <c r="D508" s="6" t="s">
        <v>23</v>
      </c>
      <c r="E508" s="7">
        <v>34</v>
      </c>
      <c r="F508" s="7">
        <v>2517.2400000000002</v>
      </c>
      <c r="G508" s="7">
        <v>5126.0160000000005</v>
      </c>
      <c r="H508" s="4">
        <v>503.44800000000009</v>
      </c>
      <c r="I508" s="5" t="s">
        <v>40</v>
      </c>
    </row>
    <row r="509" spans="1:9" ht="18" customHeight="1" x14ac:dyDescent="0.25">
      <c r="A509" s="2">
        <v>2022</v>
      </c>
      <c r="B509" s="2" t="s">
        <v>9</v>
      </c>
      <c r="C509" s="2" t="s">
        <v>13</v>
      </c>
      <c r="D509" s="3" t="s">
        <v>34</v>
      </c>
      <c r="E509" s="4">
        <v>7</v>
      </c>
      <c r="F509" s="4">
        <v>220</v>
      </c>
      <c r="G509" s="4">
        <v>224</v>
      </c>
      <c r="H509" s="4">
        <v>44</v>
      </c>
      <c r="I509" s="5" t="s">
        <v>40</v>
      </c>
    </row>
    <row r="510" spans="1:9" ht="18" customHeight="1" x14ac:dyDescent="0.25">
      <c r="A510" s="2">
        <v>2022</v>
      </c>
      <c r="B510" s="2" t="s">
        <v>9</v>
      </c>
      <c r="C510" s="2" t="s">
        <v>15</v>
      </c>
      <c r="D510" s="6" t="s">
        <v>27</v>
      </c>
      <c r="E510" s="7">
        <v>3</v>
      </c>
      <c r="F510" s="7">
        <v>2517.5150000000003</v>
      </c>
      <c r="G510" s="7">
        <v>5126.576</v>
      </c>
      <c r="H510" s="4">
        <v>503.5030000000001</v>
      </c>
      <c r="I510" s="5" t="s">
        <v>40</v>
      </c>
    </row>
    <row r="511" spans="1:9" ht="18" customHeight="1" x14ac:dyDescent="0.25">
      <c r="A511" s="2">
        <v>2022</v>
      </c>
      <c r="B511" s="2" t="s">
        <v>9</v>
      </c>
      <c r="C511" s="2" t="s">
        <v>32</v>
      </c>
      <c r="D511" s="6" t="s">
        <v>32</v>
      </c>
      <c r="E511" s="7">
        <v>2</v>
      </c>
      <c r="F511" s="7">
        <v>7260</v>
      </c>
      <c r="G511" s="7">
        <v>7392</v>
      </c>
      <c r="H511" s="4">
        <v>1452</v>
      </c>
      <c r="I511" s="5" t="s">
        <v>40</v>
      </c>
    </row>
    <row r="512" spans="1:9" ht="18" customHeight="1" x14ac:dyDescent="0.25">
      <c r="A512" s="2">
        <v>2022</v>
      </c>
      <c r="B512" s="2" t="s">
        <v>10</v>
      </c>
      <c r="C512" s="2" t="s">
        <v>14</v>
      </c>
      <c r="D512" s="3" t="s">
        <v>36</v>
      </c>
      <c r="E512" s="4">
        <v>3566</v>
      </c>
      <c r="F512" s="4">
        <v>5263.8950000000004</v>
      </c>
      <c r="G512" s="4">
        <v>5126.576</v>
      </c>
      <c r="H512" s="4">
        <v>1052.7790000000002</v>
      </c>
      <c r="I512" s="5" t="s">
        <v>40</v>
      </c>
    </row>
    <row r="513" spans="1:9" ht="18" customHeight="1" x14ac:dyDescent="0.25">
      <c r="A513" s="2">
        <v>2022</v>
      </c>
      <c r="B513" s="2" t="s">
        <v>10</v>
      </c>
      <c r="C513" s="2" t="s">
        <v>14</v>
      </c>
      <c r="D513" s="3" t="s">
        <v>37</v>
      </c>
      <c r="E513" s="4">
        <v>2498</v>
      </c>
      <c r="F513" s="4">
        <v>8800</v>
      </c>
      <c r="G513" s="4">
        <v>8960</v>
      </c>
      <c r="H513" s="4">
        <v>1760</v>
      </c>
      <c r="I513" s="5" t="s">
        <v>40</v>
      </c>
    </row>
    <row r="514" spans="1:9" ht="18" customHeight="1" x14ac:dyDescent="0.25">
      <c r="A514" s="2">
        <v>2022</v>
      </c>
      <c r="B514" s="2" t="s">
        <v>10</v>
      </c>
      <c r="C514" s="2" t="s">
        <v>13</v>
      </c>
      <c r="D514" s="3" t="s">
        <v>35</v>
      </c>
      <c r="E514" s="4">
        <v>1245</v>
      </c>
      <c r="F514" s="4">
        <v>5034.92</v>
      </c>
      <c r="G514" s="4">
        <v>5126.4639999999999</v>
      </c>
      <c r="H514" s="4">
        <v>1006.984</v>
      </c>
      <c r="I514" s="5" t="s">
        <v>40</v>
      </c>
    </row>
    <row r="515" spans="1:9" ht="18" customHeight="1" x14ac:dyDescent="0.25">
      <c r="A515" s="2">
        <v>2022</v>
      </c>
      <c r="B515" s="2" t="s">
        <v>10</v>
      </c>
      <c r="C515" s="2" t="s">
        <v>38</v>
      </c>
      <c r="D515" s="6" t="s">
        <v>30</v>
      </c>
      <c r="E515" s="7">
        <v>644</v>
      </c>
      <c r="F515" s="7">
        <v>6317.85</v>
      </c>
      <c r="G515" s="7">
        <v>6432.72</v>
      </c>
      <c r="H515" s="4">
        <v>1263.5700000000002</v>
      </c>
      <c r="I515" s="5" t="s">
        <v>40</v>
      </c>
    </row>
    <row r="516" spans="1:9" ht="18" customHeight="1" x14ac:dyDescent="0.25">
      <c r="A516" s="2">
        <v>2022</v>
      </c>
      <c r="B516" s="2" t="s">
        <v>10</v>
      </c>
      <c r="C516" s="2" t="s">
        <v>12</v>
      </c>
      <c r="D516" s="6" t="s">
        <v>29</v>
      </c>
      <c r="E516" s="7">
        <v>643</v>
      </c>
      <c r="F516" s="7">
        <v>7700</v>
      </c>
      <c r="G516" s="7">
        <v>7840</v>
      </c>
      <c r="H516" s="4">
        <v>1540</v>
      </c>
      <c r="I516" s="5" t="s">
        <v>40</v>
      </c>
    </row>
    <row r="517" spans="1:9" ht="18" customHeight="1" x14ac:dyDescent="0.25">
      <c r="A517" s="2">
        <v>2022</v>
      </c>
      <c r="B517" s="2" t="s">
        <v>10</v>
      </c>
      <c r="C517" s="2" t="s">
        <v>38</v>
      </c>
      <c r="D517" s="6" t="s">
        <v>31</v>
      </c>
      <c r="E517" s="7">
        <v>455</v>
      </c>
      <c r="F517" s="7">
        <v>5036.46</v>
      </c>
      <c r="G517" s="7">
        <v>5128.0320000000002</v>
      </c>
      <c r="H517" s="4">
        <v>1007.292</v>
      </c>
      <c r="I517" s="5" t="s">
        <v>40</v>
      </c>
    </row>
    <row r="518" spans="1:9" ht="18" customHeight="1" x14ac:dyDescent="0.25">
      <c r="A518" s="2">
        <v>2022</v>
      </c>
      <c r="B518" s="2" t="s">
        <v>10</v>
      </c>
      <c r="C518" s="2" t="s">
        <v>12</v>
      </c>
      <c r="D518" s="6" t="s">
        <v>28</v>
      </c>
      <c r="E518" s="8">
        <v>345</v>
      </c>
      <c r="F518" s="8">
        <v>7700</v>
      </c>
      <c r="G518" s="8">
        <v>7840</v>
      </c>
      <c r="H518" s="4">
        <v>1540</v>
      </c>
      <c r="I518" s="5" t="s">
        <v>40</v>
      </c>
    </row>
    <row r="519" spans="1:9" ht="18" customHeight="1" x14ac:dyDescent="0.25">
      <c r="A519" s="2">
        <v>2022</v>
      </c>
      <c r="B519" s="2" t="s">
        <v>10</v>
      </c>
      <c r="C519" s="2" t="s">
        <v>13</v>
      </c>
      <c r="D519" s="3" t="s">
        <v>33</v>
      </c>
      <c r="E519" s="4">
        <v>122</v>
      </c>
      <c r="F519" s="4">
        <v>110</v>
      </c>
      <c r="G519" s="4">
        <v>112</v>
      </c>
      <c r="H519" s="4">
        <v>22</v>
      </c>
      <c r="I519" s="5" t="s">
        <v>40</v>
      </c>
    </row>
    <row r="520" spans="1:9" ht="18" customHeight="1" x14ac:dyDescent="0.25">
      <c r="A520" s="2">
        <v>2022</v>
      </c>
      <c r="B520" s="2" t="s">
        <v>10</v>
      </c>
      <c r="C520" s="2" t="s">
        <v>15</v>
      </c>
      <c r="D520" s="6" t="s">
        <v>26</v>
      </c>
      <c r="E520" s="7">
        <v>78</v>
      </c>
      <c r="F520" s="7">
        <v>2517.46</v>
      </c>
      <c r="G520" s="7">
        <v>5126.4639999999999</v>
      </c>
      <c r="H520" s="4">
        <v>503.49200000000002</v>
      </c>
      <c r="I520" s="5" t="s">
        <v>40</v>
      </c>
    </row>
    <row r="521" spans="1:9" ht="18" customHeight="1" x14ac:dyDescent="0.25">
      <c r="A521" s="2">
        <v>2022</v>
      </c>
      <c r="B521" s="2" t="s">
        <v>10</v>
      </c>
      <c r="C521" s="2" t="s">
        <v>15</v>
      </c>
      <c r="D521" s="6" t="s">
        <v>24</v>
      </c>
      <c r="E521" s="7">
        <v>76</v>
      </c>
      <c r="F521" s="7">
        <v>2288.4499999999998</v>
      </c>
      <c r="G521" s="7">
        <v>5126.1279999999997</v>
      </c>
      <c r="H521" s="4">
        <v>457.69</v>
      </c>
      <c r="I521" s="5" t="s">
        <v>40</v>
      </c>
    </row>
    <row r="522" spans="1:9" ht="18" customHeight="1" x14ac:dyDescent="0.25">
      <c r="A522" s="2">
        <v>2022</v>
      </c>
      <c r="B522" s="2" t="s">
        <v>10</v>
      </c>
      <c r="C522" s="2" t="s">
        <v>15</v>
      </c>
      <c r="D522" s="6" t="s">
        <v>25</v>
      </c>
      <c r="E522" s="7">
        <v>46</v>
      </c>
      <c r="F522" s="7">
        <v>100</v>
      </c>
      <c r="G522" s="7">
        <v>224</v>
      </c>
      <c r="H522" s="4">
        <v>20</v>
      </c>
      <c r="I522" s="5" t="s">
        <v>40</v>
      </c>
    </row>
    <row r="523" spans="1:9" ht="18" customHeight="1" x14ac:dyDescent="0.25">
      <c r="A523" s="2">
        <v>2022</v>
      </c>
      <c r="B523" s="2" t="s">
        <v>10</v>
      </c>
      <c r="C523" s="2" t="s">
        <v>15</v>
      </c>
      <c r="D523" s="6" t="s">
        <v>23</v>
      </c>
      <c r="E523" s="7">
        <v>34</v>
      </c>
      <c r="F523" s="7">
        <v>2288.4</v>
      </c>
      <c r="G523" s="7">
        <v>5126.0160000000005</v>
      </c>
      <c r="H523" s="4">
        <v>457.68000000000006</v>
      </c>
      <c r="I523" s="5" t="s">
        <v>42</v>
      </c>
    </row>
    <row r="524" spans="1:9" ht="18" customHeight="1" x14ac:dyDescent="0.25">
      <c r="A524" s="2">
        <v>2022</v>
      </c>
      <c r="B524" s="2" t="s">
        <v>10</v>
      </c>
      <c r="C524" s="2" t="s">
        <v>13</v>
      </c>
      <c r="D524" s="3" t="s">
        <v>34</v>
      </c>
      <c r="E524" s="4">
        <v>7</v>
      </c>
      <c r="F524" s="4">
        <v>200</v>
      </c>
      <c r="G524" s="4">
        <v>224</v>
      </c>
      <c r="H524" s="4">
        <v>40</v>
      </c>
      <c r="I524" s="5" t="s">
        <v>42</v>
      </c>
    </row>
    <row r="525" spans="1:9" ht="18" customHeight="1" x14ac:dyDescent="0.25">
      <c r="A525" s="2">
        <v>2022</v>
      </c>
      <c r="B525" s="2" t="s">
        <v>10</v>
      </c>
      <c r="C525" s="2" t="s">
        <v>15</v>
      </c>
      <c r="D525" s="6" t="s">
        <v>27</v>
      </c>
      <c r="E525" s="7">
        <v>3</v>
      </c>
      <c r="F525" s="7">
        <v>2288.65</v>
      </c>
      <c r="G525" s="7">
        <v>5126.576</v>
      </c>
      <c r="H525" s="4">
        <v>457.73</v>
      </c>
      <c r="I525" s="5" t="s">
        <v>42</v>
      </c>
    </row>
    <row r="526" spans="1:9" ht="18" customHeight="1" x14ac:dyDescent="0.25">
      <c r="A526" s="2">
        <v>2022</v>
      </c>
      <c r="B526" s="2" t="s">
        <v>10</v>
      </c>
      <c r="C526" s="2" t="s">
        <v>32</v>
      </c>
      <c r="D526" s="6" t="s">
        <v>32</v>
      </c>
      <c r="E526" s="7">
        <v>2</v>
      </c>
      <c r="F526" s="7">
        <v>6600</v>
      </c>
      <c r="G526" s="7">
        <v>7392</v>
      </c>
      <c r="H526" s="4">
        <v>1320</v>
      </c>
      <c r="I526" s="5" t="s">
        <v>42</v>
      </c>
    </row>
    <row r="527" spans="1:9" ht="18" customHeight="1" x14ac:dyDescent="0.25">
      <c r="A527" s="2">
        <v>2022</v>
      </c>
      <c r="B527" s="2" t="s">
        <v>11</v>
      </c>
      <c r="C527" s="2" t="s">
        <v>14</v>
      </c>
      <c r="D527" s="3" t="s">
        <v>36</v>
      </c>
      <c r="E527" s="4">
        <v>3566</v>
      </c>
      <c r="F527" s="4">
        <v>4577.3</v>
      </c>
      <c r="G527" s="4">
        <v>5126.576</v>
      </c>
      <c r="H527" s="4">
        <v>915.46</v>
      </c>
      <c r="I527" s="5" t="s">
        <v>42</v>
      </c>
    </row>
    <row r="528" spans="1:9" ht="18" customHeight="1" x14ac:dyDescent="0.25">
      <c r="A528" s="2">
        <v>2022</v>
      </c>
      <c r="B528" s="2" t="s">
        <v>11</v>
      </c>
      <c r="C528" s="2" t="s">
        <v>14</v>
      </c>
      <c r="D528" s="3" t="s">
        <v>37</v>
      </c>
      <c r="E528" s="4">
        <v>2498</v>
      </c>
      <c r="F528" s="4">
        <v>8000</v>
      </c>
      <c r="G528" s="4">
        <v>8960</v>
      </c>
      <c r="H528" s="4">
        <v>1600</v>
      </c>
      <c r="I528" s="5" t="s">
        <v>42</v>
      </c>
    </row>
    <row r="529" spans="1:9" ht="18" customHeight="1" x14ac:dyDescent="0.25">
      <c r="A529" s="2">
        <v>2022</v>
      </c>
      <c r="B529" s="2" t="s">
        <v>11</v>
      </c>
      <c r="C529" s="2" t="s">
        <v>13</v>
      </c>
      <c r="D529" s="3" t="s">
        <v>35</v>
      </c>
      <c r="E529" s="4">
        <v>1245</v>
      </c>
      <c r="F529" s="4">
        <v>4577.2</v>
      </c>
      <c r="G529" s="4">
        <v>5126.4639999999999</v>
      </c>
      <c r="H529" s="4">
        <v>915.44</v>
      </c>
      <c r="I529" s="5" t="s">
        <v>42</v>
      </c>
    </row>
    <row r="530" spans="1:9" ht="18" customHeight="1" x14ac:dyDescent="0.25">
      <c r="A530" s="2">
        <v>2022</v>
      </c>
      <c r="B530" s="2" t="s">
        <v>11</v>
      </c>
      <c r="C530" s="2" t="s">
        <v>38</v>
      </c>
      <c r="D530" s="6" t="s">
        <v>30</v>
      </c>
      <c r="E530" s="7">
        <v>644</v>
      </c>
      <c r="F530" s="7">
        <v>5743.5</v>
      </c>
      <c r="G530" s="7">
        <v>6432.72</v>
      </c>
      <c r="H530" s="4">
        <v>1148.7</v>
      </c>
      <c r="I530" s="5" t="s">
        <v>42</v>
      </c>
    </row>
    <row r="531" spans="1:9" ht="18" customHeight="1" x14ac:dyDescent="0.25">
      <c r="A531" s="2">
        <v>2022</v>
      </c>
      <c r="B531" s="2" t="s">
        <v>11</v>
      </c>
      <c r="C531" s="2" t="s">
        <v>12</v>
      </c>
      <c r="D531" s="6" t="s">
        <v>29</v>
      </c>
      <c r="E531" s="7">
        <v>643</v>
      </c>
      <c r="F531" s="7">
        <v>7000</v>
      </c>
      <c r="G531" s="7">
        <v>7840</v>
      </c>
      <c r="H531" s="4">
        <v>1400</v>
      </c>
      <c r="I531" s="5" t="s">
        <v>42</v>
      </c>
    </row>
    <row r="532" spans="1:9" ht="18" customHeight="1" x14ac:dyDescent="0.25">
      <c r="A532" s="2">
        <v>2022</v>
      </c>
      <c r="B532" s="2" t="s">
        <v>11</v>
      </c>
      <c r="C532" s="2" t="s">
        <v>38</v>
      </c>
      <c r="D532" s="6" t="s">
        <v>31</v>
      </c>
      <c r="E532" s="7">
        <v>455</v>
      </c>
      <c r="F532" s="7">
        <v>4578.6000000000004</v>
      </c>
      <c r="G532" s="7">
        <v>5128.0320000000002</v>
      </c>
      <c r="H532" s="4">
        <v>915.72000000000014</v>
      </c>
      <c r="I532" s="5" t="s">
        <v>42</v>
      </c>
    </row>
    <row r="533" spans="1:9" ht="18" customHeight="1" x14ac:dyDescent="0.25">
      <c r="A533" s="2">
        <v>2022</v>
      </c>
      <c r="B533" s="2" t="s">
        <v>11</v>
      </c>
      <c r="C533" s="2" t="s">
        <v>12</v>
      </c>
      <c r="D533" s="6" t="s">
        <v>28</v>
      </c>
      <c r="E533" s="8">
        <v>345</v>
      </c>
      <c r="F533" s="8">
        <v>7000</v>
      </c>
      <c r="G533" s="8">
        <v>7840</v>
      </c>
      <c r="H533" s="4">
        <v>1400</v>
      </c>
      <c r="I533" s="5" t="s">
        <v>42</v>
      </c>
    </row>
    <row r="534" spans="1:9" ht="18" customHeight="1" x14ac:dyDescent="0.25">
      <c r="A534" s="2">
        <v>2022</v>
      </c>
      <c r="B534" s="2" t="s">
        <v>11</v>
      </c>
      <c r="C534" s="2" t="s">
        <v>13</v>
      </c>
      <c r="D534" s="3" t="s">
        <v>33</v>
      </c>
      <c r="E534" s="4">
        <v>122</v>
      </c>
      <c r="F534" s="4">
        <v>100</v>
      </c>
      <c r="G534" s="4">
        <v>112</v>
      </c>
      <c r="H534" s="4">
        <v>20</v>
      </c>
      <c r="I534" s="5" t="s">
        <v>42</v>
      </c>
    </row>
    <row r="535" spans="1:9" ht="18" customHeight="1" x14ac:dyDescent="0.25">
      <c r="A535" s="2">
        <v>2022</v>
      </c>
      <c r="B535" s="2" t="s">
        <v>11</v>
      </c>
      <c r="C535" s="2" t="s">
        <v>15</v>
      </c>
      <c r="D535" s="6" t="s">
        <v>26</v>
      </c>
      <c r="E535" s="7">
        <v>78</v>
      </c>
      <c r="F535" s="7">
        <v>2288.6</v>
      </c>
      <c r="G535" s="7">
        <v>5126.4639999999999</v>
      </c>
      <c r="H535" s="4">
        <v>457.72</v>
      </c>
      <c r="I535" s="5" t="s">
        <v>42</v>
      </c>
    </row>
    <row r="536" spans="1:9" ht="18" customHeight="1" x14ac:dyDescent="0.25">
      <c r="A536" s="2">
        <v>2022</v>
      </c>
      <c r="B536" s="2" t="s">
        <v>11</v>
      </c>
      <c r="C536" s="2" t="s">
        <v>15</v>
      </c>
      <c r="D536" s="6" t="s">
        <v>24</v>
      </c>
      <c r="E536" s="7">
        <v>76</v>
      </c>
      <c r="F536" s="7">
        <v>2288.4499999999998</v>
      </c>
      <c r="G536" s="7">
        <v>5126.1279999999997</v>
      </c>
      <c r="H536" s="4">
        <v>457.69</v>
      </c>
      <c r="I536" s="5" t="s">
        <v>42</v>
      </c>
    </row>
    <row r="537" spans="1:9" ht="18" customHeight="1" x14ac:dyDescent="0.25">
      <c r="A537" s="2">
        <v>2022</v>
      </c>
      <c r="B537" s="2" t="s">
        <v>11</v>
      </c>
      <c r="C537" s="2" t="s">
        <v>15</v>
      </c>
      <c r="D537" s="6" t="s">
        <v>25</v>
      </c>
      <c r="E537" s="7">
        <v>46</v>
      </c>
      <c r="F537" s="7">
        <v>100</v>
      </c>
      <c r="G537" s="7">
        <v>224</v>
      </c>
      <c r="H537" s="4">
        <v>20</v>
      </c>
      <c r="I537" s="5" t="s">
        <v>42</v>
      </c>
    </row>
    <row r="538" spans="1:9" ht="18" customHeight="1" x14ac:dyDescent="0.25">
      <c r="A538" s="2">
        <v>2022</v>
      </c>
      <c r="B538" s="2" t="s">
        <v>11</v>
      </c>
      <c r="C538" s="2" t="s">
        <v>15</v>
      </c>
      <c r="D538" s="6" t="s">
        <v>23</v>
      </c>
      <c r="E538" s="7">
        <v>34</v>
      </c>
      <c r="F538" s="7">
        <v>2288.4</v>
      </c>
      <c r="G538" s="7">
        <v>5126.0160000000005</v>
      </c>
      <c r="H538" s="4">
        <v>457.68000000000006</v>
      </c>
      <c r="I538" s="5" t="s">
        <v>42</v>
      </c>
    </row>
    <row r="539" spans="1:9" ht="18" customHeight="1" x14ac:dyDescent="0.25">
      <c r="A539" s="2">
        <v>2022</v>
      </c>
      <c r="B539" s="2" t="s">
        <v>11</v>
      </c>
      <c r="C539" s="2" t="s">
        <v>13</v>
      </c>
      <c r="D539" s="3" t="s">
        <v>34</v>
      </c>
      <c r="E539" s="4">
        <v>7</v>
      </c>
      <c r="F539" s="4">
        <v>200</v>
      </c>
      <c r="G539" s="4">
        <v>224</v>
      </c>
      <c r="H539" s="4">
        <v>40</v>
      </c>
      <c r="I539" s="5" t="s">
        <v>42</v>
      </c>
    </row>
    <row r="540" spans="1:9" ht="18" customHeight="1" x14ac:dyDescent="0.25">
      <c r="A540" s="2">
        <v>2022</v>
      </c>
      <c r="B540" s="2" t="s">
        <v>11</v>
      </c>
      <c r="C540" s="2" t="s">
        <v>15</v>
      </c>
      <c r="D540" s="6" t="s">
        <v>27</v>
      </c>
      <c r="E540" s="7">
        <v>3</v>
      </c>
      <c r="F540" s="7">
        <v>2288.65</v>
      </c>
      <c r="G540" s="7">
        <v>5126.576</v>
      </c>
      <c r="H540" s="4">
        <v>457.73</v>
      </c>
      <c r="I540" s="5" t="s">
        <v>42</v>
      </c>
    </row>
    <row r="541" spans="1:9" ht="18" customHeight="1" x14ac:dyDescent="0.25">
      <c r="A541" s="2">
        <v>2022</v>
      </c>
      <c r="B541" s="2" t="s">
        <v>11</v>
      </c>
      <c r="C541" s="2" t="s">
        <v>32</v>
      </c>
      <c r="D541" s="6" t="s">
        <v>32</v>
      </c>
      <c r="E541" s="7">
        <v>2</v>
      </c>
      <c r="F541" s="7">
        <v>6600</v>
      </c>
      <c r="G541" s="7">
        <v>7392</v>
      </c>
      <c r="H541" s="4">
        <v>1320</v>
      </c>
      <c r="I541" s="5" t="s">
        <v>42</v>
      </c>
    </row>
    <row r="542" spans="1:9" ht="18" customHeight="1" x14ac:dyDescent="0.25">
      <c r="A542" s="2">
        <v>2023</v>
      </c>
      <c r="B542" s="2" t="s">
        <v>0</v>
      </c>
      <c r="C542" s="2" t="s">
        <v>14</v>
      </c>
      <c r="D542" s="3" t="s">
        <v>36</v>
      </c>
      <c r="E542" s="4">
        <v>3566</v>
      </c>
      <c r="F542" s="4">
        <v>5492.76</v>
      </c>
      <c r="G542" s="4">
        <v>5126.576</v>
      </c>
      <c r="H542" s="4">
        <v>1098.5520000000001</v>
      </c>
      <c r="I542" s="5" t="s">
        <v>42</v>
      </c>
    </row>
    <row r="543" spans="1:9" ht="18" customHeight="1" x14ac:dyDescent="0.25">
      <c r="A543" s="2">
        <v>2023</v>
      </c>
      <c r="B543" s="2" t="s">
        <v>0</v>
      </c>
      <c r="C543" s="2" t="s">
        <v>14</v>
      </c>
      <c r="D543" s="3" t="s">
        <v>37</v>
      </c>
      <c r="E543" s="4">
        <v>2498</v>
      </c>
      <c r="F543" s="4">
        <v>9600</v>
      </c>
      <c r="G543" s="4">
        <v>8960</v>
      </c>
      <c r="H543" s="4">
        <v>1920</v>
      </c>
      <c r="I543" s="5" t="s">
        <v>42</v>
      </c>
    </row>
    <row r="544" spans="1:9" ht="18" customHeight="1" x14ac:dyDescent="0.25">
      <c r="A544" s="2">
        <v>2023</v>
      </c>
      <c r="B544" s="2" t="s">
        <v>0</v>
      </c>
      <c r="C544" s="2" t="s">
        <v>13</v>
      </c>
      <c r="D544" s="3" t="s">
        <v>35</v>
      </c>
      <c r="E544" s="4">
        <v>1245</v>
      </c>
      <c r="F544" s="4">
        <v>5492.6399999999994</v>
      </c>
      <c r="G544" s="4">
        <v>5126.4639999999999</v>
      </c>
      <c r="H544" s="4">
        <v>1098.528</v>
      </c>
      <c r="I544" s="5" t="s">
        <v>42</v>
      </c>
    </row>
    <row r="545" spans="1:9" ht="18" customHeight="1" x14ac:dyDescent="0.25">
      <c r="A545" s="2">
        <v>2023</v>
      </c>
      <c r="B545" s="2" t="s">
        <v>0</v>
      </c>
      <c r="C545" s="2" t="s">
        <v>38</v>
      </c>
      <c r="D545" s="6" t="s">
        <v>30</v>
      </c>
      <c r="E545" s="7">
        <v>644</v>
      </c>
      <c r="F545" s="7">
        <v>6892.2</v>
      </c>
      <c r="G545" s="7">
        <v>6432.72</v>
      </c>
      <c r="H545" s="4">
        <v>1378.44</v>
      </c>
      <c r="I545" s="5" t="s">
        <v>42</v>
      </c>
    </row>
    <row r="546" spans="1:9" ht="18" customHeight="1" x14ac:dyDescent="0.25">
      <c r="A546" s="2">
        <v>2023</v>
      </c>
      <c r="B546" s="2" t="s">
        <v>0</v>
      </c>
      <c r="C546" s="2" t="s">
        <v>12</v>
      </c>
      <c r="D546" s="6" t="s">
        <v>29</v>
      </c>
      <c r="E546" s="7">
        <v>643</v>
      </c>
      <c r="F546" s="7">
        <v>8400</v>
      </c>
      <c r="G546" s="7">
        <v>7840</v>
      </c>
      <c r="H546" s="4">
        <v>1680</v>
      </c>
      <c r="I546" s="5" t="s">
        <v>40</v>
      </c>
    </row>
    <row r="547" spans="1:9" ht="18" customHeight="1" x14ac:dyDescent="0.25">
      <c r="A547" s="2">
        <v>2023</v>
      </c>
      <c r="B547" s="2" t="s">
        <v>0</v>
      </c>
      <c r="C547" s="2" t="s">
        <v>38</v>
      </c>
      <c r="D547" s="6" t="s">
        <v>31</v>
      </c>
      <c r="E547" s="7">
        <v>455</v>
      </c>
      <c r="F547" s="7">
        <v>5494.3200000000006</v>
      </c>
      <c r="G547" s="7">
        <v>5128.0320000000002</v>
      </c>
      <c r="H547" s="4">
        <v>1098.8640000000003</v>
      </c>
      <c r="I547" s="5" t="s">
        <v>40</v>
      </c>
    </row>
    <row r="548" spans="1:9" ht="18" customHeight="1" x14ac:dyDescent="0.25">
      <c r="A548" s="2">
        <v>2023</v>
      </c>
      <c r="B548" s="2" t="s">
        <v>0</v>
      </c>
      <c r="C548" s="2" t="s">
        <v>12</v>
      </c>
      <c r="D548" s="6" t="s">
        <v>28</v>
      </c>
      <c r="E548" s="8">
        <v>345</v>
      </c>
      <c r="F548" s="8">
        <v>8400</v>
      </c>
      <c r="G548" s="8">
        <v>7840</v>
      </c>
      <c r="H548" s="4">
        <v>1680</v>
      </c>
      <c r="I548" s="5" t="s">
        <v>40</v>
      </c>
    </row>
    <row r="549" spans="1:9" ht="18" customHeight="1" x14ac:dyDescent="0.25">
      <c r="A549" s="2">
        <v>2023</v>
      </c>
      <c r="B549" s="2" t="s">
        <v>0</v>
      </c>
      <c r="C549" s="2" t="s">
        <v>13</v>
      </c>
      <c r="D549" s="3" t="s">
        <v>33</v>
      </c>
      <c r="E549" s="4">
        <v>122</v>
      </c>
      <c r="F549" s="4">
        <v>120</v>
      </c>
      <c r="G549" s="4">
        <v>112</v>
      </c>
      <c r="H549" s="4">
        <v>24</v>
      </c>
      <c r="I549" s="5" t="s">
        <v>40</v>
      </c>
    </row>
    <row r="550" spans="1:9" ht="18" customHeight="1" x14ac:dyDescent="0.25">
      <c r="A550" s="2">
        <v>2023</v>
      </c>
      <c r="B550" s="2" t="s">
        <v>0</v>
      </c>
      <c r="C550" s="2" t="s">
        <v>15</v>
      </c>
      <c r="D550" s="6" t="s">
        <v>26</v>
      </c>
      <c r="E550" s="7">
        <v>78</v>
      </c>
      <c r="F550" s="7">
        <v>2288.6</v>
      </c>
      <c r="G550" s="7">
        <v>5126.4639999999999</v>
      </c>
      <c r="H550" s="4">
        <v>457.72</v>
      </c>
      <c r="I550" s="5" t="s">
        <v>40</v>
      </c>
    </row>
    <row r="551" spans="1:9" ht="18" customHeight="1" x14ac:dyDescent="0.25">
      <c r="A551" s="2">
        <v>2023</v>
      </c>
      <c r="B551" s="2" t="s">
        <v>0</v>
      </c>
      <c r="C551" s="2" t="s">
        <v>15</v>
      </c>
      <c r="D551" s="6" t="s">
        <v>24</v>
      </c>
      <c r="E551" s="7">
        <v>76</v>
      </c>
      <c r="F551" s="7">
        <v>2288.4499999999998</v>
      </c>
      <c r="G551" s="7">
        <v>5126.1279999999997</v>
      </c>
      <c r="H551" s="4">
        <v>457.69</v>
      </c>
      <c r="I551" s="5" t="s">
        <v>40</v>
      </c>
    </row>
    <row r="552" spans="1:9" ht="18" customHeight="1" x14ac:dyDescent="0.25">
      <c r="A552" s="2">
        <v>2023</v>
      </c>
      <c r="B552" s="2" t="s">
        <v>0</v>
      </c>
      <c r="C552" s="2" t="s">
        <v>15</v>
      </c>
      <c r="D552" s="6" t="s">
        <v>25</v>
      </c>
      <c r="E552" s="7">
        <v>46</v>
      </c>
      <c r="F552" s="7">
        <v>100</v>
      </c>
      <c r="G552" s="7">
        <v>224</v>
      </c>
      <c r="H552" s="4">
        <v>20</v>
      </c>
      <c r="I552" s="5" t="s">
        <v>40</v>
      </c>
    </row>
    <row r="553" spans="1:9" ht="18" customHeight="1" x14ac:dyDescent="0.25">
      <c r="A553" s="2">
        <v>2023</v>
      </c>
      <c r="B553" s="2" t="s">
        <v>0</v>
      </c>
      <c r="C553" s="2" t="s">
        <v>15</v>
      </c>
      <c r="D553" s="6" t="s">
        <v>23</v>
      </c>
      <c r="E553" s="7">
        <v>34</v>
      </c>
      <c r="F553" s="7">
        <v>2288.4</v>
      </c>
      <c r="G553" s="7">
        <v>5126.0160000000005</v>
      </c>
      <c r="H553" s="4">
        <v>457.68000000000006</v>
      </c>
      <c r="I553" s="5" t="s">
        <v>40</v>
      </c>
    </row>
    <row r="554" spans="1:9" ht="18" customHeight="1" x14ac:dyDescent="0.25">
      <c r="A554" s="2">
        <v>2023</v>
      </c>
      <c r="B554" s="2" t="s">
        <v>0</v>
      </c>
      <c r="C554" s="2" t="s">
        <v>13</v>
      </c>
      <c r="D554" s="3" t="s">
        <v>34</v>
      </c>
      <c r="E554" s="4">
        <v>7</v>
      </c>
      <c r="F554" s="4">
        <v>200</v>
      </c>
      <c r="G554" s="4">
        <v>224</v>
      </c>
      <c r="H554" s="4">
        <v>40</v>
      </c>
      <c r="I554" s="5" t="s">
        <v>40</v>
      </c>
    </row>
    <row r="555" spans="1:9" ht="18" customHeight="1" x14ac:dyDescent="0.25">
      <c r="A555" s="2">
        <v>2023</v>
      </c>
      <c r="B555" s="2" t="s">
        <v>0</v>
      </c>
      <c r="C555" s="2" t="s">
        <v>32</v>
      </c>
      <c r="D555" s="6" t="s">
        <v>32</v>
      </c>
      <c r="E555" s="7">
        <v>3</v>
      </c>
      <c r="F555" s="7">
        <v>4577.3</v>
      </c>
      <c r="G555" s="7">
        <v>7392</v>
      </c>
      <c r="H555" s="4">
        <v>915.46</v>
      </c>
      <c r="I555" s="5" t="s">
        <v>40</v>
      </c>
    </row>
    <row r="556" spans="1:9" ht="18" customHeight="1" x14ac:dyDescent="0.25">
      <c r="A556" s="2">
        <v>2023</v>
      </c>
      <c r="B556" s="2" t="s">
        <v>0</v>
      </c>
      <c r="C556" s="2" t="s">
        <v>15</v>
      </c>
      <c r="D556" s="6" t="s">
        <v>27</v>
      </c>
      <c r="E556" s="7">
        <v>3</v>
      </c>
      <c r="F556" s="7">
        <v>3300</v>
      </c>
      <c r="G556" s="7">
        <v>5126.576</v>
      </c>
      <c r="H556" s="4">
        <v>660</v>
      </c>
      <c r="I556" s="5" t="s">
        <v>40</v>
      </c>
    </row>
    <row r="557" spans="1:9" ht="18" customHeight="1" x14ac:dyDescent="0.25">
      <c r="A557" s="2">
        <v>2023</v>
      </c>
      <c r="B557" s="2" t="s">
        <v>1</v>
      </c>
      <c r="C557" s="2" t="s">
        <v>14</v>
      </c>
      <c r="D557" s="3" t="s">
        <v>36</v>
      </c>
      <c r="E557" s="4">
        <v>3566</v>
      </c>
      <c r="F557" s="4">
        <v>4577.3</v>
      </c>
      <c r="G557" s="4">
        <v>5126.576</v>
      </c>
      <c r="H557" s="4">
        <v>915.46</v>
      </c>
      <c r="I557" s="5" t="s">
        <v>40</v>
      </c>
    </row>
    <row r="558" spans="1:9" ht="18" customHeight="1" x14ac:dyDescent="0.25">
      <c r="A558" s="2">
        <v>2023</v>
      </c>
      <c r="B558" s="2" t="s">
        <v>1</v>
      </c>
      <c r="C558" s="2" t="s">
        <v>14</v>
      </c>
      <c r="D558" s="3" t="s">
        <v>37</v>
      </c>
      <c r="E558" s="4">
        <v>2498</v>
      </c>
      <c r="F558" s="4">
        <v>8000</v>
      </c>
      <c r="G558" s="4">
        <v>8960</v>
      </c>
      <c r="H558" s="4">
        <v>1600</v>
      </c>
      <c r="I558" s="5" t="s">
        <v>40</v>
      </c>
    </row>
    <row r="559" spans="1:9" ht="18" customHeight="1" x14ac:dyDescent="0.25">
      <c r="A559" s="2">
        <v>2023</v>
      </c>
      <c r="B559" s="2" t="s">
        <v>1</v>
      </c>
      <c r="C559" s="2" t="s">
        <v>13</v>
      </c>
      <c r="D559" s="3" t="s">
        <v>35</v>
      </c>
      <c r="E559" s="4">
        <v>1245</v>
      </c>
      <c r="F559" s="4">
        <v>4577.2</v>
      </c>
      <c r="G559" s="4">
        <v>5126.4639999999999</v>
      </c>
      <c r="H559" s="4">
        <v>915.44</v>
      </c>
      <c r="I559" s="5" t="s">
        <v>40</v>
      </c>
    </row>
    <row r="560" spans="1:9" ht="18" customHeight="1" x14ac:dyDescent="0.25">
      <c r="A560" s="2">
        <v>2023</v>
      </c>
      <c r="B560" s="2" t="s">
        <v>1</v>
      </c>
      <c r="C560" s="2" t="s">
        <v>38</v>
      </c>
      <c r="D560" s="6" t="s">
        <v>30</v>
      </c>
      <c r="E560" s="7">
        <v>644</v>
      </c>
      <c r="F560" s="7">
        <v>5743.5</v>
      </c>
      <c r="G560" s="7">
        <v>6432.72</v>
      </c>
      <c r="H560" s="4">
        <v>1148.7</v>
      </c>
      <c r="I560" s="5" t="s">
        <v>40</v>
      </c>
    </row>
    <row r="561" spans="1:9" ht="18" customHeight="1" x14ac:dyDescent="0.25">
      <c r="A561" s="2">
        <v>2023</v>
      </c>
      <c r="B561" s="2" t="s">
        <v>1</v>
      </c>
      <c r="C561" s="2" t="s">
        <v>12</v>
      </c>
      <c r="D561" s="6" t="s">
        <v>29</v>
      </c>
      <c r="E561" s="7">
        <v>643</v>
      </c>
      <c r="F561" s="7">
        <v>7000</v>
      </c>
      <c r="G561" s="7">
        <v>7840</v>
      </c>
      <c r="H561" s="4">
        <v>1400</v>
      </c>
      <c r="I561" s="5" t="s">
        <v>40</v>
      </c>
    </row>
    <row r="562" spans="1:9" ht="18" customHeight="1" x14ac:dyDescent="0.25">
      <c r="A562" s="2">
        <v>2023</v>
      </c>
      <c r="B562" s="2" t="s">
        <v>1</v>
      </c>
      <c r="C562" s="2" t="s">
        <v>38</v>
      </c>
      <c r="D562" s="6" t="s">
        <v>31</v>
      </c>
      <c r="E562" s="7">
        <v>455</v>
      </c>
      <c r="F562" s="7">
        <v>4578.6000000000004</v>
      </c>
      <c r="G562" s="7">
        <v>5128.0320000000002</v>
      </c>
      <c r="H562" s="4">
        <v>915.72000000000014</v>
      </c>
      <c r="I562" s="5" t="s">
        <v>40</v>
      </c>
    </row>
    <row r="563" spans="1:9" ht="18" customHeight="1" x14ac:dyDescent="0.25">
      <c r="A563" s="2">
        <v>2023</v>
      </c>
      <c r="B563" s="2" t="s">
        <v>1</v>
      </c>
      <c r="C563" s="2" t="s">
        <v>12</v>
      </c>
      <c r="D563" s="6" t="s">
        <v>28</v>
      </c>
      <c r="E563" s="8">
        <v>345</v>
      </c>
      <c r="F563" s="8">
        <v>7000</v>
      </c>
      <c r="G563" s="8">
        <v>7840</v>
      </c>
      <c r="H563" s="4">
        <v>1400</v>
      </c>
      <c r="I563" s="5" t="s">
        <v>40</v>
      </c>
    </row>
    <row r="564" spans="1:9" ht="18" customHeight="1" x14ac:dyDescent="0.25">
      <c r="A564" s="2">
        <v>2023</v>
      </c>
      <c r="B564" s="2" t="s">
        <v>1</v>
      </c>
      <c r="C564" s="2" t="s">
        <v>13</v>
      </c>
      <c r="D564" s="3" t="s">
        <v>33</v>
      </c>
      <c r="E564" s="4">
        <v>122</v>
      </c>
      <c r="F564" s="4">
        <v>100</v>
      </c>
      <c r="G564" s="4">
        <v>112</v>
      </c>
      <c r="H564" s="4">
        <v>20</v>
      </c>
      <c r="I564" s="5" t="s">
        <v>40</v>
      </c>
    </row>
    <row r="565" spans="1:9" ht="18" customHeight="1" x14ac:dyDescent="0.25">
      <c r="A565" s="2">
        <v>2023</v>
      </c>
      <c r="B565" s="2" t="s">
        <v>1</v>
      </c>
      <c r="C565" s="2" t="s">
        <v>15</v>
      </c>
      <c r="D565" s="6" t="s">
        <v>26</v>
      </c>
      <c r="E565" s="7">
        <v>78</v>
      </c>
      <c r="F565" s="7">
        <v>2288.6</v>
      </c>
      <c r="G565" s="7">
        <v>5126.4639999999999</v>
      </c>
      <c r="H565" s="4">
        <v>457.72</v>
      </c>
      <c r="I565" s="5" t="s">
        <v>40</v>
      </c>
    </row>
    <row r="566" spans="1:9" ht="18" customHeight="1" x14ac:dyDescent="0.25">
      <c r="A566" s="2">
        <v>2023</v>
      </c>
      <c r="B566" s="2" t="s">
        <v>1</v>
      </c>
      <c r="C566" s="2" t="s">
        <v>15</v>
      </c>
      <c r="D566" s="6" t="s">
        <v>24</v>
      </c>
      <c r="E566" s="7">
        <v>76</v>
      </c>
      <c r="F566" s="7">
        <v>2288.4499999999998</v>
      </c>
      <c r="G566" s="7">
        <v>5126.1279999999997</v>
      </c>
      <c r="H566" s="4">
        <v>457.69</v>
      </c>
      <c r="I566" s="5" t="s">
        <v>40</v>
      </c>
    </row>
    <row r="567" spans="1:9" ht="18" customHeight="1" x14ac:dyDescent="0.25">
      <c r="A567" s="2">
        <v>2023</v>
      </c>
      <c r="B567" s="2" t="s">
        <v>1</v>
      </c>
      <c r="C567" s="2" t="s">
        <v>15</v>
      </c>
      <c r="D567" s="6" t="s">
        <v>25</v>
      </c>
      <c r="E567" s="7">
        <v>46</v>
      </c>
      <c r="F567" s="7">
        <v>100</v>
      </c>
      <c r="G567" s="7">
        <v>224</v>
      </c>
      <c r="H567" s="4">
        <v>20</v>
      </c>
      <c r="I567" s="5" t="s">
        <v>40</v>
      </c>
    </row>
    <row r="568" spans="1:9" ht="18" customHeight="1" x14ac:dyDescent="0.25">
      <c r="A568" s="2">
        <v>2023</v>
      </c>
      <c r="B568" s="2" t="s">
        <v>1</v>
      </c>
      <c r="C568" s="2" t="s">
        <v>15</v>
      </c>
      <c r="D568" s="6" t="s">
        <v>23</v>
      </c>
      <c r="E568" s="7">
        <v>34</v>
      </c>
      <c r="F568" s="7">
        <v>2288.4</v>
      </c>
      <c r="G568" s="7">
        <v>5126.0160000000005</v>
      </c>
      <c r="H568" s="4">
        <v>457.68000000000006</v>
      </c>
      <c r="I568" s="5" t="s">
        <v>40</v>
      </c>
    </row>
    <row r="569" spans="1:9" ht="18" customHeight="1" x14ac:dyDescent="0.25">
      <c r="A569" s="2">
        <v>2023</v>
      </c>
      <c r="B569" s="2" t="s">
        <v>1</v>
      </c>
      <c r="C569" s="2" t="s">
        <v>13</v>
      </c>
      <c r="D569" s="3" t="s">
        <v>34</v>
      </c>
      <c r="E569" s="4">
        <v>7</v>
      </c>
      <c r="F569" s="4">
        <v>200</v>
      </c>
      <c r="G569" s="4">
        <v>224</v>
      </c>
      <c r="H569" s="4">
        <v>40</v>
      </c>
      <c r="I569" s="5" t="s">
        <v>40</v>
      </c>
    </row>
    <row r="570" spans="1:9" ht="18" customHeight="1" x14ac:dyDescent="0.25">
      <c r="A570" s="2">
        <v>2023</v>
      </c>
      <c r="B570" s="2" t="s">
        <v>1</v>
      </c>
      <c r="C570" s="2" t="s">
        <v>15</v>
      </c>
      <c r="D570" s="6" t="s">
        <v>27</v>
      </c>
      <c r="E570" s="7">
        <v>3</v>
      </c>
      <c r="F570" s="7">
        <v>3300</v>
      </c>
      <c r="G570" s="7">
        <v>5126.576</v>
      </c>
      <c r="H570" s="4">
        <v>660</v>
      </c>
      <c r="I570" s="5" t="s">
        <v>40</v>
      </c>
    </row>
    <row r="571" spans="1:9" ht="18" customHeight="1" x14ac:dyDescent="0.25">
      <c r="A571" s="2">
        <v>2023</v>
      </c>
      <c r="B571" s="2" t="s">
        <v>1</v>
      </c>
      <c r="C571" s="2" t="s">
        <v>32</v>
      </c>
      <c r="D571" s="6" t="s">
        <v>32</v>
      </c>
      <c r="E571" s="7">
        <v>2</v>
      </c>
      <c r="F571" s="7">
        <v>6600</v>
      </c>
      <c r="G571" s="7">
        <v>7392</v>
      </c>
      <c r="H571" s="4">
        <v>1320</v>
      </c>
      <c r="I571" s="5" t="s">
        <v>40</v>
      </c>
    </row>
    <row r="572" spans="1:9" ht="18" customHeight="1" x14ac:dyDescent="0.25">
      <c r="A572" s="2">
        <v>2023</v>
      </c>
      <c r="B572" s="2" t="s">
        <v>2</v>
      </c>
      <c r="C572" s="2" t="s">
        <v>14</v>
      </c>
      <c r="D572" s="3" t="s">
        <v>36</v>
      </c>
      <c r="E572" s="4">
        <v>3566</v>
      </c>
      <c r="F572" s="4">
        <v>4577.3</v>
      </c>
      <c r="G572" s="4">
        <v>5126.576</v>
      </c>
      <c r="H572" s="4">
        <v>915.46</v>
      </c>
      <c r="I572" s="5" t="s">
        <v>40</v>
      </c>
    </row>
    <row r="573" spans="1:9" ht="18" customHeight="1" x14ac:dyDescent="0.25">
      <c r="A573" s="2">
        <v>2023</v>
      </c>
      <c r="B573" s="2" t="s">
        <v>2</v>
      </c>
      <c r="C573" s="2" t="s">
        <v>14</v>
      </c>
      <c r="D573" s="3" t="s">
        <v>37</v>
      </c>
      <c r="E573" s="4">
        <v>2498</v>
      </c>
      <c r="F573" s="4">
        <v>8000</v>
      </c>
      <c r="G573" s="4">
        <v>8960</v>
      </c>
      <c r="H573" s="4">
        <v>1600</v>
      </c>
      <c r="I573" s="5" t="s">
        <v>40</v>
      </c>
    </row>
    <row r="574" spans="1:9" ht="18" customHeight="1" x14ac:dyDescent="0.25">
      <c r="A574" s="2">
        <v>2023</v>
      </c>
      <c r="B574" s="2" t="s">
        <v>2</v>
      </c>
      <c r="C574" s="2" t="s">
        <v>13</v>
      </c>
      <c r="D574" s="3" t="s">
        <v>35</v>
      </c>
      <c r="E574" s="4">
        <v>1245</v>
      </c>
      <c r="F574" s="4">
        <v>4577.2</v>
      </c>
      <c r="G574" s="4">
        <v>5126.4639999999999</v>
      </c>
      <c r="H574" s="4">
        <v>915.44</v>
      </c>
      <c r="I574" s="5" t="s">
        <v>40</v>
      </c>
    </row>
    <row r="575" spans="1:9" ht="18" customHeight="1" x14ac:dyDescent="0.25">
      <c r="A575" s="2">
        <v>2023</v>
      </c>
      <c r="B575" s="2" t="s">
        <v>2</v>
      </c>
      <c r="C575" s="2" t="s">
        <v>38</v>
      </c>
      <c r="D575" s="6" t="s">
        <v>30</v>
      </c>
      <c r="E575" s="7">
        <v>644</v>
      </c>
      <c r="F575" s="7">
        <v>10000</v>
      </c>
      <c r="G575" s="7">
        <v>6432.72</v>
      </c>
      <c r="H575" s="4">
        <v>2000</v>
      </c>
      <c r="I575" s="5" t="s">
        <v>40</v>
      </c>
    </row>
    <row r="576" spans="1:9" ht="18" customHeight="1" x14ac:dyDescent="0.25">
      <c r="A576" s="2">
        <v>2023</v>
      </c>
      <c r="B576" s="2" t="s">
        <v>2</v>
      </c>
      <c r="C576" s="2" t="s">
        <v>12</v>
      </c>
      <c r="D576" s="6" t="s">
        <v>29</v>
      </c>
      <c r="E576" s="7">
        <v>643</v>
      </c>
      <c r="F576" s="7">
        <v>7000</v>
      </c>
      <c r="G576" s="7">
        <v>7840</v>
      </c>
      <c r="H576" s="4">
        <v>1400</v>
      </c>
      <c r="I576" s="5" t="s">
        <v>40</v>
      </c>
    </row>
    <row r="577" spans="1:9" ht="18" customHeight="1" x14ac:dyDescent="0.25">
      <c r="A577" s="2">
        <v>2023</v>
      </c>
      <c r="B577" s="2" t="s">
        <v>2</v>
      </c>
      <c r="C577" s="2" t="s">
        <v>38</v>
      </c>
      <c r="D577" s="6" t="s">
        <v>31</v>
      </c>
      <c r="E577" s="7">
        <v>455</v>
      </c>
      <c r="F577" s="7">
        <v>4578.6000000000004</v>
      </c>
      <c r="G577" s="7">
        <v>5128.0320000000002</v>
      </c>
      <c r="H577" s="4">
        <v>915.72000000000014</v>
      </c>
      <c r="I577" s="5" t="s">
        <v>40</v>
      </c>
    </row>
    <row r="578" spans="1:9" ht="18" customHeight="1" x14ac:dyDescent="0.25">
      <c r="A578" s="2">
        <v>2023</v>
      </c>
      <c r="B578" s="2" t="s">
        <v>2</v>
      </c>
      <c r="C578" s="2" t="s">
        <v>12</v>
      </c>
      <c r="D578" s="6" t="s">
        <v>28</v>
      </c>
      <c r="E578" s="8">
        <v>345</v>
      </c>
      <c r="F578" s="8">
        <v>7000</v>
      </c>
      <c r="G578" s="8">
        <v>7840</v>
      </c>
      <c r="H578" s="4">
        <v>1400</v>
      </c>
      <c r="I578" s="5" t="s">
        <v>40</v>
      </c>
    </row>
    <row r="579" spans="1:9" ht="18" customHeight="1" x14ac:dyDescent="0.25">
      <c r="A579" s="2">
        <v>2023</v>
      </c>
      <c r="B579" s="2" t="s">
        <v>2</v>
      </c>
      <c r="C579" s="2" t="s">
        <v>13</v>
      </c>
      <c r="D579" s="3" t="s">
        <v>33</v>
      </c>
      <c r="E579" s="4">
        <v>122</v>
      </c>
      <c r="F579" s="4">
        <v>100</v>
      </c>
      <c r="G579" s="4">
        <v>112</v>
      </c>
      <c r="H579" s="4">
        <v>20</v>
      </c>
      <c r="I579" s="5" t="s">
        <v>40</v>
      </c>
    </row>
    <row r="580" spans="1:9" ht="18" customHeight="1" x14ac:dyDescent="0.25">
      <c r="A580" s="2">
        <v>2023</v>
      </c>
      <c r="B580" s="2" t="s">
        <v>2</v>
      </c>
      <c r="C580" s="2" t="s">
        <v>15</v>
      </c>
      <c r="D580" s="6" t="s">
        <v>26</v>
      </c>
      <c r="E580" s="7">
        <v>78</v>
      </c>
      <c r="F580" s="7">
        <v>2288.6</v>
      </c>
      <c r="G580" s="7">
        <v>5126.4639999999999</v>
      </c>
      <c r="H580" s="4">
        <v>457.72</v>
      </c>
      <c r="I580" s="5" t="s">
        <v>40</v>
      </c>
    </row>
    <row r="581" spans="1:9" ht="18" customHeight="1" x14ac:dyDescent="0.25">
      <c r="A581" s="2">
        <v>2023</v>
      </c>
      <c r="B581" s="2" t="s">
        <v>2</v>
      </c>
      <c r="C581" s="2" t="s">
        <v>15</v>
      </c>
      <c r="D581" s="6" t="s">
        <v>24</v>
      </c>
      <c r="E581" s="7">
        <v>76</v>
      </c>
      <c r="F581" s="7">
        <v>2288.4499999999998</v>
      </c>
      <c r="G581" s="7">
        <v>5126.1279999999997</v>
      </c>
      <c r="H581" s="4">
        <v>457.69</v>
      </c>
      <c r="I581" s="5" t="s">
        <v>40</v>
      </c>
    </row>
    <row r="582" spans="1:9" ht="18" customHeight="1" x14ac:dyDescent="0.25">
      <c r="A582" s="2">
        <v>2023</v>
      </c>
      <c r="B582" s="2" t="s">
        <v>2</v>
      </c>
      <c r="C582" s="2" t="s">
        <v>15</v>
      </c>
      <c r="D582" s="6" t="s">
        <v>25</v>
      </c>
      <c r="E582" s="7">
        <v>46</v>
      </c>
      <c r="F582" s="7">
        <v>100</v>
      </c>
      <c r="G582" s="7">
        <v>224</v>
      </c>
      <c r="H582" s="4">
        <v>20</v>
      </c>
      <c r="I582" s="5" t="s">
        <v>40</v>
      </c>
    </row>
    <row r="583" spans="1:9" ht="18" customHeight="1" x14ac:dyDescent="0.25">
      <c r="A583" s="2">
        <v>2023</v>
      </c>
      <c r="B583" s="2" t="s">
        <v>2</v>
      </c>
      <c r="C583" s="2" t="s">
        <v>15</v>
      </c>
      <c r="D583" s="6" t="s">
        <v>23</v>
      </c>
      <c r="E583" s="7">
        <v>34</v>
      </c>
      <c r="F583" s="7">
        <v>2288.4</v>
      </c>
      <c r="G583" s="7">
        <v>5126.0160000000005</v>
      </c>
      <c r="H583" s="4">
        <v>457.68000000000006</v>
      </c>
      <c r="I583" s="5" t="s">
        <v>40</v>
      </c>
    </row>
    <row r="584" spans="1:9" ht="18" customHeight="1" x14ac:dyDescent="0.25">
      <c r="A584" s="2">
        <v>2023</v>
      </c>
      <c r="B584" s="2" t="s">
        <v>2</v>
      </c>
      <c r="C584" s="2" t="s">
        <v>13</v>
      </c>
      <c r="D584" s="3" t="s">
        <v>34</v>
      </c>
      <c r="E584" s="4">
        <v>7</v>
      </c>
      <c r="F584" s="4">
        <v>200</v>
      </c>
      <c r="G584" s="4">
        <v>224</v>
      </c>
      <c r="H584" s="4">
        <v>40</v>
      </c>
      <c r="I584" s="5" t="s">
        <v>40</v>
      </c>
    </row>
    <row r="585" spans="1:9" ht="18" customHeight="1" x14ac:dyDescent="0.25">
      <c r="A585" s="2">
        <v>2023</v>
      </c>
      <c r="B585" s="2" t="s">
        <v>2</v>
      </c>
      <c r="C585" s="2" t="s">
        <v>15</v>
      </c>
      <c r="D585" s="6" t="s">
        <v>27</v>
      </c>
      <c r="E585" s="7">
        <v>3</v>
      </c>
      <c r="F585" s="7">
        <v>2288.65</v>
      </c>
      <c r="G585" s="7">
        <v>5126.576</v>
      </c>
      <c r="H585" s="4">
        <v>457.73</v>
      </c>
      <c r="I585" s="5" t="s">
        <v>40</v>
      </c>
    </row>
    <row r="586" spans="1:9" ht="18" customHeight="1" x14ac:dyDescent="0.25">
      <c r="A586" s="2">
        <v>2023</v>
      </c>
      <c r="B586" s="2" t="s">
        <v>2</v>
      </c>
      <c r="C586" s="2" t="s">
        <v>32</v>
      </c>
      <c r="D586" s="6" t="s">
        <v>32</v>
      </c>
      <c r="E586" s="7">
        <v>2</v>
      </c>
      <c r="F586" s="7">
        <v>6600</v>
      </c>
      <c r="G586" s="7">
        <v>7392</v>
      </c>
      <c r="H586" s="4">
        <v>1320</v>
      </c>
      <c r="I586" s="5" t="s">
        <v>40</v>
      </c>
    </row>
    <row r="587" spans="1:9" ht="18" customHeight="1" x14ac:dyDescent="0.25">
      <c r="A587" s="2">
        <v>2023</v>
      </c>
      <c r="B587" s="2" t="s">
        <v>3</v>
      </c>
      <c r="C587" s="2" t="s">
        <v>14</v>
      </c>
      <c r="D587" s="3" t="s">
        <v>36</v>
      </c>
      <c r="E587" s="4">
        <v>3566</v>
      </c>
      <c r="F587" s="4">
        <v>4577.3</v>
      </c>
      <c r="G587" s="4">
        <v>5126.576</v>
      </c>
      <c r="H587" s="4">
        <v>915.46</v>
      </c>
      <c r="I587" s="5" t="s">
        <v>40</v>
      </c>
    </row>
    <row r="588" spans="1:9" ht="18" customHeight="1" x14ac:dyDescent="0.25">
      <c r="A588" s="2">
        <v>2023</v>
      </c>
      <c r="B588" s="2" t="s">
        <v>3</v>
      </c>
      <c r="C588" s="2" t="s">
        <v>14</v>
      </c>
      <c r="D588" s="3" t="s">
        <v>37</v>
      </c>
      <c r="E588" s="4">
        <v>2498</v>
      </c>
      <c r="F588" s="4">
        <v>8000</v>
      </c>
      <c r="G588" s="4">
        <v>8960</v>
      </c>
      <c r="H588" s="4">
        <v>1600</v>
      </c>
      <c r="I588" s="5" t="s">
        <v>42</v>
      </c>
    </row>
    <row r="589" spans="1:9" ht="18" customHeight="1" x14ac:dyDescent="0.25">
      <c r="A589" s="2">
        <v>2023</v>
      </c>
      <c r="B589" s="2" t="s">
        <v>3</v>
      </c>
      <c r="C589" s="2" t="s">
        <v>13</v>
      </c>
      <c r="D589" s="3" t="s">
        <v>35</v>
      </c>
      <c r="E589" s="4">
        <v>1245</v>
      </c>
      <c r="F589" s="4">
        <v>4577.2</v>
      </c>
      <c r="G589" s="4">
        <v>5126.4639999999999</v>
      </c>
      <c r="H589" s="4">
        <v>915.44</v>
      </c>
      <c r="I589" s="5" t="s">
        <v>42</v>
      </c>
    </row>
    <row r="590" spans="1:9" ht="18" customHeight="1" x14ac:dyDescent="0.25">
      <c r="A590" s="2">
        <v>2023</v>
      </c>
      <c r="B590" s="2" t="s">
        <v>3</v>
      </c>
      <c r="C590" s="2" t="s">
        <v>38</v>
      </c>
      <c r="D590" s="6" t="s">
        <v>30</v>
      </c>
      <c r="E590" s="7">
        <v>644</v>
      </c>
      <c r="F590" s="7">
        <v>15000</v>
      </c>
      <c r="G590" s="7">
        <v>6432.72</v>
      </c>
      <c r="H590" s="4">
        <v>3000</v>
      </c>
      <c r="I590" s="5" t="s">
        <v>42</v>
      </c>
    </row>
    <row r="591" spans="1:9" ht="18" customHeight="1" x14ac:dyDescent="0.25">
      <c r="A591" s="2">
        <v>2023</v>
      </c>
      <c r="B591" s="2" t="s">
        <v>3</v>
      </c>
      <c r="C591" s="2" t="s">
        <v>12</v>
      </c>
      <c r="D591" s="6" t="s">
        <v>29</v>
      </c>
      <c r="E591" s="7">
        <v>643</v>
      </c>
      <c r="F591" s="7">
        <v>7000</v>
      </c>
      <c r="G591" s="7">
        <v>7840</v>
      </c>
      <c r="H591" s="4">
        <v>1400</v>
      </c>
      <c r="I591" s="5" t="s">
        <v>42</v>
      </c>
    </row>
    <row r="592" spans="1:9" ht="18" customHeight="1" x14ac:dyDescent="0.25">
      <c r="A592" s="2">
        <v>2023</v>
      </c>
      <c r="B592" s="2" t="s">
        <v>3</v>
      </c>
      <c r="C592" s="2" t="s">
        <v>38</v>
      </c>
      <c r="D592" s="6" t="s">
        <v>31</v>
      </c>
      <c r="E592" s="7">
        <v>455</v>
      </c>
      <c r="F592" s="7">
        <v>14000</v>
      </c>
      <c r="G592" s="7">
        <v>5128.0320000000002</v>
      </c>
      <c r="H592" s="4">
        <v>2800</v>
      </c>
      <c r="I592" s="5" t="s">
        <v>42</v>
      </c>
    </row>
    <row r="593" spans="1:9" ht="18" customHeight="1" x14ac:dyDescent="0.25">
      <c r="A593" s="2">
        <v>2023</v>
      </c>
      <c r="B593" s="2" t="s">
        <v>3</v>
      </c>
      <c r="C593" s="2" t="s">
        <v>12</v>
      </c>
      <c r="D593" s="6" t="s">
        <v>28</v>
      </c>
      <c r="E593" s="8">
        <v>345</v>
      </c>
      <c r="F593" s="8">
        <v>7000</v>
      </c>
      <c r="G593" s="8">
        <v>7840</v>
      </c>
      <c r="H593" s="4">
        <v>1400</v>
      </c>
      <c r="I593" s="5" t="s">
        <v>42</v>
      </c>
    </row>
    <row r="594" spans="1:9" ht="18" customHeight="1" x14ac:dyDescent="0.25">
      <c r="A594" s="2">
        <v>2023</v>
      </c>
      <c r="B594" s="2" t="s">
        <v>3</v>
      </c>
      <c r="C594" s="2" t="s">
        <v>13</v>
      </c>
      <c r="D594" s="3" t="s">
        <v>33</v>
      </c>
      <c r="E594" s="4">
        <v>122</v>
      </c>
      <c r="F594" s="4">
        <v>100</v>
      </c>
      <c r="G594" s="4">
        <v>112</v>
      </c>
      <c r="H594" s="4">
        <v>20</v>
      </c>
      <c r="I594" s="5" t="s">
        <v>42</v>
      </c>
    </row>
    <row r="595" spans="1:9" ht="18" customHeight="1" x14ac:dyDescent="0.25">
      <c r="A595" s="2">
        <v>2023</v>
      </c>
      <c r="B595" s="2" t="s">
        <v>3</v>
      </c>
      <c r="C595" s="2" t="s">
        <v>15</v>
      </c>
      <c r="D595" s="6" t="s">
        <v>26</v>
      </c>
      <c r="E595" s="7">
        <v>78</v>
      </c>
      <c r="F595" s="7">
        <v>2288.6</v>
      </c>
      <c r="G595" s="7">
        <v>5126.4639999999999</v>
      </c>
      <c r="H595" s="4">
        <v>457.72</v>
      </c>
      <c r="I595" s="5" t="s">
        <v>42</v>
      </c>
    </row>
    <row r="596" spans="1:9" ht="18" customHeight="1" x14ac:dyDescent="0.25">
      <c r="A596" s="2">
        <v>2023</v>
      </c>
      <c r="B596" s="2" t="s">
        <v>3</v>
      </c>
      <c r="C596" s="2" t="s">
        <v>15</v>
      </c>
      <c r="D596" s="6" t="s">
        <v>24</v>
      </c>
      <c r="E596" s="7">
        <v>76</v>
      </c>
      <c r="F596" s="7">
        <v>2288.4499999999998</v>
      </c>
      <c r="G596" s="7">
        <v>5126.1279999999997</v>
      </c>
      <c r="H596" s="4">
        <v>457.69</v>
      </c>
      <c r="I596" s="5" t="s">
        <v>42</v>
      </c>
    </row>
    <row r="597" spans="1:9" ht="18" customHeight="1" x14ac:dyDescent="0.25">
      <c r="A597" s="2">
        <v>2023</v>
      </c>
      <c r="B597" s="2" t="s">
        <v>3</v>
      </c>
      <c r="C597" s="2" t="s">
        <v>15</v>
      </c>
      <c r="D597" s="6" t="s">
        <v>25</v>
      </c>
      <c r="E597" s="7">
        <v>46</v>
      </c>
      <c r="F597" s="7">
        <v>100</v>
      </c>
      <c r="G597" s="7">
        <v>224</v>
      </c>
      <c r="H597" s="4">
        <v>20</v>
      </c>
      <c r="I597" s="5" t="s">
        <v>42</v>
      </c>
    </row>
    <row r="598" spans="1:9" ht="18" customHeight="1" x14ac:dyDescent="0.25">
      <c r="A598" s="2">
        <v>2023</v>
      </c>
      <c r="B598" s="2" t="s">
        <v>3</v>
      </c>
      <c r="C598" s="2" t="s">
        <v>15</v>
      </c>
      <c r="D598" s="6" t="s">
        <v>23</v>
      </c>
      <c r="E598" s="7">
        <v>34</v>
      </c>
      <c r="F598" s="7">
        <v>2288.4</v>
      </c>
      <c r="G598" s="7">
        <v>5126.0160000000005</v>
      </c>
      <c r="H598" s="4">
        <v>457.68000000000006</v>
      </c>
      <c r="I598" s="5" t="s">
        <v>42</v>
      </c>
    </row>
    <row r="599" spans="1:9" ht="18" customHeight="1" x14ac:dyDescent="0.25">
      <c r="A599" s="2">
        <v>2023</v>
      </c>
      <c r="B599" s="2" t="s">
        <v>3</v>
      </c>
      <c r="C599" s="2" t="s">
        <v>13</v>
      </c>
      <c r="D599" s="3" t="s">
        <v>34</v>
      </c>
      <c r="E599" s="4">
        <v>7</v>
      </c>
      <c r="F599" s="4">
        <v>200</v>
      </c>
      <c r="G599" s="4">
        <v>224</v>
      </c>
      <c r="H599" s="4">
        <v>40</v>
      </c>
      <c r="I599" s="5" t="s">
        <v>42</v>
      </c>
    </row>
    <row r="600" spans="1:9" ht="18" customHeight="1" x14ac:dyDescent="0.25">
      <c r="A600" s="2">
        <v>2023</v>
      </c>
      <c r="B600" s="2" t="s">
        <v>3</v>
      </c>
      <c r="C600" s="2" t="s">
        <v>15</v>
      </c>
      <c r="D600" s="6" t="s">
        <v>27</v>
      </c>
      <c r="E600" s="7">
        <v>3</v>
      </c>
      <c r="F600" s="7">
        <v>2288.65</v>
      </c>
      <c r="G600" s="7">
        <v>5126.576</v>
      </c>
      <c r="H600" s="4">
        <v>457.73</v>
      </c>
      <c r="I600" s="5" t="s">
        <v>42</v>
      </c>
    </row>
    <row r="601" spans="1:9" ht="18" customHeight="1" x14ac:dyDescent="0.25">
      <c r="A601" s="2">
        <v>2023</v>
      </c>
      <c r="B601" s="2" t="s">
        <v>3</v>
      </c>
      <c r="C601" s="2" t="s">
        <v>32</v>
      </c>
      <c r="D601" s="6" t="s">
        <v>32</v>
      </c>
      <c r="E601" s="7">
        <v>2</v>
      </c>
      <c r="F601" s="7">
        <v>7920</v>
      </c>
      <c r="G601" s="7">
        <v>7392</v>
      </c>
      <c r="H601" s="4">
        <v>1584</v>
      </c>
      <c r="I601" s="5" t="s">
        <v>42</v>
      </c>
    </row>
    <row r="602" spans="1:9" ht="18" customHeight="1" x14ac:dyDescent="0.25">
      <c r="A602" s="2">
        <v>2023</v>
      </c>
      <c r="B602" s="2" t="s">
        <v>4</v>
      </c>
      <c r="C602" s="2" t="s">
        <v>14</v>
      </c>
      <c r="D602" s="3" t="s">
        <v>36</v>
      </c>
      <c r="E602" s="4">
        <v>3566</v>
      </c>
      <c r="F602" s="4">
        <v>4577.3</v>
      </c>
      <c r="G602" s="4">
        <v>5126.576</v>
      </c>
      <c r="H602" s="4">
        <v>915.46</v>
      </c>
      <c r="I602" s="5" t="s">
        <v>42</v>
      </c>
    </row>
    <row r="603" spans="1:9" ht="18" customHeight="1" x14ac:dyDescent="0.25">
      <c r="A603" s="2">
        <v>2023</v>
      </c>
      <c r="B603" s="2" t="s">
        <v>4</v>
      </c>
      <c r="C603" s="2" t="s">
        <v>14</v>
      </c>
      <c r="D603" s="3" t="s">
        <v>37</v>
      </c>
      <c r="E603" s="4">
        <v>2498</v>
      </c>
      <c r="F603" s="4">
        <v>8800</v>
      </c>
      <c r="G603" s="4">
        <v>8960</v>
      </c>
      <c r="H603" s="4">
        <v>1760</v>
      </c>
      <c r="I603" s="5" t="s">
        <v>42</v>
      </c>
    </row>
    <row r="604" spans="1:9" ht="18" customHeight="1" x14ac:dyDescent="0.25">
      <c r="A604" s="2">
        <v>2023</v>
      </c>
      <c r="B604" s="2" t="s">
        <v>4</v>
      </c>
      <c r="C604" s="2" t="s">
        <v>13</v>
      </c>
      <c r="D604" s="3" t="s">
        <v>35</v>
      </c>
      <c r="E604" s="4">
        <v>1245</v>
      </c>
      <c r="F604" s="4">
        <v>5034.92</v>
      </c>
      <c r="G604" s="4">
        <v>5126.4639999999999</v>
      </c>
      <c r="H604" s="4">
        <v>1006.984</v>
      </c>
      <c r="I604" s="5" t="s">
        <v>42</v>
      </c>
    </row>
    <row r="605" spans="1:9" ht="18" customHeight="1" x14ac:dyDescent="0.25">
      <c r="A605" s="2">
        <v>2023</v>
      </c>
      <c r="B605" s="2" t="s">
        <v>4</v>
      </c>
      <c r="C605" s="2" t="s">
        <v>38</v>
      </c>
      <c r="D605" s="6" t="s">
        <v>30</v>
      </c>
      <c r="E605" s="7">
        <v>644</v>
      </c>
      <c r="F605" s="7">
        <v>6317.85</v>
      </c>
      <c r="G605" s="7">
        <v>6432.72</v>
      </c>
      <c r="H605" s="4">
        <v>1263.5700000000002</v>
      </c>
      <c r="I605" s="5" t="s">
        <v>42</v>
      </c>
    </row>
    <row r="606" spans="1:9" ht="18" customHeight="1" x14ac:dyDescent="0.25">
      <c r="A606" s="2">
        <v>2023</v>
      </c>
      <c r="B606" s="2" t="s">
        <v>4</v>
      </c>
      <c r="C606" s="2" t="s">
        <v>12</v>
      </c>
      <c r="D606" s="6" t="s">
        <v>29</v>
      </c>
      <c r="E606" s="7">
        <v>643</v>
      </c>
      <c r="F606" s="7">
        <v>7700</v>
      </c>
      <c r="G606" s="7">
        <v>7840</v>
      </c>
      <c r="H606" s="4">
        <v>1540</v>
      </c>
      <c r="I606" s="5" t="s">
        <v>42</v>
      </c>
    </row>
    <row r="607" spans="1:9" ht="18" customHeight="1" x14ac:dyDescent="0.25">
      <c r="A607" s="2">
        <v>2023</v>
      </c>
      <c r="B607" s="2" t="s">
        <v>4</v>
      </c>
      <c r="C607" s="2" t="s">
        <v>38</v>
      </c>
      <c r="D607" s="6" t="s">
        <v>31</v>
      </c>
      <c r="E607" s="7">
        <v>455</v>
      </c>
      <c r="F607" s="7">
        <v>5036.46</v>
      </c>
      <c r="G607" s="7">
        <v>5128.0320000000002</v>
      </c>
      <c r="H607" s="4">
        <v>1007.292</v>
      </c>
      <c r="I607" s="5" t="s">
        <v>42</v>
      </c>
    </row>
    <row r="608" spans="1:9" ht="18" customHeight="1" x14ac:dyDescent="0.25">
      <c r="A608" s="2">
        <v>2023</v>
      </c>
      <c r="B608" s="2" t="s">
        <v>4</v>
      </c>
      <c r="C608" s="2" t="s">
        <v>12</v>
      </c>
      <c r="D608" s="6" t="s">
        <v>28</v>
      </c>
      <c r="E608" s="8">
        <v>345</v>
      </c>
      <c r="F608" s="8">
        <v>7700</v>
      </c>
      <c r="G608" s="8">
        <v>7840</v>
      </c>
      <c r="H608" s="4">
        <v>1540</v>
      </c>
      <c r="I608" s="5" t="s">
        <v>42</v>
      </c>
    </row>
    <row r="609" spans="1:9" ht="18" customHeight="1" x14ac:dyDescent="0.25">
      <c r="A609" s="2">
        <v>2023</v>
      </c>
      <c r="B609" s="2" t="s">
        <v>4</v>
      </c>
      <c r="C609" s="2" t="s">
        <v>13</v>
      </c>
      <c r="D609" s="3" t="s">
        <v>33</v>
      </c>
      <c r="E609" s="4">
        <v>122</v>
      </c>
      <c r="F609" s="4">
        <v>110</v>
      </c>
      <c r="G609" s="4">
        <v>112</v>
      </c>
      <c r="H609" s="4">
        <v>22</v>
      </c>
      <c r="I609" s="5" t="s">
        <v>42</v>
      </c>
    </row>
    <row r="610" spans="1:9" ht="18" customHeight="1" x14ac:dyDescent="0.25">
      <c r="A610" s="2">
        <v>2023</v>
      </c>
      <c r="B610" s="2" t="s">
        <v>4</v>
      </c>
      <c r="C610" s="2" t="s">
        <v>15</v>
      </c>
      <c r="D610" s="6" t="s">
        <v>26</v>
      </c>
      <c r="E610" s="7">
        <v>78</v>
      </c>
      <c r="F610" s="7">
        <v>2517.46</v>
      </c>
      <c r="G610" s="7">
        <v>5126.4639999999999</v>
      </c>
      <c r="H610" s="4">
        <v>503.49200000000002</v>
      </c>
      <c r="I610" s="5" t="s">
        <v>42</v>
      </c>
    </row>
    <row r="611" spans="1:9" ht="18" customHeight="1" x14ac:dyDescent="0.25">
      <c r="A611" s="2">
        <v>2023</v>
      </c>
      <c r="B611" s="2" t="s">
        <v>4</v>
      </c>
      <c r="C611" s="2" t="s">
        <v>15</v>
      </c>
      <c r="D611" s="6" t="s">
        <v>24</v>
      </c>
      <c r="E611" s="7">
        <v>76</v>
      </c>
      <c r="F611" s="7">
        <v>2288.4499999999998</v>
      </c>
      <c r="G611" s="7">
        <v>5126.1279999999997</v>
      </c>
      <c r="H611" s="4">
        <v>457.69</v>
      </c>
      <c r="I611" s="5" t="s">
        <v>42</v>
      </c>
    </row>
    <row r="612" spans="1:9" ht="18" customHeight="1" x14ac:dyDescent="0.25">
      <c r="A612" s="2">
        <v>2023</v>
      </c>
      <c r="B612" s="2" t="s">
        <v>4</v>
      </c>
      <c r="C612" s="2" t="s">
        <v>15</v>
      </c>
      <c r="D612" s="6" t="s">
        <v>25</v>
      </c>
      <c r="E612" s="7">
        <v>46</v>
      </c>
      <c r="F612" s="7">
        <v>100</v>
      </c>
      <c r="G612" s="7">
        <v>224</v>
      </c>
      <c r="H612" s="4">
        <v>20</v>
      </c>
      <c r="I612" s="5" t="s">
        <v>42</v>
      </c>
    </row>
    <row r="613" spans="1:9" ht="18" customHeight="1" x14ac:dyDescent="0.25">
      <c r="A613" s="2">
        <v>2023</v>
      </c>
      <c r="B613" s="2" t="s">
        <v>4</v>
      </c>
      <c r="C613" s="2" t="s">
        <v>15</v>
      </c>
      <c r="D613" s="6" t="s">
        <v>23</v>
      </c>
      <c r="E613" s="7">
        <v>34</v>
      </c>
      <c r="F613" s="7">
        <v>2288.4</v>
      </c>
      <c r="G613" s="7">
        <v>5126.0160000000005</v>
      </c>
      <c r="H613" s="4">
        <v>457.68000000000006</v>
      </c>
      <c r="I613" s="5" t="s">
        <v>40</v>
      </c>
    </row>
    <row r="614" spans="1:9" ht="18" customHeight="1" x14ac:dyDescent="0.25">
      <c r="A614" s="2">
        <v>2023</v>
      </c>
      <c r="B614" s="2" t="s">
        <v>4</v>
      </c>
      <c r="C614" s="2" t="s">
        <v>13</v>
      </c>
      <c r="D614" s="3" t="s">
        <v>34</v>
      </c>
      <c r="E614" s="4">
        <v>7</v>
      </c>
      <c r="F614" s="4">
        <v>200</v>
      </c>
      <c r="G614" s="4">
        <v>224</v>
      </c>
      <c r="H614" s="4">
        <v>40</v>
      </c>
      <c r="I614" s="5" t="s">
        <v>40</v>
      </c>
    </row>
    <row r="615" spans="1:9" ht="18" customHeight="1" x14ac:dyDescent="0.25">
      <c r="A615" s="2">
        <v>2023</v>
      </c>
      <c r="B615" s="2" t="s">
        <v>4</v>
      </c>
      <c r="C615" s="2" t="s">
        <v>15</v>
      </c>
      <c r="D615" s="6" t="s">
        <v>27</v>
      </c>
      <c r="E615" s="7">
        <v>3</v>
      </c>
      <c r="F615" s="7">
        <v>3300</v>
      </c>
      <c r="G615" s="7">
        <v>5126.576</v>
      </c>
      <c r="H615" s="4">
        <v>660</v>
      </c>
      <c r="I615" s="5" t="s">
        <v>40</v>
      </c>
    </row>
    <row r="616" spans="1:9" ht="18" customHeight="1" x14ac:dyDescent="0.25">
      <c r="A616" s="2">
        <v>2023</v>
      </c>
      <c r="B616" s="2" t="s">
        <v>4</v>
      </c>
      <c r="C616" s="2" t="s">
        <v>32</v>
      </c>
      <c r="D616" s="6" t="s">
        <v>32</v>
      </c>
      <c r="E616" s="7">
        <v>2</v>
      </c>
      <c r="F616" s="7">
        <v>4577.3</v>
      </c>
      <c r="G616" s="7">
        <v>7392</v>
      </c>
      <c r="H616" s="4">
        <v>915.46</v>
      </c>
      <c r="I616" s="5" t="s">
        <v>40</v>
      </c>
    </row>
    <row r="617" spans="1:9" ht="18" customHeight="1" x14ac:dyDescent="0.25">
      <c r="A617" s="2">
        <v>2023</v>
      </c>
      <c r="B617" s="2" t="s">
        <v>5</v>
      </c>
      <c r="C617" s="2" t="s">
        <v>14</v>
      </c>
      <c r="D617" s="3" t="s">
        <v>36</v>
      </c>
      <c r="E617" s="4">
        <v>3566</v>
      </c>
      <c r="F617" s="4">
        <v>4577.3</v>
      </c>
      <c r="G617" s="4">
        <v>5126.576</v>
      </c>
      <c r="H617" s="4">
        <v>915.46</v>
      </c>
      <c r="I617" s="5" t="s">
        <v>40</v>
      </c>
    </row>
    <row r="618" spans="1:9" ht="18" customHeight="1" x14ac:dyDescent="0.25">
      <c r="A618" s="2">
        <v>2023</v>
      </c>
      <c r="B618" s="2" t="s">
        <v>5</v>
      </c>
      <c r="C618" s="2" t="s">
        <v>14</v>
      </c>
      <c r="D618" s="3" t="s">
        <v>37</v>
      </c>
      <c r="E618" s="4">
        <v>2498</v>
      </c>
      <c r="F618" s="4">
        <v>8000</v>
      </c>
      <c r="G618" s="4">
        <v>8960</v>
      </c>
      <c r="H618" s="4">
        <v>1600</v>
      </c>
      <c r="I618" s="5" t="s">
        <v>40</v>
      </c>
    </row>
    <row r="619" spans="1:9" ht="18" customHeight="1" x14ac:dyDescent="0.25">
      <c r="A619" s="2">
        <v>2023</v>
      </c>
      <c r="B619" s="2" t="s">
        <v>5</v>
      </c>
      <c r="C619" s="2" t="s">
        <v>13</v>
      </c>
      <c r="D619" s="3" t="s">
        <v>35</v>
      </c>
      <c r="E619" s="4">
        <v>1245</v>
      </c>
      <c r="F619" s="4">
        <v>4577.2</v>
      </c>
      <c r="G619" s="4">
        <v>5126.4639999999999</v>
      </c>
      <c r="H619" s="4">
        <v>915.44</v>
      </c>
      <c r="I619" s="5" t="s">
        <v>40</v>
      </c>
    </row>
    <row r="620" spans="1:9" ht="18" customHeight="1" x14ac:dyDescent="0.25">
      <c r="A620" s="2">
        <v>2023</v>
      </c>
      <c r="B620" s="2" t="s">
        <v>5</v>
      </c>
      <c r="C620" s="2" t="s">
        <v>38</v>
      </c>
      <c r="D620" s="6" t="s">
        <v>30</v>
      </c>
      <c r="E620" s="7">
        <v>644</v>
      </c>
      <c r="F620" s="7">
        <v>10000</v>
      </c>
      <c r="G620" s="7">
        <v>6432.72</v>
      </c>
      <c r="H620" s="4">
        <v>2000</v>
      </c>
      <c r="I620" s="5" t="s">
        <v>40</v>
      </c>
    </row>
    <row r="621" spans="1:9" ht="18" customHeight="1" x14ac:dyDescent="0.25">
      <c r="A621" s="2">
        <v>2023</v>
      </c>
      <c r="B621" s="2" t="s">
        <v>5</v>
      </c>
      <c r="C621" s="2" t="s">
        <v>12</v>
      </c>
      <c r="D621" s="6" t="s">
        <v>29</v>
      </c>
      <c r="E621" s="7">
        <v>643</v>
      </c>
      <c r="F621" s="7">
        <v>7000</v>
      </c>
      <c r="G621" s="7">
        <v>7840</v>
      </c>
      <c r="H621" s="4">
        <v>1400</v>
      </c>
      <c r="I621" s="5" t="s">
        <v>40</v>
      </c>
    </row>
    <row r="622" spans="1:9" ht="18" customHeight="1" x14ac:dyDescent="0.25">
      <c r="A622" s="2">
        <v>2023</v>
      </c>
      <c r="B622" s="2" t="s">
        <v>5</v>
      </c>
      <c r="C622" s="2" t="s">
        <v>38</v>
      </c>
      <c r="D622" s="6" t="s">
        <v>31</v>
      </c>
      <c r="E622" s="7">
        <v>455</v>
      </c>
      <c r="F622" s="7">
        <v>8000</v>
      </c>
      <c r="G622" s="7">
        <v>5128.0320000000002</v>
      </c>
      <c r="H622" s="4">
        <v>1600</v>
      </c>
      <c r="I622" s="5" t="s">
        <v>40</v>
      </c>
    </row>
    <row r="623" spans="1:9" ht="18" customHeight="1" x14ac:dyDescent="0.25">
      <c r="A623" s="2">
        <v>2023</v>
      </c>
      <c r="B623" s="2" t="s">
        <v>5</v>
      </c>
      <c r="C623" s="2" t="s">
        <v>12</v>
      </c>
      <c r="D623" s="6" t="s">
        <v>28</v>
      </c>
      <c r="E623" s="8">
        <v>345</v>
      </c>
      <c r="F623" s="8">
        <v>7000</v>
      </c>
      <c r="G623" s="8">
        <v>7840</v>
      </c>
      <c r="H623" s="4">
        <v>1400</v>
      </c>
      <c r="I623" s="5" t="s">
        <v>40</v>
      </c>
    </row>
    <row r="624" spans="1:9" ht="18" customHeight="1" x14ac:dyDescent="0.25">
      <c r="A624" s="2">
        <v>2023</v>
      </c>
      <c r="B624" s="2" t="s">
        <v>5</v>
      </c>
      <c r="C624" s="2" t="s">
        <v>13</v>
      </c>
      <c r="D624" s="3" t="s">
        <v>33</v>
      </c>
      <c r="E624" s="4">
        <v>122</v>
      </c>
      <c r="F624" s="4">
        <v>100</v>
      </c>
      <c r="G624" s="4">
        <v>112</v>
      </c>
      <c r="H624" s="4">
        <v>20</v>
      </c>
      <c r="I624" s="5" t="s">
        <v>40</v>
      </c>
    </row>
    <row r="625" spans="1:9" ht="18" customHeight="1" x14ac:dyDescent="0.25">
      <c r="A625" s="2">
        <v>2023</v>
      </c>
      <c r="B625" s="2" t="s">
        <v>5</v>
      </c>
      <c r="C625" s="2" t="s">
        <v>15</v>
      </c>
      <c r="D625" s="6" t="s">
        <v>26</v>
      </c>
      <c r="E625" s="7">
        <v>78</v>
      </c>
      <c r="F625" s="7">
        <v>2288.6</v>
      </c>
      <c r="G625" s="7">
        <v>5126.4639999999999</v>
      </c>
      <c r="H625" s="4">
        <v>457.72</v>
      </c>
      <c r="I625" s="5" t="s">
        <v>40</v>
      </c>
    </row>
    <row r="626" spans="1:9" ht="18" customHeight="1" x14ac:dyDescent="0.25">
      <c r="A626" s="2">
        <v>2023</v>
      </c>
      <c r="B626" s="2" t="s">
        <v>5</v>
      </c>
      <c r="C626" s="2" t="s">
        <v>15</v>
      </c>
      <c r="D626" s="6" t="s">
        <v>24</v>
      </c>
      <c r="E626" s="7">
        <v>76</v>
      </c>
      <c r="F626" s="7">
        <v>2288.4499999999998</v>
      </c>
      <c r="G626" s="7">
        <v>5126.1279999999997</v>
      </c>
      <c r="H626" s="4">
        <v>457.69</v>
      </c>
      <c r="I626" s="5" t="s">
        <v>40</v>
      </c>
    </row>
    <row r="627" spans="1:9" ht="18" customHeight="1" x14ac:dyDescent="0.25">
      <c r="A627" s="2">
        <v>2023</v>
      </c>
      <c r="B627" s="2" t="s">
        <v>5</v>
      </c>
      <c r="C627" s="2" t="s">
        <v>15</v>
      </c>
      <c r="D627" s="6" t="s">
        <v>25</v>
      </c>
      <c r="E627" s="7">
        <v>46</v>
      </c>
      <c r="F627" s="7">
        <v>100</v>
      </c>
      <c r="G627" s="7">
        <v>224</v>
      </c>
      <c r="H627" s="4">
        <v>20</v>
      </c>
      <c r="I627" s="5" t="s">
        <v>40</v>
      </c>
    </row>
    <row r="628" spans="1:9" ht="18" customHeight="1" x14ac:dyDescent="0.25">
      <c r="A628" s="2">
        <v>2023</v>
      </c>
      <c r="B628" s="2" t="s">
        <v>5</v>
      </c>
      <c r="C628" s="2" t="s">
        <v>15</v>
      </c>
      <c r="D628" s="6" t="s">
        <v>23</v>
      </c>
      <c r="E628" s="7">
        <v>34</v>
      </c>
      <c r="F628" s="7">
        <v>2288.4</v>
      </c>
      <c r="G628" s="7">
        <v>5126.0160000000005</v>
      </c>
      <c r="H628" s="4">
        <v>457.68000000000006</v>
      </c>
      <c r="I628" s="5" t="s">
        <v>40</v>
      </c>
    </row>
    <row r="629" spans="1:9" ht="18" customHeight="1" x14ac:dyDescent="0.25">
      <c r="A629" s="2">
        <v>2023</v>
      </c>
      <c r="B629" s="2" t="s">
        <v>5</v>
      </c>
      <c r="C629" s="2" t="s">
        <v>13</v>
      </c>
      <c r="D629" s="3" t="s">
        <v>34</v>
      </c>
      <c r="E629" s="4">
        <v>7</v>
      </c>
      <c r="F629" s="4">
        <v>200</v>
      </c>
      <c r="G629" s="4">
        <v>224</v>
      </c>
      <c r="H629" s="4">
        <v>40</v>
      </c>
      <c r="I629" s="5" t="s">
        <v>40</v>
      </c>
    </row>
    <row r="630" spans="1:9" ht="18" customHeight="1" x14ac:dyDescent="0.25">
      <c r="A630" s="2">
        <v>2023</v>
      </c>
      <c r="B630" s="2" t="s">
        <v>5</v>
      </c>
      <c r="C630" s="2" t="s">
        <v>32</v>
      </c>
      <c r="D630" s="6" t="s">
        <v>32</v>
      </c>
      <c r="E630" s="7">
        <v>3</v>
      </c>
      <c r="F630" s="7">
        <v>4577.3</v>
      </c>
      <c r="G630" s="7">
        <v>7392</v>
      </c>
      <c r="H630" s="4">
        <v>915.46</v>
      </c>
      <c r="I630" s="5" t="s">
        <v>42</v>
      </c>
    </row>
    <row r="631" spans="1:9" ht="18" customHeight="1" x14ac:dyDescent="0.25">
      <c r="A631" s="2">
        <v>2023</v>
      </c>
      <c r="B631" s="2" t="s">
        <v>5</v>
      </c>
      <c r="C631" s="2" t="s">
        <v>15</v>
      </c>
      <c r="D631" s="6" t="s">
        <v>27</v>
      </c>
      <c r="E631" s="7">
        <v>3</v>
      </c>
      <c r="F631" s="7">
        <v>2288.65</v>
      </c>
      <c r="G631" s="7">
        <v>5126.576</v>
      </c>
      <c r="H631" s="4">
        <v>457.73</v>
      </c>
      <c r="I631" s="5" t="s">
        <v>42</v>
      </c>
    </row>
    <row r="632" spans="1:9" ht="18" customHeight="1" x14ac:dyDescent="0.25">
      <c r="A632" s="2">
        <v>2023</v>
      </c>
      <c r="B632" s="2" t="s">
        <v>6</v>
      </c>
      <c r="C632" s="2" t="s">
        <v>14</v>
      </c>
      <c r="D632" s="3" t="s">
        <v>36</v>
      </c>
      <c r="E632" s="4">
        <v>3566</v>
      </c>
      <c r="F632" s="4">
        <v>4577.3</v>
      </c>
      <c r="G632" s="4">
        <v>5126.576</v>
      </c>
      <c r="H632" s="4">
        <v>915.46</v>
      </c>
      <c r="I632" s="5" t="s">
        <v>42</v>
      </c>
    </row>
    <row r="633" spans="1:9" ht="18" customHeight="1" x14ac:dyDescent="0.25">
      <c r="A633" s="2">
        <v>2023</v>
      </c>
      <c r="B633" s="2" t="s">
        <v>6</v>
      </c>
      <c r="C633" s="2" t="s">
        <v>14</v>
      </c>
      <c r="D633" s="3" t="s">
        <v>37</v>
      </c>
      <c r="E633" s="4">
        <v>2498</v>
      </c>
      <c r="F633" s="4">
        <v>8000</v>
      </c>
      <c r="G633" s="4">
        <v>8960</v>
      </c>
      <c r="H633" s="4">
        <v>1600</v>
      </c>
      <c r="I633" s="5" t="s">
        <v>42</v>
      </c>
    </row>
    <row r="634" spans="1:9" ht="18" customHeight="1" x14ac:dyDescent="0.25">
      <c r="A634" s="2">
        <v>2023</v>
      </c>
      <c r="B634" s="2" t="s">
        <v>6</v>
      </c>
      <c r="C634" s="2" t="s">
        <v>13</v>
      </c>
      <c r="D634" s="3" t="s">
        <v>35</v>
      </c>
      <c r="E634" s="4">
        <v>1245</v>
      </c>
      <c r="F634" s="4">
        <v>4577.2</v>
      </c>
      <c r="G634" s="4">
        <v>5126.4639999999999</v>
      </c>
      <c r="H634" s="4">
        <v>915.44</v>
      </c>
      <c r="I634" s="5" t="s">
        <v>42</v>
      </c>
    </row>
    <row r="635" spans="1:9" ht="18" customHeight="1" x14ac:dyDescent="0.25">
      <c r="A635" s="2">
        <v>2023</v>
      </c>
      <c r="B635" s="2" t="s">
        <v>6</v>
      </c>
      <c r="C635" s="2" t="s">
        <v>38</v>
      </c>
      <c r="D635" s="6" t="s">
        <v>30</v>
      </c>
      <c r="E635" s="7">
        <v>644</v>
      </c>
      <c r="F635" s="7">
        <v>5743.5</v>
      </c>
      <c r="G635" s="7">
        <v>6432.72</v>
      </c>
      <c r="H635" s="4">
        <v>1148.7</v>
      </c>
      <c r="I635" s="5" t="s">
        <v>42</v>
      </c>
    </row>
    <row r="636" spans="1:9" ht="18" customHeight="1" x14ac:dyDescent="0.25">
      <c r="A636" s="2">
        <v>2023</v>
      </c>
      <c r="B636" s="2" t="s">
        <v>6</v>
      </c>
      <c r="C636" s="2" t="s">
        <v>12</v>
      </c>
      <c r="D636" s="6" t="s">
        <v>29</v>
      </c>
      <c r="E636" s="7">
        <v>643</v>
      </c>
      <c r="F636" s="7">
        <v>7000</v>
      </c>
      <c r="G636" s="7">
        <v>7840</v>
      </c>
      <c r="H636" s="4">
        <v>1400</v>
      </c>
      <c r="I636" s="5" t="s">
        <v>42</v>
      </c>
    </row>
    <row r="637" spans="1:9" ht="18" customHeight="1" x14ac:dyDescent="0.25">
      <c r="A637" s="2">
        <v>2023</v>
      </c>
      <c r="B637" s="2" t="s">
        <v>6</v>
      </c>
      <c r="C637" s="2" t="s">
        <v>38</v>
      </c>
      <c r="D637" s="6" t="s">
        <v>31</v>
      </c>
      <c r="E637" s="7">
        <v>455</v>
      </c>
      <c r="F637" s="7">
        <v>4578.6000000000004</v>
      </c>
      <c r="G637" s="7">
        <v>5128.0320000000002</v>
      </c>
      <c r="H637" s="4">
        <v>915.72000000000014</v>
      </c>
      <c r="I637" s="5" t="s">
        <v>42</v>
      </c>
    </row>
    <row r="638" spans="1:9" ht="18" customHeight="1" x14ac:dyDescent="0.25">
      <c r="A638" s="2">
        <v>2023</v>
      </c>
      <c r="B638" s="2" t="s">
        <v>6</v>
      </c>
      <c r="C638" s="2" t="s">
        <v>12</v>
      </c>
      <c r="D638" s="6" t="s">
        <v>28</v>
      </c>
      <c r="E638" s="8">
        <v>345</v>
      </c>
      <c r="F638" s="8">
        <v>7000</v>
      </c>
      <c r="G638" s="8">
        <v>7840</v>
      </c>
      <c r="H638" s="4">
        <v>1400</v>
      </c>
      <c r="I638" s="5" t="s">
        <v>42</v>
      </c>
    </row>
    <row r="639" spans="1:9" ht="18" customHeight="1" x14ac:dyDescent="0.25">
      <c r="A639" s="2">
        <v>2023</v>
      </c>
      <c r="B639" s="2" t="s">
        <v>6</v>
      </c>
      <c r="C639" s="2" t="s">
        <v>13</v>
      </c>
      <c r="D639" s="3" t="s">
        <v>33</v>
      </c>
      <c r="E639" s="4">
        <v>122</v>
      </c>
      <c r="F639" s="4">
        <v>100</v>
      </c>
      <c r="G639" s="4">
        <v>112</v>
      </c>
      <c r="H639" s="4">
        <v>20</v>
      </c>
      <c r="I639" s="5" t="s">
        <v>42</v>
      </c>
    </row>
    <row r="640" spans="1:9" ht="18" customHeight="1" x14ac:dyDescent="0.25">
      <c r="A640" s="2">
        <v>2023</v>
      </c>
      <c r="B640" s="2" t="s">
        <v>6</v>
      </c>
      <c r="C640" s="2" t="s">
        <v>15</v>
      </c>
      <c r="D640" s="6" t="s">
        <v>26</v>
      </c>
      <c r="E640" s="7">
        <v>78</v>
      </c>
      <c r="F640" s="7">
        <v>2288.6</v>
      </c>
      <c r="G640" s="7">
        <v>5126.4639999999999</v>
      </c>
      <c r="H640" s="4">
        <v>457.72</v>
      </c>
      <c r="I640" s="5" t="s">
        <v>42</v>
      </c>
    </row>
    <row r="641" spans="1:9" ht="18" customHeight="1" x14ac:dyDescent="0.25">
      <c r="A641" s="2">
        <v>2023</v>
      </c>
      <c r="B641" s="2" t="s">
        <v>6</v>
      </c>
      <c r="C641" s="2" t="s">
        <v>15</v>
      </c>
      <c r="D641" s="6" t="s">
        <v>24</v>
      </c>
      <c r="E641" s="7">
        <v>76</v>
      </c>
      <c r="F641" s="7">
        <v>2288.4499999999998</v>
      </c>
      <c r="G641" s="7">
        <v>5126.1279999999997</v>
      </c>
      <c r="H641" s="4">
        <v>457.69</v>
      </c>
      <c r="I641" s="5" t="s">
        <v>42</v>
      </c>
    </row>
    <row r="642" spans="1:9" ht="18" customHeight="1" x14ac:dyDescent="0.25">
      <c r="A642" s="2">
        <v>2023</v>
      </c>
      <c r="B642" s="2" t="s">
        <v>6</v>
      </c>
      <c r="C642" s="2" t="s">
        <v>15</v>
      </c>
      <c r="D642" s="6" t="s">
        <v>25</v>
      </c>
      <c r="E642" s="7">
        <v>46</v>
      </c>
      <c r="F642" s="7">
        <v>100</v>
      </c>
      <c r="G642" s="7">
        <v>224</v>
      </c>
      <c r="H642" s="4">
        <v>20</v>
      </c>
      <c r="I642" s="5" t="s">
        <v>42</v>
      </c>
    </row>
    <row r="643" spans="1:9" ht="18" customHeight="1" x14ac:dyDescent="0.25">
      <c r="A643" s="2">
        <v>2023</v>
      </c>
      <c r="B643" s="2" t="s">
        <v>6</v>
      </c>
      <c r="C643" s="2" t="s">
        <v>15</v>
      </c>
      <c r="D643" s="6" t="s">
        <v>23</v>
      </c>
      <c r="E643" s="7">
        <v>34</v>
      </c>
      <c r="F643" s="7">
        <v>2288.4</v>
      </c>
      <c r="G643" s="7">
        <v>5126.0160000000005</v>
      </c>
      <c r="H643" s="4">
        <v>457.68000000000006</v>
      </c>
      <c r="I643" s="5" t="s">
        <v>42</v>
      </c>
    </row>
    <row r="644" spans="1:9" ht="18" customHeight="1" x14ac:dyDescent="0.25">
      <c r="A644" s="2">
        <v>2023</v>
      </c>
      <c r="B644" s="2" t="s">
        <v>6</v>
      </c>
      <c r="C644" s="2" t="s">
        <v>13</v>
      </c>
      <c r="D644" s="3" t="s">
        <v>34</v>
      </c>
      <c r="E644" s="4">
        <v>7</v>
      </c>
      <c r="F644" s="4">
        <v>200</v>
      </c>
      <c r="G644" s="4">
        <v>224</v>
      </c>
      <c r="H644" s="4">
        <v>40</v>
      </c>
      <c r="I644" s="5" t="s">
        <v>42</v>
      </c>
    </row>
    <row r="645" spans="1:9" ht="18" customHeight="1" x14ac:dyDescent="0.25">
      <c r="A645" s="2">
        <v>2023</v>
      </c>
      <c r="B645" s="2" t="s">
        <v>6</v>
      </c>
      <c r="C645" s="2" t="s">
        <v>15</v>
      </c>
      <c r="D645" s="6" t="s">
        <v>27</v>
      </c>
      <c r="E645" s="7">
        <v>3</v>
      </c>
      <c r="F645" s="7">
        <v>2288.65</v>
      </c>
      <c r="G645" s="7">
        <v>5126.576</v>
      </c>
      <c r="H645" s="4">
        <v>457.73</v>
      </c>
      <c r="I645" s="5" t="s">
        <v>42</v>
      </c>
    </row>
    <row r="646" spans="1:9" ht="18" customHeight="1" x14ac:dyDescent="0.25">
      <c r="A646" s="2">
        <v>2023</v>
      </c>
      <c r="B646" s="2" t="s">
        <v>6</v>
      </c>
      <c r="C646" s="2" t="s">
        <v>32</v>
      </c>
      <c r="D646" s="6" t="s">
        <v>32</v>
      </c>
      <c r="E646" s="7">
        <v>2</v>
      </c>
      <c r="F646" s="7">
        <v>6600</v>
      </c>
      <c r="G646" s="7">
        <v>7392</v>
      </c>
      <c r="H646" s="4">
        <v>1320</v>
      </c>
      <c r="I646" s="5" t="s">
        <v>40</v>
      </c>
    </row>
    <row r="647" spans="1:9" ht="18" customHeight="1" x14ac:dyDescent="0.25">
      <c r="A647" s="2">
        <v>2023</v>
      </c>
      <c r="B647" s="2" t="s">
        <v>7</v>
      </c>
      <c r="C647" s="2" t="s">
        <v>14</v>
      </c>
      <c r="D647" s="3" t="s">
        <v>36</v>
      </c>
      <c r="E647" s="4">
        <v>3566</v>
      </c>
      <c r="F647" s="4">
        <v>4577.3</v>
      </c>
      <c r="G647" s="4">
        <v>5126.576</v>
      </c>
      <c r="H647" s="4">
        <v>915.46</v>
      </c>
      <c r="I647" s="5" t="s">
        <v>40</v>
      </c>
    </row>
    <row r="648" spans="1:9" ht="18" customHeight="1" x14ac:dyDescent="0.25">
      <c r="A648" s="2">
        <v>2023</v>
      </c>
      <c r="B648" s="2" t="s">
        <v>7</v>
      </c>
      <c r="C648" s="2" t="s">
        <v>14</v>
      </c>
      <c r="D648" s="3" t="s">
        <v>37</v>
      </c>
      <c r="E648" s="4">
        <v>2498</v>
      </c>
      <c r="F648" s="4">
        <v>8000</v>
      </c>
      <c r="G648" s="4">
        <v>8960</v>
      </c>
      <c r="H648" s="4">
        <v>1600</v>
      </c>
      <c r="I648" s="5" t="s">
        <v>40</v>
      </c>
    </row>
    <row r="649" spans="1:9" ht="18" customHeight="1" x14ac:dyDescent="0.25">
      <c r="A649" s="2">
        <v>2023</v>
      </c>
      <c r="B649" s="2" t="s">
        <v>7</v>
      </c>
      <c r="C649" s="2" t="s">
        <v>13</v>
      </c>
      <c r="D649" s="3" t="s">
        <v>35</v>
      </c>
      <c r="E649" s="4">
        <v>1245</v>
      </c>
      <c r="F649" s="4">
        <v>4577.2</v>
      </c>
      <c r="G649" s="4">
        <v>5126.4639999999999</v>
      </c>
      <c r="H649" s="4">
        <v>915.44</v>
      </c>
      <c r="I649" s="5" t="s">
        <v>40</v>
      </c>
    </row>
    <row r="650" spans="1:9" ht="18" customHeight="1" x14ac:dyDescent="0.25">
      <c r="A650" s="2">
        <v>2023</v>
      </c>
      <c r="B650" s="2" t="s">
        <v>7</v>
      </c>
      <c r="C650" s="2" t="s">
        <v>38</v>
      </c>
      <c r="D650" s="6" t="s">
        <v>30</v>
      </c>
      <c r="E650" s="7">
        <v>644</v>
      </c>
      <c r="F650" s="7">
        <v>5743.5</v>
      </c>
      <c r="G650" s="7">
        <v>6432.72</v>
      </c>
      <c r="H650" s="4">
        <v>1148.7</v>
      </c>
      <c r="I650" s="5" t="s">
        <v>40</v>
      </c>
    </row>
    <row r="651" spans="1:9" ht="18" customHeight="1" x14ac:dyDescent="0.25">
      <c r="A651" s="2">
        <v>2023</v>
      </c>
      <c r="B651" s="2" t="s">
        <v>7</v>
      </c>
      <c r="C651" s="2" t="s">
        <v>12</v>
      </c>
      <c r="D651" s="6" t="s">
        <v>29</v>
      </c>
      <c r="E651" s="7">
        <v>643</v>
      </c>
      <c r="F651" s="7">
        <v>7000</v>
      </c>
      <c r="G651" s="7">
        <v>7840</v>
      </c>
      <c r="H651" s="4">
        <v>1400</v>
      </c>
      <c r="I651" s="5" t="s">
        <v>42</v>
      </c>
    </row>
    <row r="652" spans="1:9" ht="18" customHeight="1" x14ac:dyDescent="0.25">
      <c r="A652" s="2">
        <v>2023</v>
      </c>
      <c r="B652" s="2" t="s">
        <v>7</v>
      </c>
      <c r="C652" s="2" t="s">
        <v>38</v>
      </c>
      <c r="D652" s="6" t="s">
        <v>31</v>
      </c>
      <c r="E652" s="7">
        <v>455</v>
      </c>
      <c r="F652" s="7">
        <v>5036.46</v>
      </c>
      <c r="G652" s="7">
        <v>5128.0320000000002</v>
      </c>
      <c r="H652" s="4">
        <v>1007.292</v>
      </c>
      <c r="I652" s="5" t="s">
        <v>42</v>
      </c>
    </row>
    <row r="653" spans="1:9" ht="18" customHeight="1" x14ac:dyDescent="0.25">
      <c r="A653" s="2">
        <v>2023</v>
      </c>
      <c r="B653" s="2" t="s">
        <v>7</v>
      </c>
      <c r="C653" s="2" t="s">
        <v>12</v>
      </c>
      <c r="D653" s="6" t="s">
        <v>28</v>
      </c>
      <c r="E653" s="8">
        <v>345</v>
      </c>
      <c r="F653" s="8">
        <v>7700</v>
      </c>
      <c r="G653" s="8">
        <v>7840</v>
      </c>
      <c r="H653" s="4">
        <v>1540</v>
      </c>
      <c r="I653" s="5" t="s">
        <v>42</v>
      </c>
    </row>
    <row r="654" spans="1:9" ht="18" customHeight="1" x14ac:dyDescent="0.25">
      <c r="A654" s="2">
        <v>2023</v>
      </c>
      <c r="B654" s="2" t="s">
        <v>7</v>
      </c>
      <c r="C654" s="2" t="s">
        <v>13</v>
      </c>
      <c r="D654" s="3" t="s">
        <v>33</v>
      </c>
      <c r="E654" s="4">
        <v>122</v>
      </c>
      <c r="F654" s="4">
        <v>110</v>
      </c>
      <c r="G654" s="4">
        <v>112</v>
      </c>
      <c r="H654" s="4">
        <v>22</v>
      </c>
      <c r="I654" s="5" t="s">
        <v>42</v>
      </c>
    </row>
    <row r="655" spans="1:9" ht="18" customHeight="1" x14ac:dyDescent="0.25">
      <c r="A655" s="2">
        <v>2023</v>
      </c>
      <c r="B655" s="2" t="s">
        <v>7</v>
      </c>
      <c r="C655" s="2" t="s">
        <v>15</v>
      </c>
      <c r="D655" s="6" t="s">
        <v>26</v>
      </c>
      <c r="E655" s="7">
        <v>78</v>
      </c>
      <c r="F655" s="7">
        <v>2517.46</v>
      </c>
      <c r="G655" s="7">
        <v>5126.4639999999999</v>
      </c>
      <c r="H655" s="4">
        <v>503.49200000000002</v>
      </c>
      <c r="I655" s="5" t="s">
        <v>42</v>
      </c>
    </row>
    <row r="656" spans="1:9" ht="18" customHeight="1" x14ac:dyDescent="0.25">
      <c r="A656" s="2">
        <v>2023</v>
      </c>
      <c r="B656" s="2" t="s">
        <v>7</v>
      </c>
      <c r="C656" s="2" t="s">
        <v>15</v>
      </c>
      <c r="D656" s="6" t="s">
        <v>24</v>
      </c>
      <c r="E656" s="7">
        <v>76</v>
      </c>
      <c r="F656" s="7">
        <v>2517.2949999999996</v>
      </c>
      <c r="G656" s="7">
        <v>5126.1279999999997</v>
      </c>
      <c r="H656" s="4">
        <v>503.45899999999995</v>
      </c>
      <c r="I656" s="5" t="s">
        <v>42</v>
      </c>
    </row>
    <row r="657" spans="1:9" ht="18" customHeight="1" x14ac:dyDescent="0.25">
      <c r="A657" s="2">
        <v>2023</v>
      </c>
      <c r="B657" s="2" t="s">
        <v>7</v>
      </c>
      <c r="C657" s="2" t="s">
        <v>15</v>
      </c>
      <c r="D657" s="6" t="s">
        <v>25</v>
      </c>
      <c r="E657" s="7">
        <v>46</v>
      </c>
      <c r="F657" s="7">
        <v>115</v>
      </c>
      <c r="G657" s="7">
        <v>224</v>
      </c>
      <c r="H657" s="4">
        <v>23</v>
      </c>
      <c r="I657" s="5" t="s">
        <v>42</v>
      </c>
    </row>
    <row r="658" spans="1:9" ht="18" customHeight="1" x14ac:dyDescent="0.25">
      <c r="A658" s="2">
        <v>2023</v>
      </c>
      <c r="B658" s="2" t="s">
        <v>7</v>
      </c>
      <c r="C658" s="2" t="s">
        <v>15</v>
      </c>
      <c r="D658" s="6" t="s">
        <v>23</v>
      </c>
      <c r="E658" s="7">
        <v>34</v>
      </c>
      <c r="F658" s="7">
        <v>2631.66</v>
      </c>
      <c r="G658" s="7">
        <v>5126.0160000000005</v>
      </c>
      <c r="H658" s="4">
        <v>526.33199999999999</v>
      </c>
      <c r="I658" s="5" t="s">
        <v>42</v>
      </c>
    </row>
    <row r="659" spans="1:9" ht="18" customHeight="1" x14ac:dyDescent="0.25">
      <c r="A659" s="2">
        <v>2023</v>
      </c>
      <c r="B659" s="2" t="s">
        <v>7</v>
      </c>
      <c r="C659" s="2" t="s">
        <v>13</v>
      </c>
      <c r="D659" s="3" t="s">
        <v>34</v>
      </c>
      <c r="E659" s="4">
        <v>7</v>
      </c>
      <c r="F659" s="4">
        <v>230</v>
      </c>
      <c r="G659" s="4">
        <v>224</v>
      </c>
      <c r="H659" s="4">
        <v>46</v>
      </c>
      <c r="I659" s="5" t="s">
        <v>42</v>
      </c>
    </row>
    <row r="660" spans="1:9" ht="18" customHeight="1" x14ac:dyDescent="0.25">
      <c r="A660" s="2">
        <v>2023</v>
      </c>
      <c r="B660" s="2" t="s">
        <v>7</v>
      </c>
      <c r="C660" s="2" t="s">
        <v>15</v>
      </c>
      <c r="D660" s="6" t="s">
        <v>27</v>
      </c>
      <c r="E660" s="7">
        <v>3</v>
      </c>
      <c r="F660" s="7">
        <v>2631.9475000000002</v>
      </c>
      <c r="G660" s="7">
        <v>5126.576</v>
      </c>
      <c r="H660" s="4">
        <v>526.38950000000011</v>
      </c>
      <c r="I660" s="5" t="s">
        <v>40</v>
      </c>
    </row>
    <row r="661" spans="1:9" ht="18" customHeight="1" x14ac:dyDescent="0.25">
      <c r="A661" s="2">
        <v>2023</v>
      </c>
      <c r="B661" s="2" t="s">
        <v>7</v>
      </c>
      <c r="C661" s="2" t="s">
        <v>32</v>
      </c>
      <c r="D661" s="6" t="s">
        <v>32</v>
      </c>
      <c r="E661" s="7">
        <v>2</v>
      </c>
      <c r="F661" s="7">
        <v>7590</v>
      </c>
      <c r="G661" s="7">
        <v>7392</v>
      </c>
      <c r="H661" s="4">
        <v>1518</v>
      </c>
      <c r="I661" s="5" t="s">
        <v>42</v>
      </c>
    </row>
    <row r="662" spans="1:9" ht="18" customHeight="1" x14ac:dyDescent="0.25">
      <c r="A662" s="2">
        <v>2023</v>
      </c>
      <c r="B662" s="2" t="s">
        <v>8</v>
      </c>
      <c r="C662" s="2" t="s">
        <v>14</v>
      </c>
      <c r="D662" s="3" t="s">
        <v>36</v>
      </c>
      <c r="E662" s="4">
        <v>3566</v>
      </c>
      <c r="F662" s="4">
        <v>4577.3</v>
      </c>
      <c r="G662" s="4">
        <v>5126.576</v>
      </c>
      <c r="H662" s="4">
        <v>915.46</v>
      </c>
      <c r="I662" s="5" t="s">
        <v>42</v>
      </c>
    </row>
    <row r="663" spans="1:9" ht="18" customHeight="1" x14ac:dyDescent="0.25">
      <c r="A663" s="2">
        <v>2023</v>
      </c>
      <c r="B663" s="2" t="s">
        <v>8</v>
      </c>
      <c r="C663" s="2" t="s">
        <v>14</v>
      </c>
      <c r="D663" s="3" t="s">
        <v>37</v>
      </c>
      <c r="E663" s="4">
        <v>2498</v>
      </c>
      <c r="F663" s="4">
        <v>8000</v>
      </c>
      <c r="G663" s="4">
        <v>8960</v>
      </c>
      <c r="H663" s="4">
        <v>1600</v>
      </c>
      <c r="I663" s="5" t="s">
        <v>42</v>
      </c>
    </row>
    <row r="664" spans="1:9" ht="18" customHeight="1" x14ac:dyDescent="0.25">
      <c r="A664" s="2">
        <v>2023</v>
      </c>
      <c r="B664" s="2" t="s">
        <v>8</v>
      </c>
      <c r="C664" s="2" t="s">
        <v>13</v>
      </c>
      <c r="D664" s="3" t="s">
        <v>35</v>
      </c>
      <c r="E664" s="4">
        <v>1245</v>
      </c>
      <c r="F664" s="4">
        <v>4577.2</v>
      </c>
      <c r="G664" s="4">
        <v>5126.4639999999999</v>
      </c>
      <c r="H664" s="4">
        <v>915.44</v>
      </c>
      <c r="I664" s="5" t="s">
        <v>42</v>
      </c>
    </row>
    <row r="665" spans="1:9" ht="18" customHeight="1" x14ac:dyDescent="0.25">
      <c r="A665" s="2">
        <v>2023</v>
      </c>
      <c r="B665" s="2" t="s">
        <v>8</v>
      </c>
      <c r="C665" s="2" t="s">
        <v>38</v>
      </c>
      <c r="D665" s="6" t="s">
        <v>30</v>
      </c>
      <c r="E665" s="7">
        <v>644</v>
      </c>
      <c r="F665" s="7">
        <v>5743.5</v>
      </c>
      <c r="G665" s="7">
        <v>6432.72</v>
      </c>
      <c r="H665" s="4">
        <v>1148.7</v>
      </c>
      <c r="I665" s="5" t="s">
        <v>42</v>
      </c>
    </row>
    <row r="666" spans="1:9" ht="18" customHeight="1" x14ac:dyDescent="0.25">
      <c r="A666" s="2">
        <v>2023</v>
      </c>
      <c r="B666" s="2" t="s">
        <v>8</v>
      </c>
      <c r="C666" s="2" t="s">
        <v>12</v>
      </c>
      <c r="D666" s="6" t="s">
        <v>29</v>
      </c>
      <c r="E666" s="7">
        <v>643</v>
      </c>
      <c r="F666" s="7">
        <v>7000</v>
      </c>
      <c r="G666" s="7">
        <v>7840</v>
      </c>
      <c r="H666" s="4">
        <v>1400</v>
      </c>
      <c r="I666" s="5" t="s">
        <v>42</v>
      </c>
    </row>
    <row r="667" spans="1:9" ht="18" customHeight="1" x14ac:dyDescent="0.25">
      <c r="A667" s="2">
        <v>2023</v>
      </c>
      <c r="B667" s="2" t="s">
        <v>8</v>
      </c>
      <c r="C667" s="2" t="s">
        <v>38</v>
      </c>
      <c r="D667" s="6" t="s">
        <v>31</v>
      </c>
      <c r="E667" s="7">
        <v>455</v>
      </c>
      <c r="F667" s="7">
        <v>4578.6000000000004</v>
      </c>
      <c r="G667" s="7">
        <v>5128.0320000000002</v>
      </c>
      <c r="H667" s="4">
        <v>915.72000000000014</v>
      </c>
      <c r="I667" s="5" t="s">
        <v>42</v>
      </c>
    </row>
    <row r="668" spans="1:9" ht="18" customHeight="1" x14ac:dyDescent="0.25">
      <c r="A668" s="2">
        <v>2023</v>
      </c>
      <c r="B668" s="2" t="s">
        <v>8</v>
      </c>
      <c r="C668" s="2" t="s">
        <v>12</v>
      </c>
      <c r="D668" s="6" t="s">
        <v>28</v>
      </c>
      <c r="E668" s="8">
        <v>345</v>
      </c>
      <c r="F668" s="8">
        <v>7000</v>
      </c>
      <c r="G668" s="8">
        <v>7840</v>
      </c>
      <c r="H668" s="4">
        <v>1400</v>
      </c>
      <c r="I668" s="5" t="s">
        <v>42</v>
      </c>
    </row>
    <row r="669" spans="1:9" ht="18" customHeight="1" x14ac:dyDescent="0.25">
      <c r="A669" s="2">
        <v>2023</v>
      </c>
      <c r="B669" s="2" t="s">
        <v>8</v>
      </c>
      <c r="C669" s="2" t="s">
        <v>13</v>
      </c>
      <c r="D669" s="3" t="s">
        <v>33</v>
      </c>
      <c r="E669" s="4">
        <v>122</v>
      </c>
      <c r="F669" s="4">
        <v>100</v>
      </c>
      <c r="G669" s="4">
        <v>112</v>
      </c>
      <c r="H669" s="4">
        <v>20</v>
      </c>
      <c r="I669" s="5" t="s">
        <v>42</v>
      </c>
    </row>
    <row r="670" spans="1:9" ht="18" customHeight="1" x14ac:dyDescent="0.25">
      <c r="A670" s="2">
        <v>2023</v>
      </c>
      <c r="B670" s="2" t="s">
        <v>8</v>
      </c>
      <c r="C670" s="2" t="s">
        <v>15</v>
      </c>
      <c r="D670" s="6" t="s">
        <v>26</v>
      </c>
      <c r="E670" s="7">
        <v>78</v>
      </c>
      <c r="F670" s="7">
        <v>2288.6</v>
      </c>
      <c r="G670" s="7">
        <v>5126.4639999999999</v>
      </c>
      <c r="H670" s="4">
        <v>457.72</v>
      </c>
      <c r="I670" s="5" t="s">
        <v>42</v>
      </c>
    </row>
    <row r="671" spans="1:9" ht="18" customHeight="1" x14ac:dyDescent="0.25">
      <c r="A671" s="2">
        <v>2023</v>
      </c>
      <c r="B671" s="2" t="s">
        <v>8</v>
      </c>
      <c r="C671" s="2" t="s">
        <v>15</v>
      </c>
      <c r="D671" s="6" t="s">
        <v>24</v>
      </c>
      <c r="E671" s="7">
        <v>76</v>
      </c>
      <c r="F671" s="7">
        <v>2288.4499999999998</v>
      </c>
      <c r="G671" s="7">
        <v>5126.1279999999997</v>
      </c>
      <c r="H671" s="4">
        <v>457.69</v>
      </c>
      <c r="I671" s="5" t="s">
        <v>42</v>
      </c>
    </row>
    <row r="672" spans="1:9" ht="18" customHeight="1" x14ac:dyDescent="0.25">
      <c r="A672" s="2">
        <v>2023</v>
      </c>
      <c r="B672" s="2" t="s">
        <v>8</v>
      </c>
      <c r="C672" s="2" t="s">
        <v>15</v>
      </c>
      <c r="D672" s="6" t="s">
        <v>25</v>
      </c>
      <c r="E672" s="7">
        <v>46</v>
      </c>
      <c r="F672" s="7">
        <v>100</v>
      </c>
      <c r="G672" s="7">
        <v>224</v>
      </c>
      <c r="H672" s="4">
        <v>20</v>
      </c>
      <c r="I672" s="5" t="s">
        <v>42</v>
      </c>
    </row>
    <row r="673" spans="1:9" ht="18" customHeight="1" x14ac:dyDescent="0.25">
      <c r="A673" s="2">
        <v>2023</v>
      </c>
      <c r="B673" s="2" t="s">
        <v>8</v>
      </c>
      <c r="C673" s="2" t="s">
        <v>15</v>
      </c>
      <c r="D673" s="6" t="s">
        <v>23</v>
      </c>
      <c r="E673" s="7">
        <v>34</v>
      </c>
      <c r="F673" s="7">
        <v>2746.08</v>
      </c>
      <c r="G673" s="7">
        <v>5126.0160000000005</v>
      </c>
      <c r="H673" s="4">
        <v>549.21600000000001</v>
      </c>
      <c r="I673" s="5" t="s">
        <v>42</v>
      </c>
    </row>
    <row r="674" spans="1:9" ht="18" customHeight="1" x14ac:dyDescent="0.25">
      <c r="A674" s="2">
        <v>2023</v>
      </c>
      <c r="B674" s="2" t="s">
        <v>8</v>
      </c>
      <c r="C674" s="2" t="s">
        <v>13</v>
      </c>
      <c r="D674" s="3" t="s">
        <v>34</v>
      </c>
      <c r="E674" s="4">
        <v>7</v>
      </c>
      <c r="F674" s="4">
        <v>240</v>
      </c>
      <c r="G674" s="4">
        <v>224</v>
      </c>
      <c r="H674" s="4">
        <v>48</v>
      </c>
      <c r="I674" s="5" t="s">
        <v>42</v>
      </c>
    </row>
    <row r="675" spans="1:9" ht="18" customHeight="1" x14ac:dyDescent="0.25">
      <c r="A675" s="2">
        <v>2023</v>
      </c>
      <c r="B675" s="2" t="s">
        <v>8</v>
      </c>
      <c r="C675" s="2" t="s">
        <v>15</v>
      </c>
      <c r="D675" s="6" t="s">
        <v>27</v>
      </c>
      <c r="E675" s="7">
        <v>3</v>
      </c>
      <c r="F675" s="7">
        <v>2746.38</v>
      </c>
      <c r="G675" s="7">
        <v>5126.576</v>
      </c>
      <c r="H675" s="4">
        <v>549.27600000000007</v>
      </c>
      <c r="I675" s="5" t="s">
        <v>42</v>
      </c>
    </row>
    <row r="676" spans="1:9" ht="18" customHeight="1" x14ac:dyDescent="0.25">
      <c r="A676" s="2">
        <v>2023</v>
      </c>
      <c r="B676" s="2" t="s">
        <v>8</v>
      </c>
      <c r="C676" s="2" t="s">
        <v>32</v>
      </c>
      <c r="D676" s="6" t="s">
        <v>32</v>
      </c>
      <c r="E676" s="7">
        <v>2</v>
      </c>
      <c r="F676" s="7">
        <v>7920</v>
      </c>
      <c r="G676" s="7">
        <v>7392</v>
      </c>
      <c r="H676" s="4">
        <v>1584</v>
      </c>
      <c r="I676" s="5" t="s">
        <v>42</v>
      </c>
    </row>
    <row r="677" spans="1:9" ht="18" customHeight="1" x14ac:dyDescent="0.25">
      <c r="A677" s="2">
        <v>2023</v>
      </c>
      <c r="B677" s="2" t="s">
        <v>9</v>
      </c>
      <c r="C677" s="2" t="s">
        <v>14</v>
      </c>
      <c r="D677" s="3" t="s">
        <v>36</v>
      </c>
      <c r="E677" s="4">
        <v>3566</v>
      </c>
      <c r="F677" s="4">
        <v>5035.0300000000007</v>
      </c>
      <c r="G677" s="4">
        <v>5126.576</v>
      </c>
      <c r="H677" s="4">
        <v>1007.0060000000002</v>
      </c>
      <c r="I677" s="5" t="s">
        <v>42</v>
      </c>
    </row>
    <row r="678" spans="1:9" ht="18" customHeight="1" x14ac:dyDescent="0.25">
      <c r="A678" s="2">
        <v>2023</v>
      </c>
      <c r="B678" s="2" t="s">
        <v>9</v>
      </c>
      <c r="C678" s="2" t="s">
        <v>14</v>
      </c>
      <c r="D678" s="3" t="s">
        <v>37</v>
      </c>
      <c r="E678" s="4">
        <v>2498</v>
      </c>
      <c r="F678" s="4">
        <v>9200</v>
      </c>
      <c r="G678" s="4">
        <v>8960</v>
      </c>
      <c r="H678" s="4">
        <v>1840</v>
      </c>
      <c r="I678" s="5" t="s">
        <v>42</v>
      </c>
    </row>
    <row r="679" spans="1:9" ht="18" customHeight="1" x14ac:dyDescent="0.25">
      <c r="A679" s="2">
        <v>2023</v>
      </c>
      <c r="B679" s="2" t="s">
        <v>9</v>
      </c>
      <c r="C679" s="2" t="s">
        <v>13</v>
      </c>
      <c r="D679" s="3" t="s">
        <v>35</v>
      </c>
      <c r="E679" s="4">
        <v>1245</v>
      </c>
      <c r="F679" s="4">
        <v>5263.78</v>
      </c>
      <c r="G679" s="4">
        <v>5126.4639999999999</v>
      </c>
      <c r="H679" s="4">
        <v>1052.7560000000001</v>
      </c>
      <c r="I679" s="5" t="s">
        <v>42</v>
      </c>
    </row>
    <row r="680" spans="1:9" ht="18" customHeight="1" x14ac:dyDescent="0.25">
      <c r="A680" s="2">
        <v>2023</v>
      </c>
      <c r="B680" s="2" t="s">
        <v>9</v>
      </c>
      <c r="C680" s="2" t="s">
        <v>38</v>
      </c>
      <c r="D680" s="6" t="s">
        <v>30</v>
      </c>
      <c r="E680" s="7">
        <v>644</v>
      </c>
      <c r="F680" s="7">
        <v>6605.0249999999996</v>
      </c>
      <c r="G680" s="7">
        <v>6432.72</v>
      </c>
      <c r="H680" s="4">
        <v>1321.0050000000001</v>
      </c>
      <c r="I680" s="5" t="s">
        <v>42</v>
      </c>
    </row>
    <row r="681" spans="1:9" ht="18" customHeight="1" x14ac:dyDescent="0.25">
      <c r="A681" s="2">
        <v>2023</v>
      </c>
      <c r="B681" s="2" t="s">
        <v>9</v>
      </c>
      <c r="C681" s="2" t="s">
        <v>12</v>
      </c>
      <c r="D681" s="6" t="s">
        <v>29</v>
      </c>
      <c r="E681" s="7">
        <v>643</v>
      </c>
      <c r="F681" s="7">
        <v>8400</v>
      </c>
      <c r="G681" s="7">
        <v>7840</v>
      </c>
      <c r="H681" s="4">
        <v>1680</v>
      </c>
      <c r="I681" s="5" t="s">
        <v>42</v>
      </c>
    </row>
    <row r="682" spans="1:9" ht="18" customHeight="1" x14ac:dyDescent="0.25">
      <c r="A682" s="2">
        <v>2023</v>
      </c>
      <c r="B682" s="2" t="s">
        <v>9</v>
      </c>
      <c r="C682" s="2" t="s">
        <v>38</v>
      </c>
      <c r="D682" s="6" t="s">
        <v>31</v>
      </c>
      <c r="E682" s="7">
        <v>455</v>
      </c>
      <c r="F682" s="7">
        <v>5494.3200000000006</v>
      </c>
      <c r="G682" s="7">
        <v>5128.0320000000002</v>
      </c>
      <c r="H682" s="4">
        <v>1098.8640000000003</v>
      </c>
      <c r="I682" s="5" t="s">
        <v>42</v>
      </c>
    </row>
    <row r="683" spans="1:9" ht="18" customHeight="1" x14ac:dyDescent="0.25">
      <c r="A683" s="2">
        <v>2023</v>
      </c>
      <c r="B683" s="2" t="s">
        <v>9</v>
      </c>
      <c r="C683" s="2" t="s">
        <v>12</v>
      </c>
      <c r="D683" s="6" t="s">
        <v>28</v>
      </c>
      <c r="E683" s="8">
        <v>345</v>
      </c>
      <c r="F683" s="8">
        <v>8400</v>
      </c>
      <c r="G683" s="8">
        <v>7840</v>
      </c>
      <c r="H683" s="4">
        <v>1680</v>
      </c>
      <c r="I683" s="5" t="s">
        <v>42</v>
      </c>
    </row>
    <row r="684" spans="1:9" ht="18" customHeight="1" x14ac:dyDescent="0.25">
      <c r="A684" s="2">
        <v>2023</v>
      </c>
      <c r="B684" s="2" t="s">
        <v>9</v>
      </c>
      <c r="C684" s="2" t="s">
        <v>13</v>
      </c>
      <c r="D684" s="3" t="s">
        <v>33</v>
      </c>
      <c r="E684" s="4">
        <v>122</v>
      </c>
      <c r="F684" s="4">
        <v>120</v>
      </c>
      <c r="G684" s="4">
        <v>112</v>
      </c>
      <c r="H684" s="4">
        <v>24</v>
      </c>
      <c r="I684" s="5" t="s">
        <v>42</v>
      </c>
    </row>
    <row r="685" spans="1:9" ht="18" customHeight="1" x14ac:dyDescent="0.25">
      <c r="A685" s="2">
        <v>2023</v>
      </c>
      <c r="B685" s="2" t="s">
        <v>9</v>
      </c>
      <c r="C685" s="2" t="s">
        <v>15</v>
      </c>
      <c r="D685" s="6" t="s">
        <v>26</v>
      </c>
      <c r="E685" s="7">
        <v>78</v>
      </c>
      <c r="F685" s="7">
        <v>2517.46</v>
      </c>
      <c r="G685" s="7">
        <v>5126.4639999999999</v>
      </c>
      <c r="H685" s="4">
        <v>503.49200000000002</v>
      </c>
      <c r="I685" s="5" t="s">
        <v>42</v>
      </c>
    </row>
    <row r="686" spans="1:9" ht="18" customHeight="1" x14ac:dyDescent="0.25">
      <c r="A686" s="2">
        <v>2023</v>
      </c>
      <c r="B686" s="2" t="s">
        <v>9</v>
      </c>
      <c r="C686" s="2" t="s">
        <v>15</v>
      </c>
      <c r="D686" s="6" t="s">
        <v>24</v>
      </c>
      <c r="E686" s="7">
        <v>76</v>
      </c>
      <c r="F686" s="7">
        <v>2517.2949999999996</v>
      </c>
      <c r="G686" s="7">
        <v>5126.1279999999997</v>
      </c>
      <c r="H686" s="4">
        <v>503.45899999999995</v>
      </c>
      <c r="I686" s="5" t="s">
        <v>42</v>
      </c>
    </row>
    <row r="687" spans="1:9" ht="18" customHeight="1" x14ac:dyDescent="0.25">
      <c r="A687" s="2">
        <v>2023</v>
      </c>
      <c r="B687" s="2" t="s">
        <v>9</v>
      </c>
      <c r="C687" s="2" t="s">
        <v>15</v>
      </c>
      <c r="D687" s="6" t="s">
        <v>25</v>
      </c>
      <c r="E687" s="7">
        <v>46</v>
      </c>
      <c r="F687" s="7">
        <v>110</v>
      </c>
      <c r="G687" s="7">
        <v>224</v>
      </c>
      <c r="H687" s="4">
        <v>22</v>
      </c>
      <c r="I687" s="5" t="s">
        <v>42</v>
      </c>
    </row>
    <row r="688" spans="1:9" ht="18" customHeight="1" x14ac:dyDescent="0.25">
      <c r="A688" s="2">
        <v>2023</v>
      </c>
      <c r="B688" s="2" t="s">
        <v>9</v>
      </c>
      <c r="C688" s="2" t="s">
        <v>15</v>
      </c>
      <c r="D688" s="6" t="s">
        <v>23</v>
      </c>
      <c r="E688" s="7">
        <v>34</v>
      </c>
      <c r="F688" s="7">
        <v>2517.2400000000002</v>
      </c>
      <c r="G688" s="7">
        <v>5126.0160000000005</v>
      </c>
      <c r="H688" s="4">
        <v>503.44800000000009</v>
      </c>
      <c r="I688" s="5" t="s">
        <v>42</v>
      </c>
    </row>
    <row r="689" spans="1:9" ht="18" customHeight="1" x14ac:dyDescent="0.25">
      <c r="A689" s="2">
        <v>2023</v>
      </c>
      <c r="B689" s="2" t="s">
        <v>9</v>
      </c>
      <c r="C689" s="2" t="s">
        <v>13</v>
      </c>
      <c r="D689" s="3" t="s">
        <v>34</v>
      </c>
      <c r="E689" s="4">
        <v>7</v>
      </c>
      <c r="F689" s="4">
        <v>220</v>
      </c>
      <c r="G689" s="4">
        <v>224</v>
      </c>
      <c r="H689" s="4">
        <v>44</v>
      </c>
      <c r="I689" s="5" t="s">
        <v>42</v>
      </c>
    </row>
    <row r="690" spans="1:9" ht="18" customHeight="1" x14ac:dyDescent="0.25">
      <c r="A690" s="2">
        <v>2023</v>
      </c>
      <c r="B690" s="2" t="s">
        <v>9</v>
      </c>
      <c r="C690" s="2" t="s">
        <v>15</v>
      </c>
      <c r="D690" s="6" t="s">
        <v>27</v>
      </c>
      <c r="E690" s="7">
        <v>3</v>
      </c>
      <c r="F690" s="7">
        <v>2517.5150000000003</v>
      </c>
      <c r="G690" s="7">
        <v>5126.576</v>
      </c>
      <c r="H690" s="4">
        <v>503.5030000000001</v>
      </c>
      <c r="I690" s="5" t="s">
        <v>42</v>
      </c>
    </row>
    <row r="691" spans="1:9" ht="18" customHeight="1" x14ac:dyDescent="0.25">
      <c r="A691" s="2">
        <v>2023</v>
      </c>
      <c r="B691" s="2" t="s">
        <v>9</v>
      </c>
      <c r="C691" s="2" t="s">
        <v>32</v>
      </c>
      <c r="D691" s="6" t="s">
        <v>32</v>
      </c>
      <c r="E691" s="7">
        <v>2</v>
      </c>
      <c r="F691" s="7">
        <v>7260</v>
      </c>
      <c r="G691" s="7">
        <v>7392</v>
      </c>
      <c r="H691" s="4">
        <v>1452</v>
      </c>
      <c r="I691" s="5" t="s">
        <v>42</v>
      </c>
    </row>
    <row r="692" spans="1:9" ht="18" customHeight="1" x14ac:dyDescent="0.25">
      <c r="A692" s="2">
        <v>2023</v>
      </c>
      <c r="B692" s="2" t="s">
        <v>10</v>
      </c>
      <c r="C692" s="2" t="s">
        <v>14</v>
      </c>
      <c r="D692" s="3" t="s">
        <v>36</v>
      </c>
      <c r="E692" s="4">
        <v>3566</v>
      </c>
      <c r="F692" s="4">
        <v>5263.8950000000004</v>
      </c>
      <c r="G692" s="4">
        <v>5126.576</v>
      </c>
      <c r="H692" s="4">
        <v>1052.7790000000002</v>
      </c>
      <c r="I692" s="5" t="s">
        <v>42</v>
      </c>
    </row>
    <row r="693" spans="1:9" ht="18" customHeight="1" x14ac:dyDescent="0.25">
      <c r="A693" s="2">
        <v>2023</v>
      </c>
      <c r="B693" s="2" t="s">
        <v>10</v>
      </c>
      <c r="C693" s="2" t="s">
        <v>14</v>
      </c>
      <c r="D693" s="3" t="s">
        <v>37</v>
      </c>
      <c r="E693" s="4">
        <v>2498</v>
      </c>
      <c r="F693" s="4">
        <v>8800</v>
      </c>
      <c r="G693" s="4">
        <v>8960</v>
      </c>
      <c r="H693" s="4">
        <v>1760</v>
      </c>
      <c r="I693" s="5" t="s">
        <v>42</v>
      </c>
    </row>
    <row r="694" spans="1:9" ht="18" customHeight="1" x14ac:dyDescent="0.25">
      <c r="A694" s="2">
        <v>2023</v>
      </c>
      <c r="B694" s="2" t="s">
        <v>10</v>
      </c>
      <c r="C694" s="2" t="s">
        <v>13</v>
      </c>
      <c r="D694" s="3" t="s">
        <v>35</v>
      </c>
      <c r="E694" s="4">
        <v>1245</v>
      </c>
      <c r="F694" s="4">
        <v>5034.92</v>
      </c>
      <c r="G694" s="4">
        <v>5126.4639999999999</v>
      </c>
      <c r="H694" s="4">
        <v>1006.984</v>
      </c>
      <c r="I694" s="5" t="s">
        <v>42</v>
      </c>
    </row>
    <row r="695" spans="1:9" ht="18" customHeight="1" x14ac:dyDescent="0.25">
      <c r="A695" s="2">
        <v>2023</v>
      </c>
      <c r="B695" s="2" t="s">
        <v>10</v>
      </c>
      <c r="C695" s="2" t="s">
        <v>38</v>
      </c>
      <c r="D695" s="6" t="s">
        <v>30</v>
      </c>
      <c r="E695" s="7">
        <v>644</v>
      </c>
      <c r="F695" s="7">
        <v>22000</v>
      </c>
      <c r="G695" s="7">
        <v>6432.72</v>
      </c>
      <c r="H695" s="4">
        <v>4400</v>
      </c>
      <c r="I695" s="5" t="s">
        <v>42</v>
      </c>
    </row>
    <row r="696" spans="1:9" ht="18" customHeight="1" x14ac:dyDescent="0.25">
      <c r="A696" s="2">
        <v>2023</v>
      </c>
      <c r="B696" s="2" t="s">
        <v>10</v>
      </c>
      <c r="C696" s="2" t="s">
        <v>12</v>
      </c>
      <c r="D696" s="6" t="s">
        <v>29</v>
      </c>
      <c r="E696" s="7">
        <v>643</v>
      </c>
      <c r="F696" s="7">
        <v>7700</v>
      </c>
      <c r="G696" s="7">
        <v>7840</v>
      </c>
      <c r="H696" s="4">
        <v>1540</v>
      </c>
      <c r="I696" s="5" t="s">
        <v>42</v>
      </c>
    </row>
    <row r="697" spans="1:9" ht="18" customHeight="1" x14ac:dyDescent="0.25">
      <c r="A697" s="2">
        <v>2023</v>
      </c>
      <c r="B697" s="2" t="s">
        <v>10</v>
      </c>
      <c r="C697" s="2" t="s">
        <v>38</v>
      </c>
      <c r="D697" s="6" t="s">
        <v>31</v>
      </c>
      <c r="E697" s="7">
        <v>455</v>
      </c>
      <c r="F697" s="7">
        <v>11111</v>
      </c>
      <c r="G697" s="7">
        <v>5128.0320000000002</v>
      </c>
      <c r="H697" s="4">
        <v>2222.2000000000003</v>
      </c>
      <c r="I697" s="5" t="s">
        <v>42</v>
      </c>
    </row>
    <row r="698" spans="1:9" ht="18" customHeight="1" x14ac:dyDescent="0.25">
      <c r="A698" s="2">
        <v>2023</v>
      </c>
      <c r="B698" s="2" t="s">
        <v>10</v>
      </c>
      <c r="C698" s="2" t="s">
        <v>12</v>
      </c>
      <c r="D698" s="6" t="s">
        <v>28</v>
      </c>
      <c r="E698" s="8">
        <v>345</v>
      </c>
      <c r="F698" s="8">
        <v>7700</v>
      </c>
      <c r="G698" s="8">
        <v>7840</v>
      </c>
      <c r="H698" s="4">
        <v>1540</v>
      </c>
      <c r="I698" s="5" t="s">
        <v>42</v>
      </c>
    </row>
    <row r="699" spans="1:9" ht="18" customHeight="1" x14ac:dyDescent="0.25">
      <c r="A699" s="2">
        <v>2023</v>
      </c>
      <c r="B699" s="2" t="s">
        <v>10</v>
      </c>
      <c r="C699" s="2" t="s">
        <v>13</v>
      </c>
      <c r="D699" s="3" t="s">
        <v>33</v>
      </c>
      <c r="E699" s="4">
        <v>122</v>
      </c>
      <c r="F699" s="4">
        <v>110</v>
      </c>
      <c r="G699" s="4">
        <v>112</v>
      </c>
      <c r="H699" s="4">
        <v>22</v>
      </c>
      <c r="I699" s="5" t="s">
        <v>42</v>
      </c>
    </row>
    <row r="700" spans="1:9" ht="18" customHeight="1" x14ac:dyDescent="0.25">
      <c r="A700" s="2">
        <v>2023</v>
      </c>
      <c r="B700" s="2" t="s">
        <v>10</v>
      </c>
      <c r="C700" s="2" t="s">
        <v>15</v>
      </c>
      <c r="D700" s="6" t="s">
        <v>26</v>
      </c>
      <c r="E700" s="7">
        <v>78</v>
      </c>
      <c r="F700" s="7">
        <v>2517.46</v>
      </c>
      <c r="G700" s="7">
        <v>5126.4639999999999</v>
      </c>
      <c r="H700" s="4">
        <v>503.49200000000002</v>
      </c>
      <c r="I700" s="5" t="s">
        <v>42</v>
      </c>
    </row>
    <row r="701" spans="1:9" ht="18" customHeight="1" x14ac:dyDescent="0.25">
      <c r="A701" s="2">
        <v>2023</v>
      </c>
      <c r="B701" s="2" t="s">
        <v>10</v>
      </c>
      <c r="C701" s="2" t="s">
        <v>15</v>
      </c>
      <c r="D701" s="6" t="s">
        <v>24</v>
      </c>
      <c r="E701" s="7">
        <v>76</v>
      </c>
      <c r="F701" s="7">
        <v>2288.4499999999998</v>
      </c>
      <c r="G701" s="7">
        <v>5126.1279999999997</v>
      </c>
      <c r="H701" s="4">
        <v>457.69</v>
      </c>
      <c r="I701" s="5" t="s">
        <v>42</v>
      </c>
    </row>
    <row r="702" spans="1:9" ht="18" customHeight="1" x14ac:dyDescent="0.25">
      <c r="A702" s="2">
        <v>2023</v>
      </c>
      <c r="B702" s="2" t="s">
        <v>10</v>
      </c>
      <c r="C702" s="2" t="s">
        <v>15</v>
      </c>
      <c r="D702" s="6" t="s">
        <v>25</v>
      </c>
      <c r="E702" s="7">
        <v>46</v>
      </c>
      <c r="F702" s="7">
        <v>100</v>
      </c>
      <c r="G702" s="7">
        <v>224</v>
      </c>
      <c r="H702" s="4">
        <v>20</v>
      </c>
      <c r="I702" s="5" t="s">
        <v>42</v>
      </c>
    </row>
    <row r="703" spans="1:9" ht="18" customHeight="1" x14ac:dyDescent="0.25">
      <c r="A703" s="2">
        <v>2023</v>
      </c>
      <c r="B703" s="2" t="s">
        <v>10</v>
      </c>
      <c r="C703" s="2" t="s">
        <v>15</v>
      </c>
      <c r="D703" s="6" t="s">
        <v>23</v>
      </c>
      <c r="E703" s="7">
        <v>34</v>
      </c>
      <c r="F703" s="7">
        <v>2288.4</v>
      </c>
      <c r="G703" s="7">
        <v>5126.0160000000005</v>
      </c>
      <c r="H703" s="4">
        <v>457.68000000000006</v>
      </c>
      <c r="I703" s="5" t="s">
        <v>42</v>
      </c>
    </row>
    <row r="704" spans="1:9" ht="18" customHeight="1" x14ac:dyDescent="0.25">
      <c r="A704" s="2">
        <v>2023</v>
      </c>
      <c r="B704" s="2" t="s">
        <v>10</v>
      </c>
      <c r="C704" s="2" t="s">
        <v>13</v>
      </c>
      <c r="D704" s="3" t="s">
        <v>34</v>
      </c>
      <c r="E704" s="4">
        <v>7</v>
      </c>
      <c r="F704" s="4">
        <v>200</v>
      </c>
      <c r="G704" s="4">
        <v>224</v>
      </c>
      <c r="H704" s="4">
        <v>40</v>
      </c>
      <c r="I704" s="5" t="s">
        <v>42</v>
      </c>
    </row>
    <row r="705" spans="1:9" ht="18" customHeight="1" x14ac:dyDescent="0.25">
      <c r="A705" s="2">
        <v>2023</v>
      </c>
      <c r="B705" s="2" t="s">
        <v>10</v>
      </c>
      <c r="C705" s="2" t="s">
        <v>15</v>
      </c>
      <c r="D705" s="6" t="s">
        <v>27</v>
      </c>
      <c r="E705" s="7">
        <v>3</v>
      </c>
      <c r="F705" s="7">
        <v>2288.65</v>
      </c>
      <c r="G705" s="7">
        <v>5126.576</v>
      </c>
      <c r="H705" s="4">
        <v>457.73</v>
      </c>
      <c r="I705" s="5" t="s">
        <v>42</v>
      </c>
    </row>
    <row r="706" spans="1:9" ht="18" customHeight="1" x14ac:dyDescent="0.25">
      <c r="A706" s="2">
        <v>2023</v>
      </c>
      <c r="B706" s="2" t="s">
        <v>10</v>
      </c>
      <c r="C706" s="2" t="s">
        <v>32</v>
      </c>
      <c r="D706" s="6" t="s">
        <v>32</v>
      </c>
      <c r="E706" s="7">
        <v>2</v>
      </c>
      <c r="F706" s="7">
        <v>6600</v>
      </c>
      <c r="G706" s="7">
        <v>7392</v>
      </c>
      <c r="H706" s="4">
        <v>1320</v>
      </c>
      <c r="I706" s="5" t="s">
        <v>42</v>
      </c>
    </row>
    <row r="707" spans="1:9" ht="18" customHeight="1" x14ac:dyDescent="0.25">
      <c r="A707" s="2">
        <v>2023</v>
      </c>
      <c r="B707" s="2" t="s">
        <v>11</v>
      </c>
      <c r="C707" s="2" t="s">
        <v>14</v>
      </c>
      <c r="D707" s="3" t="s">
        <v>36</v>
      </c>
      <c r="E707" s="4">
        <v>3566</v>
      </c>
      <c r="F707" s="4">
        <v>4577.3</v>
      </c>
      <c r="G707" s="4">
        <v>5126.576</v>
      </c>
      <c r="H707" s="4">
        <v>915.46</v>
      </c>
      <c r="I707" s="5" t="s">
        <v>42</v>
      </c>
    </row>
    <row r="708" spans="1:9" ht="18" customHeight="1" x14ac:dyDescent="0.25">
      <c r="A708" s="2">
        <v>2023</v>
      </c>
      <c r="B708" s="2" t="s">
        <v>11</v>
      </c>
      <c r="C708" s="2" t="s">
        <v>14</v>
      </c>
      <c r="D708" s="3" t="s">
        <v>37</v>
      </c>
      <c r="E708" s="4">
        <v>2498</v>
      </c>
      <c r="F708" s="4">
        <v>8000</v>
      </c>
      <c r="G708" s="4">
        <v>8960</v>
      </c>
      <c r="H708" s="4">
        <v>1600</v>
      </c>
      <c r="I708" s="5" t="s">
        <v>42</v>
      </c>
    </row>
    <row r="709" spans="1:9" ht="18" customHeight="1" x14ac:dyDescent="0.25">
      <c r="A709" s="2">
        <v>2023</v>
      </c>
      <c r="B709" s="2" t="s">
        <v>11</v>
      </c>
      <c r="C709" s="2" t="s">
        <v>13</v>
      </c>
      <c r="D709" s="3" t="s">
        <v>35</v>
      </c>
      <c r="E709" s="4">
        <v>1245</v>
      </c>
      <c r="F709" s="4">
        <v>4577.2</v>
      </c>
      <c r="G709" s="4">
        <v>5126.4639999999999</v>
      </c>
      <c r="H709" s="4">
        <v>915.44</v>
      </c>
      <c r="I709" s="5" t="s">
        <v>42</v>
      </c>
    </row>
    <row r="710" spans="1:9" ht="18" customHeight="1" x14ac:dyDescent="0.25">
      <c r="A710" s="2">
        <v>2023</v>
      </c>
      <c r="B710" s="2" t="s">
        <v>11</v>
      </c>
      <c r="C710" s="2" t="s">
        <v>38</v>
      </c>
      <c r="D710" s="6" t="s">
        <v>30</v>
      </c>
      <c r="E710" s="7">
        <v>644</v>
      </c>
      <c r="F710" s="7">
        <v>5743.5</v>
      </c>
      <c r="G710" s="7">
        <v>6432.72</v>
      </c>
      <c r="H710" s="4">
        <v>1148.7</v>
      </c>
      <c r="I710" s="5" t="s">
        <v>42</v>
      </c>
    </row>
    <row r="711" spans="1:9" ht="18" customHeight="1" x14ac:dyDescent="0.25">
      <c r="A711" s="2">
        <v>2023</v>
      </c>
      <c r="B711" s="2" t="s">
        <v>11</v>
      </c>
      <c r="C711" s="2" t="s">
        <v>12</v>
      </c>
      <c r="D711" s="6" t="s">
        <v>29</v>
      </c>
      <c r="E711" s="7">
        <v>643</v>
      </c>
      <c r="F711" s="7">
        <v>7000</v>
      </c>
      <c r="G711" s="7">
        <v>7840</v>
      </c>
      <c r="H711" s="4">
        <v>1400</v>
      </c>
      <c r="I711" s="5" t="s">
        <v>42</v>
      </c>
    </row>
    <row r="712" spans="1:9" ht="18" customHeight="1" x14ac:dyDescent="0.25">
      <c r="A712" s="2">
        <v>2023</v>
      </c>
      <c r="B712" s="2" t="s">
        <v>11</v>
      </c>
      <c r="C712" s="2" t="s">
        <v>38</v>
      </c>
      <c r="D712" s="6" t="s">
        <v>31</v>
      </c>
      <c r="E712" s="7">
        <v>455</v>
      </c>
      <c r="F712" s="7">
        <v>4578.6000000000004</v>
      </c>
      <c r="G712" s="7">
        <v>5128.0320000000002</v>
      </c>
      <c r="H712" s="4">
        <v>915.72000000000014</v>
      </c>
      <c r="I712" s="5" t="s">
        <v>42</v>
      </c>
    </row>
    <row r="713" spans="1:9" ht="18" customHeight="1" x14ac:dyDescent="0.25">
      <c r="A713" s="2">
        <v>2023</v>
      </c>
      <c r="B713" s="2" t="s">
        <v>11</v>
      </c>
      <c r="C713" s="2" t="s">
        <v>12</v>
      </c>
      <c r="D713" s="6" t="s">
        <v>28</v>
      </c>
      <c r="E713" s="8">
        <v>345</v>
      </c>
      <c r="F713" s="8">
        <v>7000</v>
      </c>
      <c r="G713" s="8">
        <v>7840</v>
      </c>
      <c r="H713" s="4">
        <v>1400</v>
      </c>
      <c r="I713" s="5" t="s">
        <v>42</v>
      </c>
    </row>
    <row r="714" spans="1:9" ht="18" customHeight="1" x14ac:dyDescent="0.25">
      <c r="A714" s="2">
        <v>2023</v>
      </c>
      <c r="B714" s="2" t="s">
        <v>11</v>
      </c>
      <c r="C714" s="2" t="s">
        <v>13</v>
      </c>
      <c r="D714" s="3" t="s">
        <v>33</v>
      </c>
      <c r="E714" s="4">
        <v>122</v>
      </c>
      <c r="F714" s="4">
        <v>100</v>
      </c>
      <c r="G714" s="4">
        <v>112</v>
      </c>
      <c r="H714" s="4">
        <v>20</v>
      </c>
      <c r="I714" s="5" t="s">
        <v>42</v>
      </c>
    </row>
    <row r="715" spans="1:9" ht="18" customHeight="1" x14ac:dyDescent="0.25">
      <c r="A715" s="2">
        <v>2023</v>
      </c>
      <c r="B715" s="2" t="s">
        <v>11</v>
      </c>
      <c r="C715" s="2" t="s">
        <v>15</v>
      </c>
      <c r="D715" s="6" t="s">
        <v>26</v>
      </c>
      <c r="E715" s="7">
        <v>78</v>
      </c>
      <c r="F715" s="7">
        <v>2288.6</v>
      </c>
      <c r="G715" s="7">
        <v>5126.4639999999999</v>
      </c>
      <c r="H715" s="4">
        <v>457.72</v>
      </c>
      <c r="I715" s="5" t="s">
        <v>42</v>
      </c>
    </row>
    <row r="716" spans="1:9" ht="18" customHeight="1" x14ac:dyDescent="0.25">
      <c r="A716" s="2">
        <v>2023</v>
      </c>
      <c r="B716" s="2" t="s">
        <v>11</v>
      </c>
      <c r="C716" s="2" t="s">
        <v>15</v>
      </c>
      <c r="D716" s="6" t="s">
        <v>24</v>
      </c>
      <c r="E716" s="7">
        <v>76</v>
      </c>
      <c r="F716" s="7">
        <v>2288.4499999999998</v>
      </c>
      <c r="G716" s="7">
        <v>5126.1279999999997</v>
      </c>
      <c r="H716" s="4">
        <v>457.69</v>
      </c>
      <c r="I716" s="5" t="s">
        <v>42</v>
      </c>
    </row>
    <row r="717" spans="1:9" ht="18" customHeight="1" x14ac:dyDescent="0.25">
      <c r="A717" s="2">
        <v>2023</v>
      </c>
      <c r="B717" s="2" t="s">
        <v>11</v>
      </c>
      <c r="C717" s="2" t="s">
        <v>15</v>
      </c>
      <c r="D717" s="6" t="s">
        <v>25</v>
      </c>
      <c r="E717" s="7">
        <v>46</v>
      </c>
      <c r="F717" s="7">
        <v>100</v>
      </c>
      <c r="G717" s="7">
        <v>224</v>
      </c>
      <c r="H717" s="4">
        <v>20</v>
      </c>
      <c r="I717" s="5" t="s">
        <v>42</v>
      </c>
    </row>
    <row r="718" spans="1:9" ht="18" customHeight="1" x14ac:dyDescent="0.25">
      <c r="A718" s="2">
        <v>2023</v>
      </c>
      <c r="B718" s="2" t="s">
        <v>11</v>
      </c>
      <c r="C718" s="2" t="s">
        <v>15</v>
      </c>
      <c r="D718" s="6" t="s">
        <v>23</v>
      </c>
      <c r="E718" s="7">
        <v>34</v>
      </c>
      <c r="F718" s="7">
        <v>2288.4</v>
      </c>
      <c r="G718" s="7">
        <v>5126.0160000000005</v>
      </c>
      <c r="H718" s="4">
        <v>457.68000000000006</v>
      </c>
      <c r="I718" s="5" t="s">
        <v>42</v>
      </c>
    </row>
    <row r="719" spans="1:9" ht="18" customHeight="1" x14ac:dyDescent="0.25">
      <c r="A719" s="2">
        <v>2023</v>
      </c>
      <c r="B719" s="2" t="s">
        <v>11</v>
      </c>
      <c r="C719" s="2" t="s">
        <v>13</v>
      </c>
      <c r="D719" s="3" t="s">
        <v>34</v>
      </c>
      <c r="E719" s="4">
        <v>7</v>
      </c>
      <c r="F719" s="4">
        <v>200</v>
      </c>
      <c r="G719" s="4">
        <v>224</v>
      </c>
      <c r="H719" s="4">
        <v>40</v>
      </c>
      <c r="I719" s="5" t="s">
        <v>42</v>
      </c>
    </row>
    <row r="720" spans="1:9" ht="18" customHeight="1" x14ac:dyDescent="0.25">
      <c r="A720" s="2">
        <v>2023</v>
      </c>
      <c r="B720" s="2" t="s">
        <v>11</v>
      </c>
      <c r="C720" s="2" t="s">
        <v>15</v>
      </c>
      <c r="D720" s="6" t="s">
        <v>27</v>
      </c>
      <c r="E720" s="7">
        <v>3</v>
      </c>
      <c r="F720" s="7">
        <v>2288.65</v>
      </c>
      <c r="G720" s="7">
        <v>5126.576</v>
      </c>
      <c r="H720" s="4">
        <v>457.73</v>
      </c>
      <c r="I720" s="5" t="s">
        <v>42</v>
      </c>
    </row>
    <row r="721" spans="1:9" ht="18" customHeight="1" x14ac:dyDescent="0.25">
      <c r="A721" s="2">
        <v>2023</v>
      </c>
      <c r="B721" s="2" t="s">
        <v>11</v>
      </c>
      <c r="C721" s="2" t="s">
        <v>32</v>
      </c>
      <c r="D721" s="6" t="s">
        <v>32</v>
      </c>
      <c r="E721" s="7">
        <v>2</v>
      </c>
      <c r="F721" s="7">
        <v>6600</v>
      </c>
      <c r="G721" s="7">
        <v>7392</v>
      </c>
      <c r="H721" s="4">
        <v>1320</v>
      </c>
      <c r="I721" s="5" t="s">
        <v>42</v>
      </c>
    </row>
    <row r="722" spans="1:9" ht="18" customHeight="1" x14ac:dyDescent="0.25">
      <c r="A722" s="2">
        <v>2024</v>
      </c>
      <c r="B722" s="2" t="s">
        <v>0</v>
      </c>
      <c r="C722" s="2" t="s">
        <v>14</v>
      </c>
      <c r="D722" s="3" t="s">
        <v>36</v>
      </c>
      <c r="E722" s="4">
        <v>3566</v>
      </c>
      <c r="F722" s="4">
        <v>4577.3</v>
      </c>
      <c r="G722" s="4">
        <v>5126.576</v>
      </c>
      <c r="H722" s="4">
        <v>915.46</v>
      </c>
      <c r="I722" s="5" t="s">
        <v>42</v>
      </c>
    </row>
    <row r="723" spans="1:9" ht="18" customHeight="1" x14ac:dyDescent="0.25">
      <c r="A723" s="2">
        <v>2024</v>
      </c>
      <c r="B723" s="2" t="s">
        <v>0</v>
      </c>
      <c r="C723" s="2" t="s">
        <v>14</v>
      </c>
      <c r="D723" s="3" t="s">
        <v>37</v>
      </c>
      <c r="E723" s="4">
        <v>2498</v>
      </c>
      <c r="F723" s="4">
        <v>8000</v>
      </c>
      <c r="G723" s="4">
        <v>8960</v>
      </c>
      <c r="H723" s="4">
        <v>1600</v>
      </c>
      <c r="I723" s="5" t="s">
        <v>42</v>
      </c>
    </row>
    <row r="724" spans="1:9" ht="18" customHeight="1" x14ac:dyDescent="0.25">
      <c r="A724" s="2">
        <v>2024</v>
      </c>
      <c r="B724" s="2" t="s">
        <v>0</v>
      </c>
      <c r="C724" s="2" t="s">
        <v>13</v>
      </c>
      <c r="D724" s="3" t="s">
        <v>35</v>
      </c>
      <c r="E724" s="4">
        <v>1245</v>
      </c>
      <c r="F724" s="4">
        <v>4577.2</v>
      </c>
      <c r="G724" s="4">
        <v>5126.4639999999999</v>
      </c>
      <c r="H724" s="4">
        <v>915.44</v>
      </c>
      <c r="I724" s="5" t="s">
        <v>42</v>
      </c>
    </row>
    <row r="725" spans="1:9" ht="18" customHeight="1" x14ac:dyDescent="0.25">
      <c r="A725" s="2">
        <v>2024</v>
      </c>
      <c r="B725" s="2" t="s">
        <v>0</v>
      </c>
      <c r="C725" s="2" t="s">
        <v>38</v>
      </c>
      <c r="D725" s="6" t="s">
        <v>30</v>
      </c>
      <c r="E725" s="7">
        <v>644</v>
      </c>
      <c r="F725" s="7">
        <v>5743.5</v>
      </c>
      <c r="G725" s="7">
        <v>6432.72</v>
      </c>
      <c r="H725" s="4">
        <v>1148.7</v>
      </c>
      <c r="I725" s="5" t="s">
        <v>42</v>
      </c>
    </row>
    <row r="726" spans="1:9" ht="18" customHeight="1" x14ac:dyDescent="0.25">
      <c r="A726" s="2">
        <v>2024</v>
      </c>
      <c r="B726" s="2" t="s">
        <v>0</v>
      </c>
      <c r="C726" s="2" t="s">
        <v>12</v>
      </c>
      <c r="D726" s="6" t="s">
        <v>29</v>
      </c>
      <c r="E726" s="7">
        <v>643</v>
      </c>
      <c r="F726" s="7">
        <v>7000</v>
      </c>
      <c r="G726" s="7">
        <v>7840</v>
      </c>
      <c r="H726" s="4">
        <v>1400</v>
      </c>
      <c r="I726" s="5" t="s">
        <v>42</v>
      </c>
    </row>
    <row r="727" spans="1:9" ht="18" customHeight="1" x14ac:dyDescent="0.25">
      <c r="A727" s="2">
        <v>2024</v>
      </c>
      <c r="B727" s="2" t="s">
        <v>0</v>
      </c>
      <c r="C727" s="2" t="s">
        <v>38</v>
      </c>
      <c r="D727" s="6" t="s">
        <v>31</v>
      </c>
      <c r="E727" s="7">
        <v>455</v>
      </c>
      <c r="F727" s="7">
        <v>4578.6000000000004</v>
      </c>
      <c r="G727" s="7">
        <v>5128.0320000000002</v>
      </c>
      <c r="H727" s="4">
        <v>915.72000000000014</v>
      </c>
      <c r="I727" s="5" t="s">
        <v>42</v>
      </c>
    </row>
    <row r="728" spans="1:9" ht="18" customHeight="1" x14ac:dyDescent="0.25">
      <c r="A728" s="2">
        <v>2024</v>
      </c>
      <c r="B728" s="2" t="s">
        <v>0</v>
      </c>
      <c r="C728" s="2" t="s">
        <v>12</v>
      </c>
      <c r="D728" s="6" t="s">
        <v>28</v>
      </c>
      <c r="E728" s="8">
        <v>345</v>
      </c>
      <c r="F728" s="8">
        <v>7000</v>
      </c>
      <c r="G728" s="8">
        <v>7840</v>
      </c>
      <c r="H728" s="4">
        <v>1400</v>
      </c>
      <c r="I728" s="5" t="s">
        <v>42</v>
      </c>
    </row>
    <row r="729" spans="1:9" ht="18" customHeight="1" x14ac:dyDescent="0.25">
      <c r="A729" s="2">
        <v>2024</v>
      </c>
      <c r="B729" s="2" t="s">
        <v>0</v>
      </c>
      <c r="C729" s="2" t="s">
        <v>13</v>
      </c>
      <c r="D729" s="3" t="s">
        <v>33</v>
      </c>
      <c r="E729" s="4">
        <v>122</v>
      </c>
      <c r="F729" s="4">
        <v>100</v>
      </c>
      <c r="G729" s="4">
        <v>112</v>
      </c>
      <c r="H729" s="4">
        <v>20</v>
      </c>
      <c r="I729" s="5" t="s">
        <v>42</v>
      </c>
    </row>
    <row r="730" spans="1:9" ht="18" customHeight="1" x14ac:dyDescent="0.25">
      <c r="A730" s="2">
        <v>2024</v>
      </c>
      <c r="B730" s="2" t="s">
        <v>0</v>
      </c>
      <c r="C730" s="2" t="s">
        <v>15</v>
      </c>
      <c r="D730" s="6" t="s">
        <v>26</v>
      </c>
      <c r="E730" s="7">
        <v>78</v>
      </c>
      <c r="F730" s="7">
        <v>4577.2</v>
      </c>
      <c r="G730" s="7">
        <v>5126.4639999999999</v>
      </c>
      <c r="H730" s="4">
        <v>915.44</v>
      </c>
      <c r="I730" s="5" t="s">
        <v>42</v>
      </c>
    </row>
    <row r="731" spans="1:9" ht="18" customHeight="1" x14ac:dyDescent="0.25">
      <c r="A731" s="2">
        <v>2024</v>
      </c>
      <c r="B731" s="2" t="s">
        <v>0</v>
      </c>
      <c r="C731" s="2" t="s">
        <v>15</v>
      </c>
      <c r="D731" s="6" t="s">
        <v>24</v>
      </c>
      <c r="E731" s="7">
        <v>76</v>
      </c>
      <c r="F731" s="7">
        <v>4576.8999999999996</v>
      </c>
      <c r="G731" s="7">
        <v>5126.1279999999997</v>
      </c>
      <c r="H731" s="4">
        <v>915.38</v>
      </c>
      <c r="I731" s="5" t="s">
        <v>42</v>
      </c>
    </row>
    <row r="732" spans="1:9" ht="18" customHeight="1" x14ac:dyDescent="0.25">
      <c r="A732" s="2">
        <v>2024</v>
      </c>
      <c r="B732" s="2" t="s">
        <v>0</v>
      </c>
      <c r="C732" s="2" t="s">
        <v>15</v>
      </c>
      <c r="D732" s="6" t="s">
        <v>25</v>
      </c>
      <c r="E732" s="7">
        <v>46</v>
      </c>
      <c r="F732" s="7">
        <v>200</v>
      </c>
      <c r="G732" s="7">
        <v>224</v>
      </c>
      <c r="H732" s="4">
        <v>40</v>
      </c>
      <c r="I732" s="5" t="s">
        <v>42</v>
      </c>
    </row>
    <row r="733" spans="1:9" ht="18" customHeight="1" x14ac:dyDescent="0.25">
      <c r="A733" s="2">
        <v>2024</v>
      </c>
      <c r="B733" s="2" t="s">
        <v>0</v>
      </c>
      <c r="C733" s="2" t="s">
        <v>15</v>
      </c>
      <c r="D733" s="6" t="s">
        <v>23</v>
      </c>
      <c r="E733" s="7">
        <v>34</v>
      </c>
      <c r="F733" s="7">
        <v>4576.8</v>
      </c>
      <c r="G733" s="7">
        <v>5126.0160000000005</v>
      </c>
      <c r="H733" s="4">
        <v>915.36000000000013</v>
      </c>
      <c r="I733" s="5" t="s">
        <v>42</v>
      </c>
    </row>
    <row r="734" spans="1:9" ht="18" customHeight="1" x14ac:dyDescent="0.25">
      <c r="A734" s="2">
        <v>2024</v>
      </c>
      <c r="B734" s="2" t="s">
        <v>0</v>
      </c>
      <c r="C734" s="2" t="s">
        <v>13</v>
      </c>
      <c r="D734" s="3" t="s">
        <v>34</v>
      </c>
      <c r="E734" s="4">
        <v>7</v>
      </c>
      <c r="F734" s="4">
        <v>200</v>
      </c>
      <c r="G734" s="4">
        <v>224</v>
      </c>
      <c r="H734" s="4">
        <v>40</v>
      </c>
      <c r="I734" s="5" t="s">
        <v>42</v>
      </c>
    </row>
    <row r="735" spans="1:9" ht="18" customHeight="1" x14ac:dyDescent="0.25">
      <c r="A735" s="2">
        <v>2024</v>
      </c>
      <c r="B735" s="2" t="s">
        <v>0</v>
      </c>
      <c r="C735" s="2" t="s">
        <v>32</v>
      </c>
      <c r="D735" s="6" t="s">
        <v>32</v>
      </c>
      <c r="E735" s="7">
        <v>3</v>
      </c>
      <c r="F735" s="7">
        <v>6600</v>
      </c>
      <c r="G735" s="7">
        <v>7392</v>
      </c>
      <c r="H735" s="4">
        <v>1320</v>
      </c>
      <c r="I735" s="5" t="s">
        <v>42</v>
      </c>
    </row>
    <row r="736" spans="1:9" ht="18" customHeight="1" x14ac:dyDescent="0.25">
      <c r="A736" s="2">
        <v>2024</v>
      </c>
      <c r="B736" s="2" t="s">
        <v>0</v>
      </c>
      <c r="C736" s="2" t="s">
        <v>15</v>
      </c>
      <c r="D736" s="6" t="s">
        <v>27</v>
      </c>
      <c r="E736" s="7">
        <v>3</v>
      </c>
      <c r="F736" s="7">
        <v>4577.3</v>
      </c>
      <c r="G736" s="7">
        <v>5126.576</v>
      </c>
      <c r="H736" s="4">
        <v>915.46</v>
      </c>
      <c r="I736" s="5" t="s">
        <v>42</v>
      </c>
    </row>
    <row r="737" spans="1:9" ht="18" customHeight="1" x14ac:dyDescent="0.25">
      <c r="A737" s="2">
        <v>2024</v>
      </c>
      <c r="B737" s="2" t="s">
        <v>1</v>
      </c>
      <c r="C737" s="2" t="s">
        <v>14</v>
      </c>
      <c r="D737" s="3" t="s">
        <v>36</v>
      </c>
      <c r="E737" s="4">
        <v>3566</v>
      </c>
      <c r="F737" s="4">
        <v>4577.3</v>
      </c>
      <c r="G737" s="4">
        <v>5126.576</v>
      </c>
      <c r="H737" s="4">
        <v>915.46</v>
      </c>
      <c r="I737" s="5" t="s">
        <v>42</v>
      </c>
    </row>
    <row r="738" spans="1:9" ht="18" customHeight="1" x14ac:dyDescent="0.25">
      <c r="A738" s="2">
        <v>2024</v>
      </c>
      <c r="B738" s="2" t="s">
        <v>1</v>
      </c>
      <c r="C738" s="2" t="s">
        <v>14</v>
      </c>
      <c r="D738" s="3" t="s">
        <v>37</v>
      </c>
      <c r="E738" s="4">
        <v>2498</v>
      </c>
      <c r="F738" s="4">
        <v>8000</v>
      </c>
      <c r="G738" s="4">
        <v>8960</v>
      </c>
      <c r="H738" s="4">
        <v>1600</v>
      </c>
      <c r="I738" s="5" t="s">
        <v>42</v>
      </c>
    </row>
    <row r="739" spans="1:9" ht="18" customHeight="1" x14ac:dyDescent="0.25">
      <c r="A739" s="2">
        <v>2024</v>
      </c>
      <c r="B739" s="2" t="s">
        <v>1</v>
      </c>
      <c r="C739" s="2" t="s">
        <v>13</v>
      </c>
      <c r="D739" s="3" t="s">
        <v>35</v>
      </c>
      <c r="E739" s="4">
        <v>1245</v>
      </c>
      <c r="F739" s="4">
        <v>4577.2</v>
      </c>
      <c r="G739" s="4">
        <v>5126.4639999999999</v>
      </c>
      <c r="H739" s="4">
        <v>915.44</v>
      </c>
      <c r="I739" s="5" t="s">
        <v>42</v>
      </c>
    </row>
    <row r="740" spans="1:9" ht="18" customHeight="1" x14ac:dyDescent="0.25">
      <c r="A740" s="2">
        <v>2024</v>
      </c>
      <c r="B740" s="2" t="s">
        <v>1</v>
      </c>
      <c r="C740" s="2" t="s">
        <v>38</v>
      </c>
      <c r="D740" s="6" t="s">
        <v>30</v>
      </c>
      <c r="E740" s="7">
        <v>644</v>
      </c>
      <c r="F740" s="7">
        <v>5743.5</v>
      </c>
      <c r="G740" s="7">
        <v>6432.72</v>
      </c>
      <c r="H740" s="4">
        <v>1148.7</v>
      </c>
      <c r="I740" s="5" t="s">
        <v>42</v>
      </c>
    </row>
    <row r="741" spans="1:9" ht="18" customHeight="1" x14ac:dyDescent="0.25">
      <c r="A741" s="2">
        <v>2024</v>
      </c>
      <c r="B741" s="2" t="s">
        <v>1</v>
      </c>
      <c r="C741" s="2" t="s">
        <v>12</v>
      </c>
      <c r="D741" s="6" t="s">
        <v>29</v>
      </c>
      <c r="E741" s="7">
        <v>643</v>
      </c>
      <c r="F741" s="7">
        <v>7000</v>
      </c>
      <c r="G741" s="7">
        <v>7840</v>
      </c>
      <c r="H741" s="4">
        <v>1400</v>
      </c>
      <c r="I741" s="5" t="s">
        <v>42</v>
      </c>
    </row>
    <row r="742" spans="1:9" ht="18" customHeight="1" x14ac:dyDescent="0.25">
      <c r="A742" s="2">
        <v>2024</v>
      </c>
      <c r="B742" s="2" t="s">
        <v>1</v>
      </c>
      <c r="C742" s="2" t="s">
        <v>38</v>
      </c>
      <c r="D742" s="6" t="s">
        <v>31</v>
      </c>
      <c r="E742" s="7">
        <v>455</v>
      </c>
      <c r="F742" s="7">
        <v>4578.6000000000004</v>
      </c>
      <c r="G742" s="7">
        <v>5128.0320000000002</v>
      </c>
      <c r="H742" s="4">
        <v>915.72000000000014</v>
      </c>
      <c r="I742" s="5" t="s">
        <v>42</v>
      </c>
    </row>
    <row r="743" spans="1:9" ht="18" customHeight="1" x14ac:dyDescent="0.25">
      <c r="A743" s="2">
        <v>2024</v>
      </c>
      <c r="B743" s="2" t="s">
        <v>1</v>
      </c>
      <c r="C743" s="2" t="s">
        <v>12</v>
      </c>
      <c r="D743" s="6" t="s">
        <v>28</v>
      </c>
      <c r="E743" s="8">
        <v>345</v>
      </c>
      <c r="F743" s="8">
        <v>7000</v>
      </c>
      <c r="G743" s="8">
        <v>7840</v>
      </c>
      <c r="H743" s="4">
        <v>1400</v>
      </c>
      <c r="I743" s="5" t="s">
        <v>42</v>
      </c>
    </row>
    <row r="744" spans="1:9" ht="18" customHeight="1" x14ac:dyDescent="0.25">
      <c r="A744" s="2">
        <v>2024</v>
      </c>
      <c r="B744" s="2" t="s">
        <v>1</v>
      </c>
      <c r="C744" s="2" t="s">
        <v>13</v>
      </c>
      <c r="D744" s="3" t="s">
        <v>33</v>
      </c>
      <c r="E744" s="4">
        <v>122</v>
      </c>
      <c r="F744" s="4">
        <v>100</v>
      </c>
      <c r="G744" s="4">
        <v>112</v>
      </c>
      <c r="H744" s="4">
        <v>20</v>
      </c>
      <c r="I744" s="5" t="s">
        <v>42</v>
      </c>
    </row>
    <row r="745" spans="1:9" ht="18" customHeight="1" x14ac:dyDescent="0.25">
      <c r="A745" s="2">
        <v>2024</v>
      </c>
      <c r="B745" s="2" t="s">
        <v>1</v>
      </c>
      <c r="C745" s="2" t="s">
        <v>15</v>
      </c>
      <c r="D745" s="6" t="s">
        <v>26</v>
      </c>
      <c r="E745" s="7">
        <v>78</v>
      </c>
      <c r="F745" s="7">
        <v>4577.2</v>
      </c>
      <c r="G745" s="7">
        <v>5126.4639999999999</v>
      </c>
      <c r="H745" s="4">
        <v>915.44</v>
      </c>
      <c r="I745" s="5" t="s">
        <v>42</v>
      </c>
    </row>
    <row r="746" spans="1:9" ht="18" customHeight="1" x14ac:dyDescent="0.25">
      <c r="A746" s="2">
        <v>2024</v>
      </c>
      <c r="B746" s="2" t="s">
        <v>1</v>
      </c>
      <c r="C746" s="2" t="s">
        <v>15</v>
      </c>
      <c r="D746" s="6" t="s">
        <v>24</v>
      </c>
      <c r="E746" s="7">
        <v>76</v>
      </c>
      <c r="F746" s="7">
        <v>4576.8999999999996</v>
      </c>
      <c r="G746" s="7">
        <v>5126.1279999999997</v>
      </c>
      <c r="H746" s="4">
        <v>915.38</v>
      </c>
      <c r="I746" s="5" t="s">
        <v>42</v>
      </c>
    </row>
    <row r="747" spans="1:9" ht="18" customHeight="1" x14ac:dyDescent="0.25">
      <c r="A747" s="2">
        <v>2024</v>
      </c>
      <c r="B747" s="2" t="s">
        <v>1</v>
      </c>
      <c r="C747" s="2" t="s">
        <v>15</v>
      </c>
      <c r="D747" s="6" t="s">
        <v>25</v>
      </c>
      <c r="E747" s="7">
        <v>46</v>
      </c>
      <c r="F747" s="7">
        <v>200</v>
      </c>
      <c r="G747" s="7">
        <v>224</v>
      </c>
      <c r="H747" s="4">
        <v>40</v>
      </c>
      <c r="I747" s="5" t="s">
        <v>42</v>
      </c>
    </row>
    <row r="748" spans="1:9" ht="18" customHeight="1" x14ac:dyDescent="0.25">
      <c r="A748" s="2">
        <v>2024</v>
      </c>
      <c r="B748" s="2" t="s">
        <v>1</v>
      </c>
      <c r="C748" s="2" t="s">
        <v>15</v>
      </c>
      <c r="D748" s="6" t="s">
        <v>23</v>
      </c>
      <c r="E748" s="7">
        <v>34</v>
      </c>
      <c r="F748" s="7">
        <v>4576.8</v>
      </c>
      <c r="G748" s="7">
        <v>5126.0160000000005</v>
      </c>
      <c r="H748" s="4">
        <v>915.36000000000013</v>
      </c>
      <c r="I748" s="5" t="s">
        <v>42</v>
      </c>
    </row>
    <row r="749" spans="1:9" ht="18" customHeight="1" x14ac:dyDescent="0.25">
      <c r="A749" s="2">
        <v>2024</v>
      </c>
      <c r="B749" s="2" t="s">
        <v>1</v>
      </c>
      <c r="C749" s="2" t="s">
        <v>13</v>
      </c>
      <c r="D749" s="3" t="s">
        <v>34</v>
      </c>
      <c r="E749" s="4">
        <v>7</v>
      </c>
      <c r="F749" s="4">
        <v>200</v>
      </c>
      <c r="G749" s="4">
        <v>224</v>
      </c>
      <c r="H749" s="4">
        <v>40</v>
      </c>
      <c r="I749" s="5" t="s">
        <v>42</v>
      </c>
    </row>
    <row r="750" spans="1:9" ht="18" customHeight="1" x14ac:dyDescent="0.25">
      <c r="A750" s="2">
        <v>2024</v>
      </c>
      <c r="B750" s="2" t="s">
        <v>1</v>
      </c>
      <c r="C750" s="2" t="s">
        <v>15</v>
      </c>
      <c r="D750" s="6" t="s">
        <v>27</v>
      </c>
      <c r="E750" s="7">
        <v>3</v>
      </c>
      <c r="F750" s="7">
        <v>4577.3</v>
      </c>
      <c r="G750" s="7">
        <v>5126.576</v>
      </c>
      <c r="H750" s="4">
        <v>915.46</v>
      </c>
      <c r="I750" s="5" t="s">
        <v>42</v>
      </c>
    </row>
    <row r="751" spans="1:9" ht="18" customHeight="1" x14ac:dyDescent="0.25">
      <c r="A751" s="2">
        <v>2024</v>
      </c>
      <c r="B751" s="2" t="s">
        <v>1</v>
      </c>
      <c r="C751" s="2" t="s">
        <v>32</v>
      </c>
      <c r="D751" s="6" t="s">
        <v>32</v>
      </c>
      <c r="E751" s="7">
        <v>2</v>
      </c>
      <c r="F751" s="7">
        <v>6600</v>
      </c>
      <c r="G751" s="7">
        <v>7392</v>
      </c>
      <c r="H751" s="4">
        <v>1320</v>
      </c>
      <c r="I751" s="5" t="s">
        <v>42</v>
      </c>
    </row>
    <row r="752" spans="1:9" ht="18" customHeight="1" x14ac:dyDescent="0.25">
      <c r="A752" s="2">
        <v>2024</v>
      </c>
      <c r="B752" s="2" t="s">
        <v>2</v>
      </c>
      <c r="C752" s="2" t="s">
        <v>14</v>
      </c>
      <c r="D752" s="3" t="s">
        <v>36</v>
      </c>
      <c r="E752" s="4">
        <v>3566</v>
      </c>
      <c r="F752" s="4">
        <v>4577.3</v>
      </c>
      <c r="G752" s="4">
        <v>5126.576</v>
      </c>
      <c r="H752" s="4">
        <v>915.46</v>
      </c>
      <c r="I752" s="5" t="s">
        <v>42</v>
      </c>
    </row>
    <row r="753" spans="1:9" ht="18" customHeight="1" x14ac:dyDescent="0.25">
      <c r="A753" s="2">
        <v>2024</v>
      </c>
      <c r="B753" s="2" t="s">
        <v>2</v>
      </c>
      <c r="C753" s="2" t="s">
        <v>14</v>
      </c>
      <c r="D753" s="3" t="s">
        <v>37</v>
      </c>
      <c r="E753" s="4">
        <v>2498</v>
      </c>
      <c r="F753" s="4">
        <v>8000</v>
      </c>
      <c r="G753" s="4">
        <v>8960</v>
      </c>
      <c r="H753" s="4">
        <v>1600</v>
      </c>
      <c r="I753" s="5" t="s">
        <v>42</v>
      </c>
    </row>
    <row r="754" spans="1:9" ht="18" customHeight="1" x14ac:dyDescent="0.25">
      <c r="A754" s="2">
        <v>2024</v>
      </c>
      <c r="B754" s="2" t="s">
        <v>2</v>
      </c>
      <c r="C754" s="2" t="s">
        <v>13</v>
      </c>
      <c r="D754" s="3" t="s">
        <v>35</v>
      </c>
      <c r="E754" s="4">
        <v>1245</v>
      </c>
      <c r="F754" s="4">
        <v>4577.2</v>
      </c>
      <c r="G754" s="4">
        <v>5126.4639999999999</v>
      </c>
      <c r="H754" s="4">
        <v>915.44</v>
      </c>
      <c r="I754" s="5" t="s">
        <v>42</v>
      </c>
    </row>
    <row r="755" spans="1:9" ht="18" customHeight="1" x14ac:dyDescent="0.25">
      <c r="A755" s="2">
        <v>2024</v>
      </c>
      <c r="B755" s="2" t="s">
        <v>2</v>
      </c>
      <c r="C755" s="2" t="s">
        <v>38</v>
      </c>
      <c r="D755" s="6" t="s">
        <v>30</v>
      </c>
      <c r="E755" s="7">
        <v>644</v>
      </c>
      <c r="F755" s="7">
        <v>5743.5</v>
      </c>
      <c r="G755" s="7">
        <v>6432.72</v>
      </c>
      <c r="H755" s="4">
        <v>1148.7</v>
      </c>
      <c r="I755" s="5" t="s">
        <v>40</v>
      </c>
    </row>
    <row r="756" spans="1:9" ht="18" customHeight="1" x14ac:dyDescent="0.25">
      <c r="A756" s="2">
        <v>2024</v>
      </c>
      <c r="B756" s="2" t="s">
        <v>2</v>
      </c>
      <c r="C756" s="2" t="s">
        <v>12</v>
      </c>
      <c r="D756" s="6" t="s">
        <v>29</v>
      </c>
      <c r="E756" s="7">
        <v>643</v>
      </c>
      <c r="F756" s="7">
        <v>7000</v>
      </c>
      <c r="G756" s="7">
        <v>7840</v>
      </c>
      <c r="H756" s="4">
        <v>1400</v>
      </c>
      <c r="I756" s="5" t="s">
        <v>40</v>
      </c>
    </row>
    <row r="757" spans="1:9" ht="18" customHeight="1" x14ac:dyDescent="0.25">
      <c r="A757" s="2">
        <v>2024</v>
      </c>
      <c r="B757" s="2" t="s">
        <v>2</v>
      </c>
      <c r="C757" s="2" t="s">
        <v>38</v>
      </c>
      <c r="D757" s="6" t="s">
        <v>31</v>
      </c>
      <c r="E757" s="7">
        <v>455</v>
      </c>
      <c r="F757" s="7">
        <v>4578.6000000000004</v>
      </c>
      <c r="G757" s="7">
        <v>5128.0320000000002</v>
      </c>
      <c r="H757" s="4">
        <v>915.72000000000014</v>
      </c>
      <c r="I757" s="5" t="s">
        <v>40</v>
      </c>
    </row>
    <row r="758" spans="1:9" ht="18" customHeight="1" x14ac:dyDescent="0.25">
      <c r="A758" s="2">
        <v>2024</v>
      </c>
      <c r="B758" s="2" t="s">
        <v>2</v>
      </c>
      <c r="C758" s="2" t="s">
        <v>12</v>
      </c>
      <c r="D758" s="6" t="s">
        <v>28</v>
      </c>
      <c r="E758" s="8">
        <v>345</v>
      </c>
      <c r="F758" s="8">
        <v>7000</v>
      </c>
      <c r="G758" s="8">
        <v>7840</v>
      </c>
      <c r="H758" s="4">
        <v>1400</v>
      </c>
      <c r="I758" s="5" t="s">
        <v>40</v>
      </c>
    </row>
    <row r="759" spans="1:9" ht="18" customHeight="1" x14ac:dyDescent="0.25">
      <c r="A759" s="2">
        <v>2024</v>
      </c>
      <c r="B759" s="2" t="s">
        <v>2</v>
      </c>
      <c r="C759" s="2" t="s">
        <v>13</v>
      </c>
      <c r="D759" s="3" t="s">
        <v>33</v>
      </c>
      <c r="E759" s="4">
        <v>122</v>
      </c>
      <c r="F759" s="4">
        <v>100</v>
      </c>
      <c r="G759" s="4">
        <v>112</v>
      </c>
      <c r="H759" s="4">
        <v>20</v>
      </c>
      <c r="I759" s="5" t="s">
        <v>40</v>
      </c>
    </row>
    <row r="760" spans="1:9" ht="18" customHeight="1" x14ac:dyDescent="0.25">
      <c r="A760" s="2">
        <v>2024</v>
      </c>
      <c r="B760" s="2" t="s">
        <v>2</v>
      </c>
      <c r="C760" s="2" t="s">
        <v>15</v>
      </c>
      <c r="D760" s="6" t="s">
        <v>26</v>
      </c>
      <c r="E760" s="7">
        <v>78</v>
      </c>
      <c r="F760" s="7">
        <v>4577.2</v>
      </c>
      <c r="G760" s="7">
        <v>5126.4639999999999</v>
      </c>
      <c r="H760" s="4">
        <v>915.44</v>
      </c>
      <c r="I760" s="5" t="s">
        <v>40</v>
      </c>
    </row>
    <row r="761" spans="1:9" ht="18" customHeight="1" x14ac:dyDescent="0.25">
      <c r="A761" s="2">
        <v>2024</v>
      </c>
      <c r="B761" s="2" t="s">
        <v>2</v>
      </c>
      <c r="C761" s="2" t="s">
        <v>15</v>
      </c>
      <c r="D761" s="6" t="s">
        <v>24</v>
      </c>
      <c r="E761" s="7">
        <v>76</v>
      </c>
      <c r="F761" s="7">
        <v>4576.8999999999996</v>
      </c>
      <c r="G761" s="7">
        <v>5126.1279999999997</v>
      </c>
      <c r="H761" s="4">
        <v>915.38</v>
      </c>
      <c r="I761" s="5" t="s">
        <v>40</v>
      </c>
    </row>
    <row r="762" spans="1:9" ht="18" customHeight="1" x14ac:dyDescent="0.25">
      <c r="A762" s="2">
        <v>2024</v>
      </c>
      <c r="B762" s="2" t="s">
        <v>2</v>
      </c>
      <c r="C762" s="2" t="s">
        <v>15</v>
      </c>
      <c r="D762" s="6" t="s">
        <v>25</v>
      </c>
      <c r="E762" s="7">
        <v>46</v>
      </c>
      <c r="F762" s="7">
        <v>200</v>
      </c>
      <c r="G762" s="7">
        <v>224</v>
      </c>
      <c r="H762" s="4">
        <v>40</v>
      </c>
      <c r="I762" s="5" t="s">
        <v>40</v>
      </c>
    </row>
    <row r="763" spans="1:9" ht="18" customHeight="1" x14ac:dyDescent="0.25">
      <c r="A763" s="2">
        <v>2024</v>
      </c>
      <c r="B763" s="2" t="s">
        <v>2</v>
      </c>
      <c r="C763" s="2" t="s">
        <v>15</v>
      </c>
      <c r="D763" s="6" t="s">
        <v>23</v>
      </c>
      <c r="E763" s="7">
        <v>34</v>
      </c>
      <c r="F763" s="7">
        <v>4576.8</v>
      </c>
      <c r="G763" s="7">
        <v>5126.0160000000005</v>
      </c>
      <c r="H763" s="4">
        <v>915.36000000000013</v>
      </c>
      <c r="I763" s="5" t="s">
        <v>40</v>
      </c>
    </row>
    <row r="764" spans="1:9" ht="18" customHeight="1" x14ac:dyDescent="0.25">
      <c r="A764" s="2">
        <v>2024</v>
      </c>
      <c r="B764" s="2" t="s">
        <v>2</v>
      </c>
      <c r="C764" s="2" t="s">
        <v>13</v>
      </c>
      <c r="D764" s="3" t="s">
        <v>34</v>
      </c>
      <c r="E764" s="4">
        <v>7</v>
      </c>
      <c r="F764" s="4">
        <v>200</v>
      </c>
      <c r="G764" s="4">
        <v>224</v>
      </c>
      <c r="H764" s="4">
        <v>40</v>
      </c>
      <c r="I764" s="5" t="s">
        <v>40</v>
      </c>
    </row>
    <row r="765" spans="1:9" ht="18" customHeight="1" x14ac:dyDescent="0.25">
      <c r="A765" s="2">
        <v>2024</v>
      </c>
      <c r="B765" s="2" t="s">
        <v>2</v>
      </c>
      <c r="C765" s="2" t="s">
        <v>15</v>
      </c>
      <c r="D765" s="6" t="s">
        <v>27</v>
      </c>
      <c r="E765" s="7">
        <v>3</v>
      </c>
      <c r="F765" s="7">
        <v>4577.3</v>
      </c>
      <c r="G765" s="7">
        <v>5126.576</v>
      </c>
      <c r="H765" s="4">
        <v>915.46</v>
      </c>
      <c r="I765" s="5" t="s">
        <v>40</v>
      </c>
    </row>
    <row r="766" spans="1:9" ht="18" customHeight="1" x14ac:dyDescent="0.25">
      <c r="A766" s="2">
        <v>2024</v>
      </c>
      <c r="B766" s="2" t="s">
        <v>2</v>
      </c>
      <c r="C766" s="2" t="s">
        <v>32</v>
      </c>
      <c r="D766" s="6" t="s">
        <v>32</v>
      </c>
      <c r="E766" s="7">
        <v>2</v>
      </c>
      <c r="F766" s="7">
        <v>6600</v>
      </c>
      <c r="G766" s="7">
        <v>7392</v>
      </c>
      <c r="H766" s="4">
        <v>1320</v>
      </c>
      <c r="I766" s="5" t="s">
        <v>40</v>
      </c>
    </row>
    <row r="767" spans="1:9" ht="18" customHeight="1" x14ac:dyDescent="0.25">
      <c r="A767" s="2">
        <v>2024</v>
      </c>
      <c r="B767" s="2" t="s">
        <v>3</v>
      </c>
      <c r="C767" s="2" t="s">
        <v>14</v>
      </c>
      <c r="D767" s="3" t="s">
        <v>36</v>
      </c>
      <c r="E767" s="4">
        <v>3566</v>
      </c>
      <c r="F767" s="4">
        <v>4577.3</v>
      </c>
      <c r="G767" s="4">
        <v>5126.576</v>
      </c>
      <c r="H767" s="4">
        <v>915.46</v>
      </c>
      <c r="I767" s="5" t="s">
        <v>40</v>
      </c>
    </row>
    <row r="768" spans="1:9" ht="18" customHeight="1" x14ac:dyDescent="0.25">
      <c r="A768" s="2">
        <v>2024</v>
      </c>
      <c r="B768" s="2" t="s">
        <v>3</v>
      </c>
      <c r="C768" s="2" t="s">
        <v>14</v>
      </c>
      <c r="D768" s="3" t="s">
        <v>37</v>
      </c>
      <c r="E768" s="4">
        <v>2498</v>
      </c>
      <c r="F768" s="4">
        <v>8000</v>
      </c>
      <c r="G768" s="4">
        <v>8960</v>
      </c>
      <c r="H768" s="4">
        <v>1600</v>
      </c>
      <c r="I768" s="5" t="s">
        <v>40</v>
      </c>
    </row>
    <row r="769" spans="1:9" ht="18" customHeight="1" x14ac:dyDescent="0.25">
      <c r="A769" s="2">
        <v>2024</v>
      </c>
      <c r="B769" s="2" t="s">
        <v>3</v>
      </c>
      <c r="C769" s="2" t="s">
        <v>13</v>
      </c>
      <c r="D769" s="3" t="s">
        <v>35</v>
      </c>
      <c r="E769" s="4">
        <v>1245</v>
      </c>
      <c r="F769" s="4">
        <v>4577.2</v>
      </c>
      <c r="G769" s="4">
        <v>5126.4639999999999</v>
      </c>
      <c r="H769" s="4">
        <v>915.44</v>
      </c>
      <c r="I769" s="5" t="s">
        <v>40</v>
      </c>
    </row>
    <row r="770" spans="1:9" ht="18" customHeight="1" x14ac:dyDescent="0.25">
      <c r="A770" s="2">
        <v>2024</v>
      </c>
      <c r="B770" s="2" t="s">
        <v>3</v>
      </c>
      <c r="C770" s="2" t="s">
        <v>38</v>
      </c>
      <c r="D770" s="6" t="s">
        <v>30</v>
      </c>
      <c r="E770" s="7">
        <v>644</v>
      </c>
      <c r="F770" s="7">
        <v>5743.5</v>
      </c>
      <c r="G770" s="7">
        <v>6432.72</v>
      </c>
      <c r="H770" s="4">
        <v>1148.7</v>
      </c>
      <c r="I770" s="5" t="s">
        <v>40</v>
      </c>
    </row>
    <row r="771" spans="1:9" ht="18" customHeight="1" x14ac:dyDescent="0.25">
      <c r="A771" s="2">
        <v>2024</v>
      </c>
      <c r="B771" s="2" t="s">
        <v>3</v>
      </c>
      <c r="C771" s="2" t="s">
        <v>12</v>
      </c>
      <c r="D771" s="6" t="s">
        <v>29</v>
      </c>
      <c r="E771" s="7">
        <v>643</v>
      </c>
      <c r="F771" s="7">
        <v>7000</v>
      </c>
      <c r="G771" s="7">
        <v>7840</v>
      </c>
      <c r="H771" s="4">
        <v>1400</v>
      </c>
      <c r="I771" s="5" t="s">
        <v>40</v>
      </c>
    </row>
    <row r="772" spans="1:9" ht="18" customHeight="1" x14ac:dyDescent="0.25">
      <c r="A772" s="2">
        <v>2024</v>
      </c>
      <c r="B772" s="2" t="s">
        <v>3</v>
      </c>
      <c r="C772" s="2" t="s">
        <v>38</v>
      </c>
      <c r="D772" s="6" t="s">
        <v>31</v>
      </c>
      <c r="E772" s="7">
        <v>455</v>
      </c>
      <c r="F772" s="7">
        <v>4578.6000000000004</v>
      </c>
      <c r="G772" s="7">
        <v>5128.0320000000002</v>
      </c>
      <c r="H772" s="4">
        <v>915.72000000000014</v>
      </c>
      <c r="I772" s="5" t="s">
        <v>40</v>
      </c>
    </row>
    <row r="773" spans="1:9" ht="18" customHeight="1" x14ac:dyDescent="0.25">
      <c r="A773" s="2">
        <v>2024</v>
      </c>
      <c r="B773" s="2" t="s">
        <v>3</v>
      </c>
      <c r="C773" s="2" t="s">
        <v>12</v>
      </c>
      <c r="D773" s="6" t="s">
        <v>28</v>
      </c>
      <c r="E773" s="8">
        <v>345</v>
      </c>
      <c r="F773" s="8">
        <v>7000</v>
      </c>
      <c r="G773" s="8">
        <v>7840</v>
      </c>
      <c r="H773" s="4">
        <v>1400</v>
      </c>
      <c r="I773" s="5" t="s">
        <v>40</v>
      </c>
    </row>
    <row r="774" spans="1:9" ht="18" customHeight="1" x14ac:dyDescent="0.25">
      <c r="A774" s="2">
        <v>2024</v>
      </c>
      <c r="B774" s="2" t="s">
        <v>3</v>
      </c>
      <c r="C774" s="2" t="s">
        <v>13</v>
      </c>
      <c r="D774" s="3" t="s">
        <v>33</v>
      </c>
      <c r="E774" s="4">
        <v>122</v>
      </c>
      <c r="F774" s="4">
        <v>100</v>
      </c>
      <c r="G774" s="4">
        <v>112</v>
      </c>
      <c r="H774" s="4">
        <v>20</v>
      </c>
      <c r="I774" s="5" t="s">
        <v>40</v>
      </c>
    </row>
    <row r="775" spans="1:9" ht="18" customHeight="1" x14ac:dyDescent="0.25">
      <c r="A775" s="2">
        <v>2024</v>
      </c>
      <c r="B775" s="2" t="s">
        <v>3</v>
      </c>
      <c r="C775" s="2" t="s">
        <v>15</v>
      </c>
      <c r="D775" s="6" t="s">
        <v>26</v>
      </c>
      <c r="E775" s="7">
        <v>78</v>
      </c>
      <c r="F775" s="7">
        <v>4577.2</v>
      </c>
      <c r="G775" s="7">
        <v>5126.4639999999999</v>
      </c>
      <c r="H775" s="4">
        <v>915.44</v>
      </c>
      <c r="I775" s="5" t="s">
        <v>40</v>
      </c>
    </row>
    <row r="776" spans="1:9" ht="18" customHeight="1" x14ac:dyDescent="0.25">
      <c r="A776" s="2">
        <v>2024</v>
      </c>
      <c r="B776" s="2" t="s">
        <v>3</v>
      </c>
      <c r="C776" s="2" t="s">
        <v>15</v>
      </c>
      <c r="D776" s="6" t="s">
        <v>24</v>
      </c>
      <c r="E776" s="7">
        <v>76</v>
      </c>
      <c r="F776" s="7">
        <v>4576.8999999999996</v>
      </c>
      <c r="G776" s="7">
        <v>5126.1279999999997</v>
      </c>
      <c r="H776" s="4">
        <v>915.38</v>
      </c>
      <c r="I776" s="5" t="s">
        <v>40</v>
      </c>
    </row>
    <row r="777" spans="1:9" ht="18" customHeight="1" x14ac:dyDescent="0.25">
      <c r="A777" s="2">
        <v>2024</v>
      </c>
      <c r="B777" s="2" t="s">
        <v>3</v>
      </c>
      <c r="C777" s="2" t="s">
        <v>15</v>
      </c>
      <c r="D777" s="6" t="s">
        <v>25</v>
      </c>
      <c r="E777" s="7">
        <v>46</v>
      </c>
      <c r="F777" s="7">
        <v>200</v>
      </c>
      <c r="G777" s="7">
        <v>224</v>
      </c>
      <c r="H777" s="4">
        <v>40</v>
      </c>
      <c r="I777" s="5" t="s">
        <v>40</v>
      </c>
    </row>
    <row r="778" spans="1:9" ht="18" customHeight="1" x14ac:dyDescent="0.25">
      <c r="A778" s="2">
        <v>2024</v>
      </c>
      <c r="B778" s="2" t="s">
        <v>3</v>
      </c>
      <c r="C778" s="2" t="s">
        <v>15</v>
      </c>
      <c r="D778" s="6" t="s">
        <v>23</v>
      </c>
      <c r="E778" s="7">
        <v>34</v>
      </c>
      <c r="F778" s="7">
        <v>4576.8</v>
      </c>
      <c r="G778" s="7">
        <v>5126.0160000000005</v>
      </c>
      <c r="H778" s="4">
        <v>915.36000000000013</v>
      </c>
      <c r="I778" s="5" t="s">
        <v>40</v>
      </c>
    </row>
    <row r="779" spans="1:9" ht="18" customHeight="1" x14ac:dyDescent="0.25">
      <c r="A779" s="2">
        <v>2024</v>
      </c>
      <c r="B779" s="2" t="s">
        <v>3</v>
      </c>
      <c r="C779" s="2" t="s">
        <v>13</v>
      </c>
      <c r="D779" s="3" t="s">
        <v>34</v>
      </c>
      <c r="E779" s="4">
        <v>7</v>
      </c>
      <c r="F779" s="4">
        <v>200</v>
      </c>
      <c r="G779" s="4">
        <v>224</v>
      </c>
      <c r="H779" s="4">
        <v>40</v>
      </c>
      <c r="I779" s="5" t="s">
        <v>40</v>
      </c>
    </row>
    <row r="780" spans="1:9" ht="18" customHeight="1" x14ac:dyDescent="0.25">
      <c r="A780" s="2">
        <v>2024</v>
      </c>
      <c r="B780" s="2" t="s">
        <v>3</v>
      </c>
      <c r="C780" s="2" t="s">
        <v>15</v>
      </c>
      <c r="D780" s="6" t="s">
        <v>27</v>
      </c>
      <c r="E780" s="7">
        <v>3</v>
      </c>
      <c r="F780" s="7">
        <v>4577.3</v>
      </c>
      <c r="G780" s="7">
        <v>5126.576</v>
      </c>
      <c r="H780" s="4">
        <v>915.46</v>
      </c>
      <c r="I780" s="5" t="s">
        <v>40</v>
      </c>
    </row>
    <row r="781" spans="1:9" ht="18" customHeight="1" x14ac:dyDescent="0.25">
      <c r="A781" s="2">
        <v>2024</v>
      </c>
      <c r="B781" s="2" t="s">
        <v>3</v>
      </c>
      <c r="C781" s="2" t="s">
        <v>32</v>
      </c>
      <c r="D781" s="6" t="s">
        <v>32</v>
      </c>
      <c r="E781" s="7">
        <v>2</v>
      </c>
      <c r="F781" s="7">
        <v>6600</v>
      </c>
      <c r="G781" s="7">
        <v>7392</v>
      </c>
      <c r="H781" s="4">
        <v>1320</v>
      </c>
      <c r="I781" s="5" t="s">
        <v>40</v>
      </c>
    </row>
    <row r="782" spans="1:9" ht="18" customHeight="1" x14ac:dyDescent="0.25">
      <c r="A782" s="2">
        <v>2024</v>
      </c>
      <c r="B782" s="2" t="s">
        <v>4</v>
      </c>
      <c r="C782" s="2" t="s">
        <v>14</v>
      </c>
      <c r="D782" s="3" t="s">
        <v>36</v>
      </c>
      <c r="E782" s="4">
        <v>3566</v>
      </c>
      <c r="F782" s="4">
        <v>4577.3</v>
      </c>
      <c r="G782" s="4">
        <v>5126.576</v>
      </c>
      <c r="H782" s="4">
        <v>915.46</v>
      </c>
      <c r="I782" s="5" t="s">
        <v>40</v>
      </c>
    </row>
    <row r="783" spans="1:9" ht="18" customHeight="1" x14ac:dyDescent="0.25">
      <c r="A783" s="2">
        <v>2024</v>
      </c>
      <c r="B783" s="2" t="s">
        <v>4</v>
      </c>
      <c r="C783" s="2" t="s">
        <v>14</v>
      </c>
      <c r="D783" s="3" t="s">
        <v>37</v>
      </c>
      <c r="E783" s="4">
        <v>2498</v>
      </c>
      <c r="F783" s="4">
        <v>8000</v>
      </c>
      <c r="G783" s="4">
        <v>8960</v>
      </c>
      <c r="H783" s="4">
        <v>1600</v>
      </c>
      <c r="I783" s="5" t="s">
        <v>40</v>
      </c>
    </row>
    <row r="784" spans="1:9" ht="18" customHeight="1" x14ac:dyDescent="0.25">
      <c r="A784" s="2">
        <v>2024</v>
      </c>
      <c r="B784" s="2" t="s">
        <v>4</v>
      </c>
      <c r="C784" s="2" t="s">
        <v>13</v>
      </c>
      <c r="D784" s="3" t="s">
        <v>35</v>
      </c>
      <c r="E784" s="4">
        <v>1245</v>
      </c>
      <c r="F784" s="4">
        <v>4577.2</v>
      </c>
      <c r="G784" s="4">
        <v>5126.4639999999999</v>
      </c>
      <c r="H784" s="4">
        <v>915.44</v>
      </c>
      <c r="I784" s="5" t="s">
        <v>40</v>
      </c>
    </row>
    <row r="785" spans="1:9" ht="18" customHeight="1" x14ac:dyDescent="0.25">
      <c r="A785" s="2">
        <v>2024</v>
      </c>
      <c r="B785" s="2" t="s">
        <v>4</v>
      </c>
      <c r="C785" s="2" t="s">
        <v>38</v>
      </c>
      <c r="D785" s="6" t="s">
        <v>30</v>
      </c>
      <c r="E785" s="7">
        <v>644</v>
      </c>
      <c r="F785" s="7">
        <v>5743.5</v>
      </c>
      <c r="G785" s="7">
        <v>6432.72</v>
      </c>
      <c r="H785" s="4">
        <v>1148.7</v>
      </c>
      <c r="I785" s="5" t="s">
        <v>40</v>
      </c>
    </row>
    <row r="786" spans="1:9" ht="18" customHeight="1" x14ac:dyDescent="0.25">
      <c r="A786" s="2">
        <v>2024</v>
      </c>
      <c r="B786" s="2" t="s">
        <v>4</v>
      </c>
      <c r="C786" s="2" t="s">
        <v>12</v>
      </c>
      <c r="D786" s="6" t="s">
        <v>29</v>
      </c>
      <c r="E786" s="7">
        <v>643</v>
      </c>
      <c r="F786" s="7">
        <v>7000</v>
      </c>
      <c r="G786" s="7">
        <v>7840</v>
      </c>
      <c r="H786" s="4">
        <v>1400</v>
      </c>
      <c r="I786" s="5" t="s">
        <v>40</v>
      </c>
    </row>
    <row r="787" spans="1:9" ht="18" customHeight="1" x14ac:dyDescent="0.25">
      <c r="A787" s="2">
        <v>2024</v>
      </c>
      <c r="B787" s="2" t="s">
        <v>4</v>
      </c>
      <c r="C787" s="2" t="s">
        <v>38</v>
      </c>
      <c r="D787" s="6" t="s">
        <v>31</v>
      </c>
      <c r="E787" s="7">
        <v>455</v>
      </c>
      <c r="F787" s="7">
        <v>4578.6000000000004</v>
      </c>
      <c r="G787" s="7">
        <v>5128.0320000000002</v>
      </c>
      <c r="H787" s="4">
        <v>915.72000000000014</v>
      </c>
      <c r="I787" s="5" t="s">
        <v>40</v>
      </c>
    </row>
    <row r="788" spans="1:9" ht="18" customHeight="1" x14ac:dyDescent="0.25">
      <c r="A788" s="2">
        <v>2024</v>
      </c>
      <c r="B788" s="2" t="s">
        <v>4</v>
      </c>
      <c r="C788" s="2" t="s">
        <v>12</v>
      </c>
      <c r="D788" s="6" t="s">
        <v>28</v>
      </c>
      <c r="E788" s="8">
        <v>345</v>
      </c>
      <c r="F788" s="8">
        <v>7000</v>
      </c>
      <c r="G788" s="8">
        <v>7840</v>
      </c>
      <c r="H788" s="4">
        <v>1400</v>
      </c>
      <c r="I788" s="5" t="s">
        <v>40</v>
      </c>
    </row>
    <row r="789" spans="1:9" ht="18" customHeight="1" x14ac:dyDescent="0.25">
      <c r="A789" s="2">
        <v>2024</v>
      </c>
      <c r="B789" s="2" t="s">
        <v>4</v>
      </c>
      <c r="C789" s="2" t="s">
        <v>13</v>
      </c>
      <c r="D789" s="3" t="s">
        <v>33</v>
      </c>
      <c r="E789" s="4">
        <v>122</v>
      </c>
      <c r="F789" s="4">
        <v>100</v>
      </c>
      <c r="G789" s="4">
        <v>112</v>
      </c>
      <c r="H789" s="4">
        <v>20</v>
      </c>
      <c r="I789" s="5" t="s">
        <v>40</v>
      </c>
    </row>
    <row r="790" spans="1:9" ht="18" customHeight="1" x14ac:dyDescent="0.25">
      <c r="A790" s="2">
        <v>2024</v>
      </c>
      <c r="B790" s="2" t="s">
        <v>4</v>
      </c>
      <c r="C790" s="2" t="s">
        <v>15</v>
      </c>
      <c r="D790" s="6" t="s">
        <v>26</v>
      </c>
      <c r="E790" s="7">
        <v>78</v>
      </c>
      <c r="F790" s="7">
        <v>4577.2</v>
      </c>
      <c r="G790" s="7">
        <v>5126.4639999999999</v>
      </c>
      <c r="H790" s="4">
        <v>915.44</v>
      </c>
      <c r="I790" s="5" t="s">
        <v>40</v>
      </c>
    </row>
    <row r="791" spans="1:9" ht="18" customHeight="1" x14ac:dyDescent="0.25">
      <c r="A791" s="2">
        <v>2024</v>
      </c>
      <c r="B791" s="2" t="s">
        <v>4</v>
      </c>
      <c r="C791" s="2" t="s">
        <v>15</v>
      </c>
      <c r="D791" s="6" t="s">
        <v>24</v>
      </c>
      <c r="E791" s="7">
        <v>76</v>
      </c>
      <c r="F791" s="7">
        <v>4576.8999999999996</v>
      </c>
      <c r="G791" s="7">
        <v>5126.1279999999997</v>
      </c>
      <c r="H791" s="4">
        <v>915.38</v>
      </c>
      <c r="I791" s="5" t="s">
        <v>40</v>
      </c>
    </row>
    <row r="792" spans="1:9" ht="18" customHeight="1" x14ac:dyDescent="0.25">
      <c r="A792" s="2">
        <v>2024</v>
      </c>
      <c r="B792" s="2" t="s">
        <v>4</v>
      </c>
      <c r="C792" s="2" t="s">
        <v>15</v>
      </c>
      <c r="D792" s="6" t="s">
        <v>25</v>
      </c>
      <c r="E792" s="7">
        <v>46</v>
      </c>
      <c r="F792" s="7">
        <v>200</v>
      </c>
      <c r="G792" s="7">
        <v>224</v>
      </c>
      <c r="H792" s="4">
        <v>40</v>
      </c>
      <c r="I792" s="5" t="s">
        <v>40</v>
      </c>
    </row>
    <row r="793" spans="1:9" ht="18" customHeight="1" x14ac:dyDescent="0.25">
      <c r="A793" s="2">
        <v>2024</v>
      </c>
      <c r="B793" s="2" t="s">
        <v>4</v>
      </c>
      <c r="C793" s="2" t="s">
        <v>15</v>
      </c>
      <c r="D793" s="6" t="s">
        <v>23</v>
      </c>
      <c r="E793" s="7">
        <v>34</v>
      </c>
      <c r="F793" s="7">
        <v>4576.8</v>
      </c>
      <c r="G793" s="7">
        <v>5126.0160000000005</v>
      </c>
      <c r="H793" s="4">
        <v>915.36000000000013</v>
      </c>
      <c r="I793" s="5" t="s">
        <v>40</v>
      </c>
    </row>
    <row r="794" spans="1:9" ht="18" customHeight="1" x14ac:dyDescent="0.25">
      <c r="A794" s="2">
        <v>2024</v>
      </c>
      <c r="B794" s="2" t="s">
        <v>4</v>
      </c>
      <c r="C794" s="2" t="s">
        <v>13</v>
      </c>
      <c r="D794" s="3" t="s">
        <v>34</v>
      </c>
      <c r="E794" s="4">
        <v>7</v>
      </c>
      <c r="F794" s="4">
        <v>200</v>
      </c>
      <c r="G794" s="4">
        <v>224</v>
      </c>
      <c r="H794" s="4">
        <v>40</v>
      </c>
      <c r="I794" s="5" t="s">
        <v>40</v>
      </c>
    </row>
    <row r="795" spans="1:9" ht="18" customHeight="1" x14ac:dyDescent="0.25">
      <c r="A795" s="2">
        <v>2024</v>
      </c>
      <c r="B795" s="2" t="s">
        <v>4</v>
      </c>
      <c r="C795" s="2" t="s">
        <v>15</v>
      </c>
      <c r="D795" s="6" t="s">
        <v>27</v>
      </c>
      <c r="E795" s="7">
        <v>3</v>
      </c>
      <c r="F795" s="7">
        <v>4577.3</v>
      </c>
      <c r="G795" s="7">
        <v>5126.576</v>
      </c>
      <c r="H795" s="4">
        <v>915.46</v>
      </c>
      <c r="I795" s="5" t="s">
        <v>40</v>
      </c>
    </row>
    <row r="796" spans="1:9" ht="18" customHeight="1" x14ac:dyDescent="0.25">
      <c r="A796" s="2">
        <v>2024</v>
      </c>
      <c r="B796" s="2" t="s">
        <v>4</v>
      </c>
      <c r="C796" s="2" t="s">
        <v>32</v>
      </c>
      <c r="D796" s="6" t="s">
        <v>32</v>
      </c>
      <c r="E796" s="7">
        <v>2</v>
      </c>
      <c r="F796" s="7">
        <v>6600</v>
      </c>
      <c r="G796" s="7">
        <v>7392</v>
      </c>
      <c r="H796" s="4">
        <v>1320</v>
      </c>
      <c r="I796" s="5" t="s">
        <v>42</v>
      </c>
    </row>
    <row r="797" spans="1:9" ht="18" customHeight="1" x14ac:dyDescent="0.25">
      <c r="A797" s="2">
        <v>2024</v>
      </c>
      <c r="B797" s="2" t="s">
        <v>5</v>
      </c>
      <c r="C797" s="2" t="s">
        <v>14</v>
      </c>
      <c r="D797" s="3" t="s">
        <v>36</v>
      </c>
      <c r="E797" s="4">
        <v>3566</v>
      </c>
      <c r="F797" s="4">
        <v>4577.3</v>
      </c>
      <c r="G797" s="4">
        <v>5126.576</v>
      </c>
      <c r="H797" s="4">
        <v>915.46</v>
      </c>
      <c r="I797" s="5" t="s">
        <v>42</v>
      </c>
    </row>
    <row r="798" spans="1:9" ht="18" customHeight="1" x14ac:dyDescent="0.25">
      <c r="A798" s="2">
        <v>2024</v>
      </c>
      <c r="B798" s="2" t="s">
        <v>5</v>
      </c>
      <c r="C798" s="2" t="s">
        <v>14</v>
      </c>
      <c r="D798" s="3" t="s">
        <v>37</v>
      </c>
      <c r="E798" s="4">
        <v>2498</v>
      </c>
      <c r="F798" s="4">
        <v>8000</v>
      </c>
      <c r="G798" s="4">
        <v>8960</v>
      </c>
      <c r="H798" s="4">
        <v>1600</v>
      </c>
      <c r="I798" s="5" t="s">
        <v>42</v>
      </c>
    </row>
    <row r="799" spans="1:9" ht="18" customHeight="1" x14ac:dyDescent="0.25">
      <c r="A799" s="2">
        <v>2024</v>
      </c>
      <c r="B799" s="2" t="s">
        <v>5</v>
      </c>
      <c r="C799" s="2" t="s">
        <v>13</v>
      </c>
      <c r="D799" s="3" t="s">
        <v>35</v>
      </c>
      <c r="E799" s="4">
        <v>1245</v>
      </c>
      <c r="F799" s="4">
        <v>4577.2</v>
      </c>
      <c r="G799" s="4">
        <v>5126.4639999999999</v>
      </c>
      <c r="H799" s="4">
        <v>915.44</v>
      </c>
      <c r="I799" s="5" t="s">
        <v>42</v>
      </c>
    </row>
    <row r="800" spans="1:9" ht="18" customHeight="1" x14ac:dyDescent="0.25">
      <c r="A800" s="2">
        <v>2024</v>
      </c>
      <c r="B800" s="2" t="s">
        <v>5</v>
      </c>
      <c r="C800" s="2" t="s">
        <v>38</v>
      </c>
      <c r="D800" s="6" t="s">
        <v>30</v>
      </c>
      <c r="E800" s="7">
        <v>644</v>
      </c>
      <c r="F800" s="7">
        <v>5743.5</v>
      </c>
      <c r="G800" s="7">
        <v>6432.72</v>
      </c>
      <c r="H800" s="4">
        <v>1148.7</v>
      </c>
      <c r="I800" s="5" t="s">
        <v>42</v>
      </c>
    </row>
    <row r="801" spans="1:9" ht="18" customHeight="1" x14ac:dyDescent="0.25">
      <c r="A801" s="2">
        <v>2024</v>
      </c>
      <c r="B801" s="2" t="s">
        <v>5</v>
      </c>
      <c r="C801" s="2" t="s">
        <v>12</v>
      </c>
      <c r="D801" s="6" t="s">
        <v>29</v>
      </c>
      <c r="E801" s="7">
        <v>643</v>
      </c>
      <c r="F801" s="7">
        <v>7000</v>
      </c>
      <c r="G801" s="7">
        <v>7840</v>
      </c>
      <c r="H801" s="4">
        <v>1400</v>
      </c>
      <c r="I801" s="5" t="s">
        <v>42</v>
      </c>
    </row>
    <row r="802" spans="1:9" ht="18" customHeight="1" x14ac:dyDescent="0.25">
      <c r="A802" s="2">
        <v>2024</v>
      </c>
      <c r="B802" s="2" t="s">
        <v>5</v>
      </c>
      <c r="C802" s="2" t="s">
        <v>38</v>
      </c>
      <c r="D802" s="6" t="s">
        <v>31</v>
      </c>
      <c r="E802" s="7">
        <v>455</v>
      </c>
      <c r="F802" s="7">
        <v>4578.6000000000004</v>
      </c>
      <c r="G802" s="7">
        <v>5128.0320000000002</v>
      </c>
      <c r="H802" s="4">
        <v>915.72000000000014</v>
      </c>
      <c r="I802" s="5" t="s">
        <v>42</v>
      </c>
    </row>
    <row r="803" spans="1:9" ht="18" customHeight="1" x14ac:dyDescent="0.25">
      <c r="A803" s="2">
        <v>2024</v>
      </c>
      <c r="B803" s="2" t="s">
        <v>5</v>
      </c>
      <c r="C803" s="2" t="s">
        <v>12</v>
      </c>
      <c r="D803" s="6" t="s">
        <v>28</v>
      </c>
      <c r="E803" s="8">
        <v>345</v>
      </c>
      <c r="F803" s="8">
        <v>7000</v>
      </c>
      <c r="G803" s="8">
        <v>7840</v>
      </c>
      <c r="H803" s="4">
        <v>1400</v>
      </c>
      <c r="I803" s="5" t="s">
        <v>42</v>
      </c>
    </row>
    <row r="804" spans="1:9" ht="18" customHeight="1" x14ac:dyDescent="0.25">
      <c r="A804" s="2">
        <v>2024</v>
      </c>
      <c r="B804" s="2" t="s">
        <v>5</v>
      </c>
      <c r="C804" s="2" t="s">
        <v>13</v>
      </c>
      <c r="D804" s="3" t="s">
        <v>33</v>
      </c>
      <c r="E804" s="4">
        <v>122</v>
      </c>
      <c r="F804" s="4">
        <v>100</v>
      </c>
      <c r="G804" s="4">
        <v>112</v>
      </c>
      <c r="H804" s="4">
        <v>20</v>
      </c>
      <c r="I804" s="5" t="s">
        <v>42</v>
      </c>
    </row>
    <row r="805" spans="1:9" ht="18" customHeight="1" x14ac:dyDescent="0.25">
      <c r="A805" s="2">
        <v>2024</v>
      </c>
      <c r="B805" s="2" t="s">
        <v>5</v>
      </c>
      <c r="C805" s="2" t="s">
        <v>15</v>
      </c>
      <c r="D805" s="6" t="s">
        <v>26</v>
      </c>
      <c r="E805" s="7">
        <v>78</v>
      </c>
      <c r="F805" s="7">
        <v>4577.2</v>
      </c>
      <c r="G805" s="7">
        <v>5126.4639999999999</v>
      </c>
      <c r="H805" s="4">
        <v>915.44</v>
      </c>
      <c r="I805" s="5" t="s">
        <v>42</v>
      </c>
    </row>
    <row r="806" spans="1:9" ht="18" customHeight="1" x14ac:dyDescent="0.25">
      <c r="A806" s="2">
        <v>2024</v>
      </c>
      <c r="B806" s="2" t="s">
        <v>5</v>
      </c>
      <c r="C806" s="2" t="s">
        <v>15</v>
      </c>
      <c r="D806" s="6" t="s">
        <v>24</v>
      </c>
      <c r="E806" s="7">
        <v>76</v>
      </c>
      <c r="F806" s="7">
        <v>4576.8999999999996</v>
      </c>
      <c r="G806" s="7">
        <v>5126.1279999999997</v>
      </c>
      <c r="H806" s="4">
        <v>915.38</v>
      </c>
      <c r="I806" s="5" t="s">
        <v>42</v>
      </c>
    </row>
    <row r="807" spans="1:9" ht="18" customHeight="1" x14ac:dyDescent="0.25">
      <c r="A807" s="2">
        <v>2024</v>
      </c>
      <c r="B807" s="2" t="s">
        <v>5</v>
      </c>
      <c r="C807" s="2" t="s">
        <v>15</v>
      </c>
      <c r="D807" s="6" t="s">
        <v>25</v>
      </c>
      <c r="E807" s="7">
        <v>46</v>
      </c>
      <c r="F807" s="7">
        <v>200</v>
      </c>
      <c r="G807" s="7">
        <v>224</v>
      </c>
      <c r="H807" s="4">
        <v>40</v>
      </c>
      <c r="I807" s="5" t="s">
        <v>42</v>
      </c>
    </row>
    <row r="808" spans="1:9" ht="18" customHeight="1" x14ac:dyDescent="0.25">
      <c r="A808" s="2">
        <v>2024</v>
      </c>
      <c r="B808" s="2" t="s">
        <v>5</v>
      </c>
      <c r="C808" s="2" t="s">
        <v>15</v>
      </c>
      <c r="D808" s="6" t="s">
        <v>23</v>
      </c>
      <c r="E808" s="7">
        <v>34</v>
      </c>
      <c r="F808" s="7">
        <v>4576.8</v>
      </c>
      <c r="G808" s="7">
        <v>5126.0160000000005</v>
      </c>
      <c r="H808" s="4">
        <v>915.36000000000013</v>
      </c>
      <c r="I808" s="5" t="s">
        <v>42</v>
      </c>
    </row>
    <row r="809" spans="1:9" ht="18" customHeight="1" x14ac:dyDescent="0.25">
      <c r="A809" s="2">
        <v>2024</v>
      </c>
      <c r="B809" s="2" t="s">
        <v>5</v>
      </c>
      <c r="C809" s="2" t="s">
        <v>13</v>
      </c>
      <c r="D809" s="3" t="s">
        <v>34</v>
      </c>
      <c r="E809" s="4">
        <v>7</v>
      </c>
      <c r="F809" s="4">
        <v>200</v>
      </c>
      <c r="G809" s="4">
        <v>224</v>
      </c>
      <c r="H809" s="4">
        <v>40</v>
      </c>
      <c r="I809" s="5" t="s">
        <v>42</v>
      </c>
    </row>
    <row r="810" spans="1:9" ht="18" customHeight="1" x14ac:dyDescent="0.25">
      <c r="A810" s="2">
        <v>2024</v>
      </c>
      <c r="B810" s="2" t="s">
        <v>5</v>
      </c>
      <c r="C810" s="2" t="s">
        <v>32</v>
      </c>
      <c r="D810" s="6" t="s">
        <v>32</v>
      </c>
      <c r="E810" s="7">
        <v>3</v>
      </c>
      <c r="F810" s="7">
        <v>6600</v>
      </c>
      <c r="G810" s="7">
        <v>7392</v>
      </c>
      <c r="H810" s="4">
        <v>1320</v>
      </c>
      <c r="I810" s="5" t="s">
        <v>42</v>
      </c>
    </row>
    <row r="811" spans="1:9" ht="18" customHeight="1" x14ac:dyDescent="0.25">
      <c r="A811" s="2">
        <v>2024</v>
      </c>
      <c r="B811" s="2" t="s">
        <v>5</v>
      </c>
      <c r="C811" s="2" t="s">
        <v>15</v>
      </c>
      <c r="D811" s="6" t="s">
        <v>27</v>
      </c>
      <c r="E811" s="7">
        <v>3</v>
      </c>
      <c r="F811" s="7">
        <v>4577.3</v>
      </c>
      <c r="G811" s="7">
        <v>5126.576</v>
      </c>
      <c r="H811" s="4">
        <v>915.46</v>
      </c>
      <c r="I811" s="5" t="s">
        <v>42</v>
      </c>
    </row>
    <row r="812" spans="1:9" ht="18" customHeight="1" x14ac:dyDescent="0.25">
      <c r="A812" s="2">
        <v>2024</v>
      </c>
      <c r="B812" s="2" t="s">
        <v>6</v>
      </c>
      <c r="C812" s="2" t="s">
        <v>14</v>
      </c>
      <c r="D812" s="3" t="s">
        <v>36</v>
      </c>
      <c r="E812" s="4">
        <v>3566</v>
      </c>
      <c r="F812" s="4">
        <v>4577.3</v>
      </c>
      <c r="G812" s="4">
        <v>5126.576</v>
      </c>
      <c r="H812" s="4">
        <v>915.46</v>
      </c>
      <c r="I812" s="5" t="s">
        <v>42</v>
      </c>
    </row>
    <row r="813" spans="1:9" ht="18" customHeight="1" x14ac:dyDescent="0.25">
      <c r="A813" s="2">
        <v>2024</v>
      </c>
      <c r="B813" s="2" t="s">
        <v>6</v>
      </c>
      <c r="C813" s="2" t="s">
        <v>14</v>
      </c>
      <c r="D813" s="3" t="s">
        <v>37</v>
      </c>
      <c r="E813" s="4">
        <v>2498</v>
      </c>
      <c r="F813" s="4">
        <v>8000</v>
      </c>
      <c r="G813" s="4">
        <v>8960</v>
      </c>
      <c r="H813" s="4">
        <v>1600</v>
      </c>
      <c r="I813" s="5" t="s">
        <v>42</v>
      </c>
    </row>
    <row r="814" spans="1:9" ht="18" customHeight="1" x14ac:dyDescent="0.25">
      <c r="A814" s="2">
        <v>2024</v>
      </c>
      <c r="B814" s="2" t="s">
        <v>6</v>
      </c>
      <c r="C814" s="2" t="s">
        <v>13</v>
      </c>
      <c r="D814" s="3" t="s">
        <v>35</v>
      </c>
      <c r="E814" s="4">
        <v>1245</v>
      </c>
      <c r="F814" s="4">
        <v>4577.2</v>
      </c>
      <c r="G814" s="4">
        <v>5126.4639999999999</v>
      </c>
      <c r="H814" s="4">
        <v>915.44</v>
      </c>
      <c r="I814" s="5" t="s">
        <v>42</v>
      </c>
    </row>
    <row r="815" spans="1:9" ht="18" customHeight="1" x14ac:dyDescent="0.25">
      <c r="A815" s="2">
        <v>2024</v>
      </c>
      <c r="B815" s="2" t="s">
        <v>6</v>
      </c>
      <c r="C815" s="2" t="s">
        <v>38</v>
      </c>
      <c r="D815" s="6" t="s">
        <v>30</v>
      </c>
      <c r="E815" s="7">
        <v>644</v>
      </c>
      <c r="F815" s="7">
        <v>5743.5</v>
      </c>
      <c r="G815" s="7">
        <v>6432.72</v>
      </c>
      <c r="H815" s="4">
        <v>1148.7</v>
      </c>
      <c r="I815" s="5" t="s">
        <v>42</v>
      </c>
    </row>
    <row r="816" spans="1:9" ht="18" customHeight="1" x14ac:dyDescent="0.25">
      <c r="A816" s="2">
        <v>2024</v>
      </c>
      <c r="B816" s="2" t="s">
        <v>6</v>
      </c>
      <c r="C816" s="2" t="s">
        <v>12</v>
      </c>
      <c r="D816" s="6" t="s">
        <v>29</v>
      </c>
      <c r="E816" s="7">
        <v>643</v>
      </c>
      <c r="F816" s="7">
        <v>7000</v>
      </c>
      <c r="G816" s="7">
        <v>7840</v>
      </c>
      <c r="H816" s="4">
        <v>1400</v>
      </c>
      <c r="I816" s="5" t="s">
        <v>42</v>
      </c>
    </row>
    <row r="817" spans="1:9" ht="18" customHeight="1" x14ac:dyDescent="0.25">
      <c r="A817" s="2">
        <v>2024</v>
      </c>
      <c r="B817" s="2" t="s">
        <v>6</v>
      </c>
      <c r="C817" s="2" t="s">
        <v>38</v>
      </c>
      <c r="D817" s="6" t="s">
        <v>31</v>
      </c>
      <c r="E817" s="7">
        <v>455</v>
      </c>
      <c r="F817" s="7">
        <v>4578.6000000000004</v>
      </c>
      <c r="G817" s="7">
        <v>5128.0320000000002</v>
      </c>
      <c r="H817" s="4">
        <v>915.72000000000014</v>
      </c>
      <c r="I817" s="5" t="s">
        <v>42</v>
      </c>
    </row>
    <row r="818" spans="1:9" ht="18" customHeight="1" x14ac:dyDescent="0.25">
      <c r="A818" s="2">
        <v>2024</v>
      </c>
      <c r="B818" s="2" t="s">
        <v>6</v>
      </c>
      <c r="C818" s="2" t="s">
        <v>12</v>
      </c>
      <c r="D818" s="6" t="s">
        <v>28</v>
      </c>
      <c r="E818" s="8">
        <v>345</v>
      </c>
      <c r="F818" s="8">
        <v>7000</v>
      </c>
      <c r="G818" s="8">
        <v>7840</v>
      </c>
      <c r="H818" s="4">
        <v>1400</v>
      </c>
      <c r="I818" s="5" t="s">
        <v>42</v>
      </c>
    </row>
    <row r="819" spans="1:9" ht="18" customHeight="1" x14ac:dyDescent="0.25">
      <c r="A819" s="2">
        <v>2024</v>
      </c>
      <c r="B819" s="2" t="s">
        <v>6</v>
      </c>
      <c r="C819" s="2" t="s">
        <v>13</v>
      </c>
      <c r="D819" s="3" t="s">
        <v>33</v>
      </c>
      <c r="E819" s="4">
        <v>122</v>
      </c>
      <c r="F819" s="4">
        <v>100</v>
      </c>
      <c r="G819" s="4">
        <v>112</v>
      </c>
      <c r="H819" s="4">
        <v>20</v>
      </c>
      <c r="I819" s="5" t="s">
        <v>40</v>
      </c>
    </row>
    <row r="820" spans="1:9" ht="18" customHeight="1" x14ac:dyDescent="0.25">
      <c r="A820" s="2">
        <v>2024</v>
      </c>
      <c r="B820" s="2" t="s">
        <v>6</v>
      </c>
      <c r="C820" s="2" t="s">
        <v>15</v>
      </c>
      <c r="D820" s="6" t="s">
        <v>26</v>
      </c>
      <c r="E820" s="7">
        <v>78</v>
      </c>
      <c r="F820" s="7">
        <v>4577.2</v>
      </c>
      <c r="G820" s="7">
        <v>5126.4639999999999</v>
      </c>
      <c r="H820" s="4">
        <v>915.44</v>
      </c>
      <c r="I820" s="5" t="s">
        <v>40</v>
      </c>
    </row>
    <row r="821" spans="1:9" ht="18" customHeight="1" x14ac:dyDescent="0.25">
      <c r="A821" s="2">
        <v>2024</v>
      </c>
      <c r="B821" s="2" t="s">
        <v>6</v>
      </c>
      <c r="C821" s="2" t="s">
        <v>15</v>
      </c>
      <c r="D821" s="6" t="s">
        <v>24</v>
      </c>
      <c r="E821" s="7">
        <v>76</v>
      </c>
      <c r="F821" s="7">
        <v>4576.8999999999996</v>
      </c>
      <c r="G821" s="7">
        <v>5126.1279999999997</v>
      </c>
      <c r="H821" s="4">
        <v>915.38</v>
      </c>
      <c r="I821" s="5" t="s">
        <v>40</v>
      </c>
    </row>
    <row r="822" spans="1:9" ht="18" customHeight="1" x14ac:dyDescent="0.25">
      <c r="A822" s="2">
        <v>2024</v>
      </c>
      <c r="B822" s="2" t="s">
        <v>6</v>
      </c>
      <c r="C822" s="2" t="s">
        <v>15</v>
      </c>
      <c r="D822" s="6" t="s">
        <v>25</v>
      </c>
      <c r="E822" s="7">
        <v>46</v>
      </c>
      <c r="F822" s="7">
        <v>200</v>
      </c>
      <c r="G822" s="7">
        <v>224</v>
      </c>
      <c r="H822" s="4">
        <v>40</v>
      </c>
      <c r="I822" s="5" t="s">
        <v>40</v>
      </c>
    </row>
    <row r="823" spans="1:9" ht="18" customHeight="1" x14ac:dyDescent="0.25">
      <c r="A823" s="2">
        <v>2024</v>
      </c>
      <c r="B823" s="2" t="s">
        <v>6</v>
      </c>
      <c r="C823" s="2" t="s">
        <v>15</v>
      </c>
      <c r="D823" s="6" t="s">
        <v>23</v>
      </c>
      <c r="E823" s="7">
        <v>34</v>
      </c>
      <c r="F823" s="7">
        <v>4576.8</v>
      </c>
      <c r="G823" s="7">
        <v>5126.0160000000005</v>
      </c>
      <c r="H823" s="4">
        <v>915.36000000000013</v>
      </c>
      <c r="I823" s="5" t="s">
        <v>40</v>
      </c>
    </row>
    <row r="824" spans="1:9" ht="18" customHeight="1" x14ac:dyDescent="0.25">
      <c r="A824" s="2">
        <v>2024</v>
      </c>
      <c r="B824" s="2" t="s">
        <v>6</v>
      </c>
      <c r="C824" s="2" t="s">
        <v>13</v>
      </c>
      <c r="D824" s="3" t="s">
        <v>34</v>
      </c>
      <c r="E824" s="4">
        <v>7</v>
      </c>
      <c r="F824" s="4">
        <v>200</v>
      </c>
      <c r="G824" s="4">
        <v>224</v>
      </c>
      <c r="H824" s="4">
        <v>40</v>
      </c>
      <c r="I824" s="5" t="s">
        <v>40</v>
      </c>
    </row>
    <row r="825" spans="1:9" ht="18" customHeight="1" x14ac:dyDescent="0.25">
      <c r="A825" s="2">
        <v>2024</v>
      </c>
      <c r="B825" s="2" t="s">
        <v>6</v>
      </c>
      <c r="C825" s="2" t="s">
        <v>15</v>
      </c>
      <c r="D825" s="6" t="s">
        <v>27</v>
      </c>
      <c r="E825" s="7">
        <v>3</v>
      </c>
      <c r="F825" s="7">
        <v>4577.3</v>
      </c>
      <c r="G825" s="7">
        <v>5126.576</v>
      </c>
      <c r="H825" s="4">
        <v>915.46</v>
      </c>
      <c r="I825" s="5" t="s">
        <v>40</v>
      </c>
    </row>
    <row r="826" spans="1:9" ht="18" customHeight="1" x14ac:dyDescent="0.25">
      <c r="A826" s="2">
        <v>2024</v>
      </c>
      <c r="B826" s="2" t="s">
        <v>6</v>
      </c>
      <c r="C826" s="2" t="s">
        <v>32</v>
      </c>
      <c r="D826" s="6" t="s">
        <v>32</v>
      </c>
      <c r="E826" s="7">
        <v>2</v>
      </c>
      <c r="F826" s="7">
        <v>6600</v>
      </c>
      <c r="G826" s="7">
        <v>7392</v>
      </c>
      <c r="H826" s="4">
        <v>1320</v>
      </c>
      <c r="I826" s="5" t="s">
        <v>40</v>
      </c>
    </row>
    <row r="827" spans="1:9" ht="18" customHeight="1" x14ac:dyDescent="0.25">
      <c r="A827" s="2">
        <v>2024</v>
      </c>
      <c r="B827" s="2" t="s">
        <v>7</v>
      </c>
      <c r="C827" s="2" t="s">
        <v>14</v>
      </c>
      <c r="D827" s="3" t="s">
        <v>36</v>
      </c>
      <c r="E827" s="4">
        <v>3566</v>
      </c>
      <c r="F827" s="4">
        <v>4577.3</v>
      </c>
      <c r="G827" s="4">
        <v>5126.576</v>
      </c>
      <c r="H827" s="4">
        <v>915.46</v>
      </c>
      <c r="I827" s="5" t="s">
        <v>40</v>
      </c>
    </row>
    <row r="828" spans="1:9" ht="18" customHeight="1" x14ac:dyDescent="0.25">
      <c r="A828" s="2">
        <v>2024</v>
      </c>
      <c r="B828" s="2" t="s">
        <v>7</v>
      </c>
      <c r="C828" s="2" t="s">
        <v>14</v>
      </c>
      <c r="D828" s="3" t="s">
        <v>37</v>
      </c>
      <c r="E828" s="4">
        <v>2498</v>
      </c>
      <c r="F828" s="4">
        <v>8000</v>
      </c>
      <c r="G828" s="4">
        <v>8960</v>
      </c>
      <c r="H828" s="4">
        <v>1600</v>
      </c>
      <c r="I828" s="5" t="s">
        <v>40</v>
      </c>
    </row>
    <row r="829" spans="1:9" ht="18" customHeight="1" x14ac:dyDescent="0.25">
      <c r="A829" s="2">
        <v>2024</v>
      </c>
      <c r="B829" s="2" t="s">
        <v>7</v>
      </c>
      <c r="C829" s="2" t="s">
        <v>13</v>
      </c>
      <c r="D829" s="3" t="s">
        <v>35</v>
      </c>
      <c r="E829" s="4">
        <v>1245</v>
      </c>
      <c r="F829" s="4">
        <v>4577.2</v>
      </c>
      <c r="G829" s="4">
        <v>5126.4639999999999</v>
      </c>
      <c r="H829" s="4">
        <v>915.44</v>
      </c>
      <c r="I829" s="5" t="s">
        <v>40</v>
      </c>
    </row>
    <row r="830" spans="1:9" ht="18" customHeight="1" x14ac:dyDescent="0.25">
      <c r="A830" s="2">
        <v>2024</v>
      </c>
      <c r="B830" s="2" t="s">
        <v>7</v>
      </c>
      <c r="C830" s="2" t="s">
        <v>38</v>
      </c>
      <c r="D830" s="6" t="s">
        <v>30</v>
      </c>
      <c r="E830" s="7">
        <v>644</v>
      </c>
      <c r="F830" s="7">
        <v>5743.5</v>
      </c>
      <c r="G830" s="7">
        <v>6432.72</v>
      </c>
      <c r="H830" s="4">
        <v>1148.7</v>
      </c>
      <c r="I830" s="5" t="s">
        <v>40</v>
      </c>
    </row>
    <row r="831" spans="1:9" ht="18" customHeight="1" x14ac:dyDescent="0.25">
      <c r="A831" s="2">
        <v>2024</v>
      </c>
      <c r="B831" s="2" t="s">
        <v>7</v>
      </c>
      <c r="C831" s="2" t="s">
        <v>12</v>
      </c>
      <c r="D831" s="6" t="s">
        <v>29</v>
      </c>
      <c r="E831" s="7">
        <v>643</v>
      </c>
      <c r="F831" s="7">
        <v>7000</v>
      </c>
      <c r="G831" s="7">
        <v>7840</v>
      </c>
      <c r="H831" s="4">
        <v>1400</v>
      </c>
      <c r="I831" s="5" t="s">
        <v>40</v>
      </c>
    </row>
    <row r="832" spans="1:9" ht="18" customHeight="1" x14ac:dyDescent="0.25">
      <c r="A832" s="2">
        <v>2024</v>
      </c>
      <c r="B832" s="2" t="s">
        <v>7</v>
      </c>
      <c r="C832" s="2" t="s">
        <v>38</v>
      </c>
      <c r="D832" s="6" t="s">
        <v>31</v>
      </c>
      <c r="E832" s="7">
        <v>455</v>
      </c>
      <c r="F832" s="7">
        <v>4578.6000000000004</v>
      </c>
      <c r="G832" s="7">
        <v>5128.0320000000002</v>
      </c>
      <c r="H832" s="4">
        <v>915.72000000000014</v>
      </c>
      <c r="I832" s="5" t="s">
        <v>40</v>
      </c>
    </row>
    <row r="833" spans="1:9" ht="18" customHeight="1" x14ac:dyDescent="0.25">
      <c r="A833" s="2">
        <v>2024</v>
      </c>
      <c r="B833" s="2" t="s">
        <v>7</v>
      </c>
      <c r="C833" s="2" t="s">
        <v>12</v>
      </c>
      <c r="D833" s="6" t="s">
        <v>28</v>
      </c>
      <c r="E833" s="8">
        <v>345</v>
      </c>
      <c r="F833" s="8">
        <v>7000</v>
      </c>
      <c r="G833" s="8">
        <v>7840</v>
      </c>
      <c r="H833" s="4">
        <v>1400</v>
      </c>
      <c r="I833" s="5" t="s">
        <v>40</v>
      </c>
    </row>
    <row r="834" spans="1:9" ht="18" customHeight="1" x14ac:dyDescent="0.25">
      <c r="A834" s="2">
        <v>2024</v>
      </c>
      <c r="B834" s="2" t="s">
        <v>7</v>
      </c>
      <c r="C834" s="2" t="s">
        <v>13</v>
      </c>
      <c r="D834" s="3" t="s">
        <v>33</v>
      </c>
      <c r="E834" s="4">
        <v>122</v>
      </c>
      <c r="F834" s="4">
        <v>100</v>
      </c>
      <c r="G834" s="4">
        <v>112</v>
      </c>
      <c r="H834" s="4">
        <v>20</v>
      </c>
      <c r="I834" s="5" t="s">
        <v>40</v>
      </c>
    </row>
    <row r="835" spans="1:9" ht="18" customHeight="1" x14ac:dyDescent="0.25">
      <c r="A835" s="2">
        <v>2024</v>
      </c>
      <c r="B835" s="2" t="s">
        <v>7</v>
      </c>
      <c r="C835" s="2" t="s">
        <v>15</v>
      </c>
      <c r="D835" s="6" t="s">
        <v>26</v>
      </c>
      <c r="E835" s="7">
        <v>78</v>
      </c>
      <c r="F835" s="7">
        <v>4577.2</v>
      </c>
      <c r="G835" s="7">
        <v>5126.4639999999999</v>
      </c>
      <c r="H835" s="4">
        <v>915.44</v>
      </c>
      <c r="I835" s="5" t="s">
        <v>40</v>
      </c>
    </row>
    <row r="836" spans="1:9" ht="18" customHeight="1" x14ac:dyDescent="0.25">
      <c r="A836" s="2">
        <v>2024</v>
      </c>
      <c r="B836" s="2" t="s">
        <v>7</v>
      </c>
      <c r="C836" s="2" t="s">
        <v>15</v>
      </c>
      <c r="D836" s="6" t="s">
        <v>24</v>
      </c>
      <c r="E836" s="7">
        <v>76</v>
      </c>
      <c r="F836" s="7">
        <v>4576.8999999999996</v>
      </c>
      <c r="G836" s="7">
        <v>5126.1279999999997</v>
      </c>
      <c r="H836" s="4">
        <v>915.38</v>
      </c>
      <c r="I836" s="5" t="s">
        <v>40</v>
      </c>
    </row>
    <row r="837" spans="1:9" ht="18" customHeight="1" x14ac:dyDescent="0.25">
      <c r="A837" s="2">
        <v>2024</v>
      </c>
      <c r="B837" s="2" t="s">
        <v>7</v>
      </c>
      <c r="C837" s="2" t="s">
        <v>15</v>
      </c>
      <c r="D837" s="6" t="s">
        <v>25</v>
      </c>
      <c r="E837" s="7">
        <v>46</v>
      </c>
      <c r="F837" s="7">
        <v>200</v>
      </c>
      <c r="G837" s="7">
        <v>224</v>
      </c>
      <c r="H837" s="4">
        <v>40</v>
      </c>
      <c r="I837" s="5" t="s">
        <v>40</v>
      </c>
    </row>
    <row r="838" spans="1:9" ht="18" customHeight="1" x14ac:dyDescent="0.25">
      <c r="A838" s="2">
        <v>2024</v>
      </c>
      <c r="B838" s="2" t="s">
        <v>7</v>
      </c>
      <c r="C838" s="2" t="s">
        <v>15</v>
      </c>
      <c r="D838" s="6" t="s">
        <v>23</v>
      </c>
      <c r="E838" s="7">
        <v>34</v>
      </c>
      <c r="F838" s="7">
        <v>4576.8</v>
      </c>
      <c r="G838" s="7">
        <v>5126.0160000000005</v>
      </c>
      <c r="H838" s="4">
        <v>915.36000000000013</v>
      </c>
      <c r="I838" s="5" t="s">
        <v>40</v>
      </c>
    </row>
    <row r="839" spans="1:9" ht="18" customHeight="1" x14ac:dyDescent="0.25">
      <c r="A839" s="2">
        <v>2024</v>
      </c>
      <c r="B839" s="2" t="s">
        <v>7</v>
      </c>
      <c r="C839" s="2" t="s">
        <v>13</v>
      </c>
      <c r="D839" s="3" t="s">
        <v>34</v>
      </c>
      <c r="E839" s="4">
        <v>7</v>
      </c>
      <c r="F839" s="4">
        <v>200</v>
      </c>
      <c r="G839" s="4">
        <v>224</v>
      </c>
      <c r="H839" s="4">
        <v>40</v>
      </c>
      <c r="I839" s="5" t="s">
        <v>40</v>
      </c>
    </row>
    <row r="840" spans="1:9" ht="18" customHeight="1" x14ac:dyDescent="0.25">
      <c r="A840" s="2">
        <v>2024</v>
      </c>
      <c r="B840" s="2" t="s">
        <v>7</v>
      </c>
      <c r="C840" s="2" t="s">
        <v>15</v>
      </c>
      <c r="D840" s="6" t="s">
        <v>27</v>
      </c>
      <c r="E840" s="7">
        <v>3</v>
      </c>
      <c r="F840" s="7">
        <v>4577.3</v>
      </c>
      <c r="G840" s="7">
        <v>5126.576</v>
      </c>
      <c r="H840" s="4">
        <v>915.46</v>
      </c>
      <c r="I840" s="5" t="s">
        <v>40</v>
      </c>
    </row>
    <row r="841" spans="1:9" ht="18" customHeight="1" x14ac:dyDescent="0.25">
      <c r="A841" s="2">
        <v>2024</v>
      </c>
      <c r="B841" s="2" t="s">
        <v>7</v>
      </c>
      <c r="C841" s="2" t="s">
        <v>32</v>
      </c>
      <c r="D841" s="6" t="s">
        <v>32</v>
      </c>
      <c r="E841" s="7">
        <v>2</v>
      </c>
      <c r="F841" s="7">
        <v>6600</v>
      </c>
      <c r="G841" s="7">
        <v>7392</v>
      </c>
      <c r="H841" s="4">
        <v>1320</v>
      </c>
      <c r="I841" s="5" t="s">
        <v>40</v>
      </c>
    </row>
    <row r="842" spans="1:9" ht="18" customHeight="1" x14ac:dyDescent="0.25">
      <c r="A842" s="2">
        <v>2024</v>
      </c>
      <c r="B842" s="2" t="s">
        <v>8</v>
      </c>
      <c r="C842" s="2" t="s">
        <v>14</v>
      </c>
      <c r="D842" s="3" t="s">
        <v>36</v>
      </c>
      <c r="E842" s="4">
        <v>3566</v>
      </c>
      <c r="F842" s="4">
        <v>4577.3</v>
      </c>
      <c r="G842" s="4">
        <v>5126.576</v>
      </c>
      <c r="H842" s="4">
        <v>915.46</v>
      </c>
      <c r="I842" s="5" t="s">
        <v>40</v>
      </c>
    </row>
    <row r="843" spans="1:9" ht="18" customHeight="1" x14ac:dyDescent="0.25">
      <c r="A843" s="2">
        <v>2024</v>
      </c>
      <c r="B843" s="2" t="s">
        <v>8</v>
      </c>
      <c r="C843" s="2" t="s">
        <v>14</v>
      </c>
      <c r="D843" s="3" t="s">
        <v>37</v>
      </c>
      <c r="E843" s="4">
        <v>2498</v>
      </c>
      <c r="F843" s="4">
        <v>8000</v>
      </c>
      <c r="G843" s="4">
        <v>8960</v>
      </c>
      <c r="H843" s="4">
        <v>1600</v>
      </c>
      <c r="I843" s="5" t="s">
        <v>40</v>
      </c>
    </row>
    <row r="844" spans="1:9" ht="18" customHeight="1" x14ac:dyDescent="0.25">
      <c r="A844" s="2">
        <v>2024</v>
      </c>
      <c r="B844" s="2" t="s">
        <v>8</v>
      </c>
      <c r="C844" s="2" t="s">
        <v>13</v>
      </c>
      <c r="D844" s="3" t="s">
        <v>35</v>
      </c>
      <c r="E844" s="4">
        <v>1245</v>
      </c>
      <c r="F844" s="4">
        <v>4577.2</v>
      </c>
      <c r="G844" s="4">
        <v>5126.4639999999999</v>
      </c>
      <c r="H844" s="4">
        <v>915.44</v>
      </c>
      <c r="I844" s="5" t="s">
        <v>40</v>
      </c>
    </row>
    <row r="845" spans="1:9" ht="18" customHeight="1" x14ac:dyDescent="0.25">
      <c r="A845" s="2">
        <v>2024</v>
      </c>
      <c r="B845" s="2" t="s">
        <v>8</v>
      </c>
      <c r="C845" s="2" t="s">
        <v>38</v>
      </c>
      <c r="D845" s="6" t="s">
        <v>30</v>
      </c>
      <c r="E845" s="7">
        <v>644</v>
      </c>
      <c r="F845" s="7">
        <v>5743.5</v>
      </c>
      <c r="G845" s="7">
        <v>6432.72</v>
      </c>
      <c r="H845" s="4">
        <v>1148.7</v>
      </c>
      <c r="I845" s="5" t="s">
        <v>40</v>
      </c>
    </row>
    <row r="846" spans="1:9" ht="18" customHeight="1" x14ac:dyDescent="0.25">
      <c r="A846" s="2">
        <v>2024</v>
      </c>
      <c r="B846" s="2" t="s">
        <v>8</v>
      </c>
      <c r="C846" s="2" t="s">
        <v>12</v>
      </c>
      <c r="D846" s="6" t="s">
        <v>29</v>
      </c>
      <c r="E846" s="7">
        <v>643</v>
      </c>
      <c r="F846" s="7">
        <v>7000</v>
      </c>
      <c r="G846" s="7">
        <v>7840</v>
      </c>
      <c r="H846" s="4">
        <v>1400</v>
      </c>
      <c r="I846" s="5" t="s">
        <v>40</v>
      </c>
    </row>
    <row r="847" spans="1:9" ht="18" customHeight="1" x14ac:dyDescent="0.25">
      <c r="A847" s="2">
        <v>2024</v>
      </c>
      <c r="B847" s="2" t="s">
        <v>8</v>
      </c>
      <c r="C847" s="2" t="s">
        <v>38</v>
      </c>
      <c r="D847" s="6" t="s">
        <v>31</v>
      </c>
      <c r="E847" s="7">
        <v>455</v>
      </c>
      <c r="F847" s="7">
        <v>4578.6000000000004</v>
      </c>
      <c r="G847" s="7">
        <v>5128.0320000000002</v>
      </c>
      <c r="H847" s="4">
        <v>915.72000000000014</v>
      </c>
      <c r="I847" s="5" t="s">
        <v>40</v>
      </c>
    </row>
    <row r="848" spans="1:9" ht="18" customHeight="1" x14ac:dyDescent="0.25">
      <c r="A848" s="2">
        <v>2024</v>
      </c>
      <c r="B848" s="2" t="s">
        <v>8</v>
      </c>
      <c r="C848" s="2" t="s">
        <v>12</v>
      </c>
      <c r="D848" s="6" t="s">
        <v>28</v>
      </c>
      <c r="E848" s="8">
        <v>345</v>
      </c>
      <c r="F848" s="8">
        <v>7000</v>
      </c>
      <c r="G848" s="8">
        <v>7840</v>
      </c>
      <c r="H848" s="4">
        <v>1400</v>
      </c>
      <c r="I848" s="5" t="s">
        <v>40</v>
      </c>
    </row>
    <row r="849" spans="1:9" ht="18" customHeight="1" x14ac:dyDescent="0.25">
      <c r="A849" s="2">
        <v>2024</v>
      </c>
      <c r="B849" s="2" t="s">
        <v>8</v>
      </c>
      <c r="C849" s="2" t="s">
        <v>13</v>
      </c>
      <c r="D849" s="3" t="s">
        <v>33</v>
      </c>
      <c r="E849" s="4">
        <v>122</v>
      </c>
      <c r="F849" s="4">
        <v>100</v>
      </c>
      <c r="G849" s="4">
        <v>112</v>
      </c>
      <c r="H849" s="4">
        <v>20</v>
      </c>
      <c r="I849" s="5" t="s">
        <v>40</v>
      </c>
    </row>
    <row r="850" spans="1:9" ht="18" customHeight="1" x14ac:dyDescent="0.25">
      <c r="A850" s="2">
        <v>2024</v>
      </c>
      <c r="B850" s="2" t="s">
        <v>8</v>
      </c>
      <c r="C850" s="2" t="s">
        <v>15</v>
      </c>
      <c r="D850" s="6" t="s">
        <v>26</v>
      </c>
      <c r="E850" s="7">
        <v>78</v>
      </c>
      <c r="F850" s="7">
        <v>4577.2</v>
      </c>
      <c r="G850" s="7">
        <v>5126.4639999999999</v>
      </c>
      <c r="H850" s="4">
        <v>915.44</v>
      </c>
      <c r="I850" s="5" t="s">
        <v>40</v>
      </c>
    </row>
    <row r="851" spans="1:9" ht="18" customHeight="1" x14ac:dyDescent="0.25">
      <c r="A851" s="2">
        <v>2024</v>
      </c>
      <c r="B851" s="2" t="s">
        <v>8</v>
      </c>
      <c r="C851" s="2" t="s">
        <v>15</v>
      </c>
      <c r="D851" s="6" t="s">
        <v>24</v>
      </c>
      <c r="E851" s="7">
        <v>76</v>
      </c>
      <c r="F851" s="7">
        <v>4576.8999999999996</v>
      </c>
      <c r="G851" s="7">
        <v>5126.1279999999997</v>
      </c>
      <c r="H851" s="4">
        <v>915.38</v>
      </c>
      <c r="I851" s="5" t="s">
        <v>40</v>
      </c>
    </row>
    <row r="852" spans="1:9" ht="18" customHeight="1" x14ac:dyDescent="0.25">
      <c r="A852" s="2">
        <v>2024</v>
      </c>
      <c r="B852" s="2" t="s">
        <v>8</v>
      </c>
      <c r="C852" s="2" t="s">
        <v>15</v>
      </c>
      <c r="D852" s="6" t="s">
        <v>25</v>
      </c>
      <c r="E852" s="7">
        <v>46</v>
      </c>
      <c r="F852" s="7">
        <v>200</v>
      </c>
      <c r="G852" s="7">
        <v>224</v>
      </c>
      <c r="H852" s="4">
        <v>40</v>
      </c>
      <c r="I852" s="5" t="s">
        <v>40</v>
      </c>
    </row>
    <row r="853" spans="1:9" ht="18" customHeight="1" x14ac:dyDescent="0.25">
      <c r="A853" s="2">
        <v>2024</v>
      </c>
      <c r="B853" s="2" t="s">
        <v>8</v>
      </c>
      <c r="C853" s="2" t="s">
        <v>15</v>
      </c>
      <c r="D853" s="6" t="s">
        <v>23</v>
      </c>
      <c r="E853" s="7">
        <v>34</v>
      </c>
      <c r="F853" s="7">
        <v>4576.8</v>
      </c>
      <c r="G853" s="7">
        <v>5126.0160000000005</v>
      </c>
      <c r="H853" s="4">
        <v>915.36000000000013</v>
      </c>
      <c r="I853" s="5" t="s">
        <v>40</v>
      </c>
    </row>
    <row r="854" spans="1:9" ht="18" customHeight="1" x14ac:dyDescent="0.25">
      <c r="A854" s="2">
        <v>2024</v>
      </c>
      <c r="B854" s="2" t="s">
        <v>8</v>
      </c>
      <c r="C854" s="2" t="s">
        <v>13</v>
      </c>
      <c r="D854" s="3" t="s">
        <v>34</v>
      </c>
      <c r="E854" s="4">
        <v>7</v>
      </c>
      <c r="F854" s="4">
        <v>200</v>
      </c>
      <c r="G854" s="4">
        <v>224</v>
      </c>
      <c r="H854" s="4">
        <v>40</v>
      </c>
      <c r="I854" s="5" t="s">
        <v>40</v>
      </c>
    </row>
    <row r="855" spans="1:9" ht="18" customHeight="1" x14ac:dyDescent="0.25">
      <c r="A855" s="2">
        <v>2024</v>
      </c>
      <c r="B855" s="2" t="s">
        <v>8</v>
      </c>
      <c r="C855" s="2" t="s">
        <v>15</v>
      </c>
      <c r="D855" s="6" t="s">
        <v>27</v>
      </c>
      <c r="E855" s="7">
        <v>3</v>
      </c>
      <c r="F855" s="7">
        <v>4577.3</v>
      </c>
      <c r="G855" s="7">
        <v>5126.576</v>
      </c>
      <c r="H855" s="4">
        <v>915.46</v>
      </c>
      <c r="I855" s="5" t="s">
        <v>40</v>
      </c>
    </row>
    <row r="856" spans="1:9" ht="18" customHeight="1" x14ac:dyDescent="0.25">
      <c r="A856" s="2">
        <v>2024</v>
      </c>
      <c r="B856" s="2" t="s">
        <v>8</v>
      </c>
      <c r="C856" s="2" t="s">
        <v>32</v>
      </c>
      <c r="D856" s="6" t="s">
        <v>32</v>
      </c>
      <c r="E856" s="7">
        <v>2</v>
      </c>
      <c r="F856" s="7">
        <v>6600</v>
      </c>
      <c r="G856" s="7">
        <v>7392</v>
      </c>
      <c r="H856" s="4">
        <v>1320</v>
      </c>
      <c r="I856" s="5" t="s">
        <v>40</v>
      </c>
    </row>
    <row r="857" spans="1:9" ht="18" customHeight="1" x14ac:dyDescent="0.25">
      <c r="A857" s="2">
        <v>2024</v>
      </c>
      <c r="B857" s="2" t="s">
        <v>9</v>
      </c>
      <c r="C857" s="2" t="s">
        <v>14</v>
      </c>
      <c r="D857" s="3" t="s">
        <v>36</v>
      </c>
      <c r="E857" s="4">
        <v>3566</v>
      </c>
      <c r="F857" s="4">
        <v>4577.3</v>
      </c>
      <c r="G857" s="4">
        <v>5126.576</v>
      </c>
      <c r="H857" s="4">
        <v>915.46</v>
      </c>
      <c r="I857" s="5" t="s">
        <v>40</v>
      </c>
    </row>
    <row r="858" spans="1:9" ht="18" customHeight="1" x14ac:dyDescent="0.25">
      <c r="A858" s="2">
        <v>2024</v>
      </c>
      <c r="B858" s="2" t="s">
        <v>9</v>
      </c>
      <c r="C858" s="2" t="s">
        <v>14</v>
      </c>
      <c r="D858" s="3" t="s">
        <v>37</v>
      </c>
      <c r="E858" s="4">
        <v>2498</v>
      </c>
      <c r="F858" s="4">
        <v>8000</v>
      </c>
      <c r="G858" s="4">
        <v>8960</v>
      </c>
      <c r="H858" s="4">
        <v>1600</v>
      </c>
      <c r="I858" s="5" t="s">
        <v>40</v>
      </c>
    </row>
    <row r="859" spans="1:9" ht="18" customHeight="1" x14ac:dyDescent="0.25">
      <c r="A859" s="2">
        <v>2024</v>
      </c>
      <c r="B859" s="2" t="s">
        <v>9</v>
      </c>
      <c r="C859" s="2" t="s">
        <v>13</v>
      </c>
      <c r="D859" s="3" t="s">
        <v>35</v>
      </c>
      <c r="E859" s="4">
        <v>1245</v>
      </c>
      <c r="F859" s="4">
        <v>4577.2</v>
      </c>
      <c r="G859" s="4">
        <v>5126.4639999999999</v>
      </c>
      <c r="H859" s="4">
        <v>915.44</v>
      </c>
      <c r="I859" s="5" t="s">
        <v>40</v>
      </c>
    </row>
    <row r="860" spans="1:9" ht="18" customHeight="1" x14ac:dyDescent="0.25">
      <c r="A860" s="2">
        <v>2024</v>
      </c>
      <c r="B860" s="2" t="s">
        <v>9</v>
      </c>
      <c r="C860" s="2" t="s">
        <v>38</v>
      </c>
      <c r="D860" s="6" t="s">
        <v>30</v>
      </c>
      <c r="E860" s="7">
        <v>644</v>
      </c>
      <c r="F860" s="7">
        <v>5743.5</v>
      </c>
      <c r="G860" s="7">
        <v>6432.72</v>
      </c>
      <c r="H860" s="4">
        <v>1148.7</v>
      </c>
      <c r="I860" s="5" t="s">
        <v>40</v>
      </c>
    </row>
    <row r="861" spans="1:9" ht="18" customHeight="1" x14ac:dyDescent="0.25">
      <c r="A861" s="2">
        <v>2024</v>
      </c>
      <c r="B861" s="2" t="s">
        <v>9</v>
      </c>
      <c r="C861" s="2" t="s">
        <v>12</v>
      </c>
      <c r="D861" s="6" t="s">
        <v>29</v>
      </c>
      <c r="E861" s="7">
        <v>643</v>
      </c>
      <c r="F861" s="7">
        <v>7000</v>
      </c>
      <c r="G861" s="7">
        <v>7840</v>
      </c>
      <c r="H861" s="4">
        <v>1400</v>
      </c>
      <c r="I861" s="5" t="s">
        <v>42</v>
      </c>
    </row>
    <row r="862" spans="1:9" ht="18" customHeight="1" x14ac:dyDescent="0.25">
      <c r="A862" s="2">
        <v>2024</v>
      </c>
      <c r="B862" s="2" t="s">
        <v>9</v>
      </c>
      <c r="C862" s="2" t="s">
        <v>38</v>
      </c>
      <c r="D862" s="6" t="s">
        <v>31</v>
      </c>
      <c r="E862" s="7">
        <v>455</v>
      </c>
      <c r="F862" s="7">
        <v>4578.6000000000004</v>
      </c>
      <c r="G862" s="7">
        <v>5128.0320000000002</v>
      </c>
      <c r="H862" s="4">
        <v>915.72000000000014</v>
      </c>
      <c r="I862" s="5" t="s">
        <v>42</v>
      </c>
    </row>
    <row r="863" spans="1:9" ht="18" customHeight="1" x14ac:dyDescent="0.25">
      <c r="A863" s="2">
        <v>2024</v>
      </c>
      <c r="B863" s="2" t="s">
        <v>9</v>
      </c>
      <c r="C863" s="2" t="s">
        <v>12</v>
      </c>
      <c r="D863" s="6" t="s">
        <v>28</v>
      </c>
      <c r="E863" s="8">
        <v>345</v>
      </c>
      <c r="F863" s="8">
        <v>7000</v>
      </c>
      <c r="G863" s="8">
        <v>7840</v>
      </c>
      <c r="H863" s="4">
        <v>1400</v>
      </c>
      <c r="I863" s="5" t="s">
        <v>42</v>
      </c>
    </row>
    <row r="864" spans="1:9" ht="18" customHeight="1" x14ac:dyDescent="0.25">
      <c r="A864" s="2">
        <v>2024</v>
      </c>
      <c r="B864" s="2" t="s">
        <v>9</v>
      </c>
      <c r="C864" s="2" t="s">
        <v>13</v>
      </c>
      <c r="D864" s="3" t="s">
        <v>33</v>
      </c>
      <c r="E864" s="4">
        <v>122</v>
      </c>
      <c r="F864" s="4">
        <v>100</v>
      </c>
      <c r="G864" s="4">
        <v>112</v>
      </c>
      <c r="H864" s="4">
        <v>20</v>
      </c>
      <c r="I864" s="5" t="s">
        <v>42</v>
      </c>
    </row>
    <row r="865" spans="1:9" ht="18" customHeight="1" x14ac:dyDescent="0.25">
      <c r="A865" s="2">
        <v>2024</v>
      </c>
      <c r="B865" s="2" t="s">
        <v>9</v>
      </c>
      <c r="C865" s="2" t="s">
        <v>15</v>
      </c>
      <c r="D865" s="6" t="s">
        <v>26</v>
      </c>
      <c r="E865" s="7">
        <v>78</v>
      </c>
      <c r="F865" s="7">
        <v>4577.2</v>
      </c>
      <c r="G865" s="7">
        <v>5126.4639999999999</v>
      </c>
      <c r="H865" s="4">
        <v>915.44</v>
      </c>
      <c r="I865" s="5" t="s">
        <v>42</v>
      </c>
    </row>
    <row r="866" spans="1:9" ht="18" customHeight="1" x14ac:dyDescent="0.25">
      <c r="A866" s="2">
        <v>2024</v>
      </c>
      <c r="B866" s="2" t="s">
        <v>9</v>
      </c>
      <c r="C866" s="2" t="s">
        <v>15</v>
      </c>
      <c r="D866" s="6" t="s">
        <v>24</v>
      </c>
      <c r="E866" s="7">
        <v>76</v>
      </c>
      <c r="F866" s="7">
        <v>4576.8999999999996</v>
      </c>
      <c r="G866" s="7">
        <v>5126.1279999999997</v>
      </c>
      <c r="H866" s="4">
        <v>915.38</v>
      </c>
      <c r="I866" s="5" t="s">
        <v>42</v>
      </c>
    </row>
    <row r="867" spans="1:9" ht="18" customHeight="1" x14ac:dyDescent="0.25">
      <c r="A867" s="2">
        <v>2024</v>
      </c>
      <c r="B867" s="2" t="s">
        <v>9</v>
      </c>
      <c r="C867" s="2" t="s">
        <v>15</v>
      </c>
      <c r="D867" s="6" t="s">
        <v>25</v>
      </c>
      <c r="E867" s="7">
        <v>46</v>
      </c>
      <c r="F867" s="7">
        <v>200</v>
      </c>
      <c r="G867" s="7">
        <v>224</v>
      </c>
      <c r="H867" s="4">
        <v>40</v>
      </c>
      <c r="I867" s="5" t="s">
        <v>42</v>
      </c>
    </row>
    <row r="868" spans="1:9" ht="18" customHeight="1" x14ac:dyDescent="0.25">
      <c r="A868" s="2">
        <v>2024</v>
      </c>
      <c r="B868" s="2" t="s">
        <v>9</v>
      </c>
      <c r="C868" s="2" t="s">
        <v>15</v>
      </c>
      <c r="D868" s="6" t="s">
        <v>23</v>
      </c>
      <c r="E868" s="7">
        <v>34</v>
      </c>
      <c r="F868" s="7">
        <v>4576.8</v>
      </c>
      <c r="G868" s="7">
        <v>5126.0160000000005</v>
      </c>
      <c r="H868" s="4">
        <v>915.36000000000013</v>
      </c>
      <c r="I868" s="5" t="s">
        <v>42</v>
      </c>
    </row>
    <row r="869" spans="1:9" ht="18" customHeight="1" x14ac:dyDescent="0.25">
      <c r="A869" s="2">
        <v>2024</v>
      </c>
      <c r="B869" s="2" t="s">
        <v>9</v>
      </c>
      <c r="C869" s="2" t="s">
        <v>13</v>
      </c>
      <c r="D869" s="3" t="s">
        <v>34</v>
      </c>
      <c r="E869" s="4">
        <v>7</v>
      </c>
      <c r="F869" s="4">
        <v>200</v>
      </c>
      <c r="G869" s="4">
        <v>224</v>
      </c>
      <c r="H869" s="4">
        <v>40</v>
      </c>
      <c r="I869" s="5" t="s">
        <v>42</v>
      </c>
    </row>
    <row r="870" spans="1:9" ht="18" customHeight="1" x14ac:dyDescent="0.25">
      <c r="A870" s="2">
        <v>2024</v>
      </c>
      <c r="B870" s="2" t="s">
        <v>9</v>
      </c>
      <c r="C870" s="2" t="s">
        <v>15</v>
      </c>
      <c r="D870" s="6" t="s">
        <v>27</v>
      </c>
      <c r="E870" s="7">
        <v>3</v>
      </c>
      <c r="F870" s="7">
        <v>4577.3</v>
      </c>
      <c r="G870" s="7">
        <v>5126.576</v>
      </c>
      <c r="H870" s="4">
        <v>915.46</v>
      </c>
      <c r="I870" s="5" t="s">
        <v>42</v>
      </c>
    </row>
    <row r="871" spans="1:9" ht="18" customHeight="1" x14ac:dyDescent="0.25">
      <c r="A871" s="2">
        <v>2024</v>
      </c>
      <c r="B871" s="2" t="s">
        <v>9</v>
      </c>
      <c r="C871" s="2" t="s">
        <v>32</v>
      </c>
      <c r="D871" s="6" t="s">
        <v>32</v>
      </c>
      <c r="E871" s="7">
        <v>2</v>
      </c>
      <c r="F871" s="7">
        <v>6600</v>
      </c>
      <c r="G871" s="7">
        <v>7392</v>
      </c>
      <c r="H871" s="4">
        <v>1320</v>
      </c>
      <c r="I871" s="5" t="s">
        <v>42</v>
      </c>
    </row>
    <row r="872" spans="1:9" ht="18" customHeight="1" x14ac:dyDescent="0.25">
      <c r="A872" s="2">
        <v>2024</v>
      </c>
      <c r="B872" s="2" t="s">
        <v>10</v>
      </c>
      <c r="C872" s="2" t="s">
        <v>14</v>
      </c>
      <c r="D872" s="3" t="s">
        <v>36</v>
      </c>
      <c r="E872" s="4">
        <v>3566</v>
      </c>
      <c r="F872" s="4">
        <v>4577.3</v>
      </c>
      <c r="G872" s="4">
        <v>5126.576</v>
      </c>
      <c r="H872" s="4">
        <v>915.46</v>
      </c>
      <c r="I872" s="5" t="s">
        <v>42</v>
      </c>
    </row>
    <row r="873" spans="1:9" ht="18" customHeight="1" x14ac:dyDescent="0.25">
      <c r="A873" s="2">
        <v>2024</v>
      </c>
      <c r="B873" s="2" t="s">
        <v>10</v>
      </c>
      <c r="C873" s="2" t="s">
        <v>14</v>
      </c>
      <c r="D873" s="3" t="s">
        <v>37</v>
      </c>
      <c r="E873" s="4">
        <v>2498</v>
      </c>
      <c r="F873" s="4">
        <v>8000</v>
      </c>
      <c r="G873" s="4">
        <v>8960</v>
      </c>
      <c r="H873" s="4">
        <v>1600</v>
      </c>
      <c r="I873" s="5" t="s">
        <v>42</v>
      </c>
    </row>
    <row r="874" spans="1:9" ht="18" customHeight="1" x14ac:dyDescent="0.25">
      <c r="A874" s="2">
        <v>2024</v>
      </c>
      <c r="B874" s="2" t="s">
        <v>10</v>
      </c>
      <c r="C874" s="2" t="s">
        <v>13</v>
      </c>
      <c r="D874" s="3" t="s">
        <v>35</v>
      </c>
      <c r="E874" s="4">
        <v>1245</v>
      </c>
      <c r="F874" s="4">
        <v>4577.2</v>
      </c>
      <c r="G874" s="4">
        <v>5126.4639999999999</v>
      </c>
      <c r="H874" s="4">
        <v>915.44</v>
      </c>
      <c r="I874" s="5" t="s">
        <v>42</v>
      </c>
    </row>
    <row r="875" spans="1:9" ht="18" customHeight="1" x14ac:dyDescent="0.25">
      <c r="A875" s="2">
        <v>2024</v>
      </c>
      <c r="B875" s="2" t="s">
        <v>10</v>
      </c>
      <c r="C875" s="2" t="s">
        <v>38</v>
      </c>
      <c r="D875" s="6" t="s">
        <v>30</v>
      </c>
      <c r="E875" s="7">
        <v>644</v>
      </c>
      <c r="F875" s="7">
        <v>5743.5</v>
      </c>
      <c r="G875" s="7">
        <v>6432.72</v>
      </c>
      <c r="H875" s="4">
        <v>1148.7</v>
      </c>
      <c r="I875" s="5" t="s">
        <v>42</v>
      </c>
    </row>
    <row r="876" spans="1:9" ht="18" customHeight="1" x14ac:dyDescent="0.25">
      <c r="A876" s="2">
        <v>2024</v>
      </c>
      <c r="B876" s="2" t="s">
        <v>10</v>
      </c>
      <c r="C876" s="2" t="s">
        <v>12</v>
      </c>
      <c r="D876" s="6" t="s">
        <v>29</v>
      </c>
      <c r="E876" s="7">
        <v>643</v>
      </c>
      <c r="F876" s="7">
        <v>7000</v>
      </c>
      <c r="G876" s="7">
        <v>7840</v>
      </c>
      <c r="H876" s="4">
        <v>1400</v>
      </c>
      <c r="I876" s="5" t="s">
        <v>42</v>
      </c>
    </row>
    <row r="877" spans="1:9" ht="18" customHeight="1" x14ac:dyDescent="0.25">
      <c r="A877" s="2">
        <v>2024</v>
      </c>
      <c r="B877" s="2" t="s">
        <v>10</v>
      </c>
      <c r="C877" s="2" t="s">
        <v>38</v>
      </c>
      <c r="D877" s="6" t="s">
        <v>31</v>
      </c>
      <c r="E877" s="7">
        <v>455</v>
      </c>
      <c r="F877" s="7">
        <v>4578.6000000000004</v>
      </c>
      <c r="G877" s="7">
        <v>5128.0320000000002</v>
      </c>
      <c r="H877" s="4">
        <v>915.72000000000014</v>
      </c>
      <c r="I877" s="5" t="s">
        <v>42</v>
      </c>
    </row>
    <row r="878" spans="1:9" ht="18" customHeight="1" x14ac:dyDescent="0.25">
      <c r="A878" s="2">
        <v>2024</v>
      </c>
      <c r="B878" s="2" t="s">
        <v>10</v>
      </c>
      <c r="C878" s="2" t="s">
        <v>12</v>
      </c>
      <c r="D878" s="6" t="s">
        <v>28</v>
      </c>
      <c r="E878" s="8">
        <v>345</v>
      </c>
      <c r="F878" s="8">
        <v>7000</v>
      </c>
      <c r="G878" s="8">
        <v>7840</v>
      </c>
      <c r="H878" s="4">
        <v>1400</v>
      </c>
      <c r="I878" s="5" t="s">
        <v>42</v>
      </c>
    </row>
    <row r="879" spans="1:9" ht="18" customHeight="1" x14ac:dyDescent="0.25">
      <c r="A879" s="2">
        <v>2024</v>
      </c>
      <c r="B879" s="2" t="s">
        <v>10</v>
      </c>
      <c r="C879" s="2" t="s">
        <v>13</v>
      </c>
      <c r="D879" s="3" t="s">
        <v>33</v>
      </c>
      <c r="E879" s="4">
        <v>122</v>
      </c>
      <c r="F879" s="4">
        <v>100</v>
      </c>
      <c r="G879" s="4">
        <v>112</v>
      </c>
      <c r="H879" s="4">
        <v>20</v>
      </c>
      <c r="I879" s="5" t="s">
        <v>42</v>
      </c>
    </row>
    <row r="880" spans="1:9" ht="18" customHeight="1" x14ac:dyDescent="0.25">
      <c r="A880" s="2">
        <v>2024</v>
      </c>
      <c r="B880" s="2" t="s">
        <v>10</v>
      </c>
      <c r="C880" s="2" t="s">
        <v>15</v>
      </c>
      <c r="D880" s="6" t="s">
        <v>26</v>
      </c>
      <c r="E880" s="7">
        <v>78</v>
      </c>
      <c r="F880" s="7">
        <v>4577.2</v>
      </c>
      <c r="G880" s="7">
        <v>5126.4639999999999</v>
      </c>
      <c r="H880" s="4">
        <v>915.44</v>
      </c>
      <c r="I880" s="5" t="s">
        <v>42</v>
      </c>
    </row>
    <row r="881" spans="1:9" ht="18" customHeight="1" x14ac:dyDescent="0.25">
      <c r="A881" s="2">
        <v>2024</v>
      </c>
      <c r="B881" s="2" t="s">
        <v>10</v>
      </c>
      <c r="C881" s="2" t="s">
        <v>15</v>
      </c>
      <c r="D881" s="6" t="s">
        <v>24</v>
      </c>
      <c r="E881" s="7">
        <v>76</v>
      </c>
      <c r="F881" s="7">
        <v>4576.8999999999996</v>
      </c>
      <c r="G881" s="7">
        <v>5126.1279999999997</v>
      </c>
      <c r="H881" s="4">
        <v>915.38</v>
      </c>
      <c r="I881" s="5" t="s">
        <v>42</v>
      </c>
    </row>
    <row r="882" spans="1:9" ht="18" customHeight="1" x14ac:dyDescent="0.25">
      <c r="A882" s="2">
        <v>2024</v>
      </c>
      <c r="B882" s="2" t="s">
        <v>10</v>
      </c>
      <c r="C882" s="2" t="s">
        <v>15</v>
      </c>
      <c r="D882" s="6" t="s">
        <v>25</v>
      </c>
      <c r="E882" s="7">
        <v>46</v>
      </c>
      <c r="F882" s="7">
        <v>200</v>
      </c>
      <c r="G882" s="7">
        <v>224</v>
      </c>
      <c r="H882" s="4">
        <v>40</v>
      </c>
      <c r="I882" s="5" t="s">
        <v>42</v>
      </c>
    </row>
    <row r="883" spans="1:9" ht="18" customHeight="1" x14ac:dyDescent="0.25">
      <c r="A883" s="2">
        <v>2024</v>
      </c>
      <c r="B883" s="2" t="s">
        <v>10</v>
      </c>
      <c r="C883" s="2" t="s">
        <v>15</v>
      </c>
      <c r="D883" s="6" t="s">
        <v>23</v>
      </c>
      <c r="E883" s="7">
        <v>34</v>
      </c>
      <c r="F883" s="7">
        <v>4576.8</v>
      </c>
      <c r="G883" s="7">
        <v>5126.0160000000005</v>
      </c>
      <c r="H883" s="4">
        <v>915.36000000000013</v>
      </c>
      <c r="I883" s="5" t="s">
        <v>42</v>
      </c>
    </row>
    <row r="884" spans="1:9" ht="18" customHeight="1" x14ac:dyDescent="0.25">
      <c r="A884" s="2">
        <v>2024</v>
      </c>
      <c r="B884" s="2" t="s">
        <v>10</v>
      </c>
      <c r="C884" s="2" t="s">
        <v>13</v>
      </c>
      <c r="D884" s="3" t="s">
        <v>34</v>
      </c>
      <c r="E884" s="4">
        <v>7</v>
      </c>
      <c r="F884" s="4">
        <v>200</v>
      </c>
      <c r="G884" s="4">
        <v>224</v>
      </c>
      <c r="H884" s="4">
        <v>40</v>
      </c>
      <c r="I884" s="5" t="s">
        <v>42</v>
      </c>
    </row>
    <row r="885" spans="1:9" ht="18" customHeight="1" x14ac:dyDescent="0.25">
      <c r="A885" s="2">
        <v>2024</v>
      </c>
      <c r="B885" s="2" t="s">
        <v>10</v>
      </c>
      <c r="C885" s="2" t="s">
        <v>15</v>
      </c>
      <c r="D885" s="6" t="s">
        <v>27</v>
      </c>
      <c r="E885" s="7">
        <v>3</v>
      </c>
      <c r="F885" s="7">
        <v>4577.3</v>
      </c>
      <c r="G885" s="7">
        <v>5126.576</v>
      </c>
      <c r="H885" s="4">
        <v>915.46</v>
      </c>
      <c r="I885" s="5" t="s">
        <v>42</v>
      </c>
    </row>
    <row r="886" spans="1:9" ht="18" customHeight="1" x14ac:dyDescent="0.25">
      <c r="A886" s="2">
        <v>2024</v>
      </c>
      <c r="B886" s="2" t="s">
        <v>10</v>
      </c>
      <c r="C886" s="2" t="s">
        <v>32</v>
      </c>
      <c r="D886" s="6" t="s">
        <v>32</v>
      </c>
      <c r="E886" s="7">
        <v>2</v>
      </c>
      <c r="F886" s="7">
        <v>6600</v>
      </c>
      <c r="G886" s="7">
        <v>7392</v>
      </c>
      <c r="H886" s="4">
        <v>1320</v>
      </c>
      <c r="I886" s="5" t="s">
        <v>40</v>
      </c>
    </row>
    <row r="887" spans="1:9" ht="18" customHeight="1" x14ac:dyDescent="0.25">
      <c r="A887" s="2">
        <v>2024</v>
      </c>
      <c r="B887" s="2" t="s">
        <v>11</v>
      </c>
      <c r="C887" s="2" t="s">
        <v>14</v>
      </c>
      <c r="D887" s="3" t="s">
        <v>36</v>
      </c>
      <c r="E887" s="4">
        <v>3566</v>
      </c>
      <c r="F887" s="4">
        <v>4577.3</v>
      </c>
      <c r="G887" s="4">
        <v>5126.576</v>
      </c>
      <c r="H887" s="4">
        <v>915.46</v>
      </c>
      <c r="I887" s="5" t="s">
        <v>40</v>
      </c>
    </row>
    <row r="888" spans="1:9" ht="18" customHeight="1" x14ac:dyDescent="0.25">
      <c r="A888" s="2">
        <v>2024</v>
      </c>
      <c r="B888" s="2" t="s">
        <v>11</v>
      </c>
      <c r="C888" s="2" t="s">
        <v>14</v>
      </c>
      <c r="D888" s="3" t="s">
        <v>37</v>
      </c>
      <c r="E888" s="4">
        <v>2498</v>
      </c>
      <c r="F888" s="4">
        <v>8000</v>
      </c>
      <c r="G888" s="4">
        <v>8960</v>
      </c>
      <c r="H888" s="4">
        <v>1600</v>
      </c>
      <c r="I888" s="5" t="s">
        <v>40</v>
      </c>
    </row>
    <row r="889" spans="1:9" ht="18" customHeight="1" x14ac:dyDescent="0.25">
      <c r="A889" s="2">
        <v>2024</v>
      </c>
      <c r="B889" s="2" t="s">
        <v>11</v>
      </c>
      <c r="C889" s="2" t="s">
        <v>13</v>
      </c>
      <c r="D889" s="3" t="s">
        <v>35</v>
      </c>
      <c r="E889" s="4">
        <v>1245</v>
      </c>
      <c r="F889" s="4">
        <v>4577.2</v>
      </c>
      <c r="G889" s="4">
        <v>5126.4639999999999</v>
      </c>
      <c r="H889" s="4">
        <v>915.44</v>
      </c>
      <c r="I889" s="5" t="s">
        <v>40</v>
      </c>
    </row>
    <row r="890" spans="1:9" ht="18" customHeight="1" x14ac:dyDescent="0.25">
      <c r="A890" s="2">
        <v>2024</v>
      </c>
      <c r="B890" s="2" t="s">
        <v>11</v>
      </c>
      <c r="C890" s="2" t="s">
        <v>38</v>
      </c>
      <c r="D890" s="6" t="s">
        <v>30</v>
      </c>
      <c r="E890" s="7">
        <v>644</v>
      </c>
      <c r="F890" s="7">
        <v>5743.5</v>
      </c>
      <c r="G890" s="7">
        <v>6432.72</v>
      </c>
      <c r="H890" s="4">
        <v>1148.7</v>
      </c>
      <c r="I890" s="5" t="s">
        <v>40</v>
      </c>
    </row>
    <row r="891" spans="1:9" ht="18" customHeight="1" x14ac:dyDescent="0.25">
      <c r="A891" s="2">
        <v>2024</v>
      </c>
      <c r="B891" s="2" t="s">
        <v>11</v>
      </c>
      <c r="C891" s="2" t="s">
        <v>12</v>
      </c>
      <c r="D891" s="6" t="s">
        <v>29</v>
      </c>
      <c r="E891" s="7">
        <v>643</v>
      </c>
      <c r="F891" s="7">
        <v>7000</v>
      </c>
      <c r="G891" s="7">
        <v>7840</v>
      </c>
      <c r="H891" s="4">
        <v>1400</v>
      </c>
      <c r="I891" s="5" t="s">
        <v>40</v>
      </c>
    </row>
    <row r="892" spans="1:9" ht="18" customHeight="1" x14ac:dyDescent="0.25">
      <c r="A892" s="2">
        <v>2024</v>
      </c>
      <c r="B892" s="2" t="s">
        <v>11</v>
      </c>
      <c r="C892" s="2" t="s">
        <v>38</v>
      </c>
      <c r="D892" s="6" t="s">
        <v>31</v>
      </c>
      <c r="E892" s="7">
        <v>455</v>
      </c>
      <c r="F892" s="7">
        <v>4578.6000000000004</v>
      </c>
      <c r="G892" s="7">
        <v>5128.0320000000002</v>
      </c>
      <c r="H892" s="4">
        <v>915.72000000000014</v>
      </c>
      <c r="I892" s="5" t="s">
        <v>40</v>
      </c>
    </row>
    <row r="893" spans="1:9" ht="18" customHeight="1" x14ac:dyDescent="0.25">
      <c r="A893" s="2">
        <v>2024</v>
      </c>
      <c r="B893" s="2" t="s">
        <v>11</v>
      </c>
      <c r="C893" s="2" t="s">
        <v>12</v>
      </c>
      <c r="D893" s="6" t="s">
        <v>28</v>
      </c>
      <c r="E893" s="8">
        <v>345</v>
      </c>
      <c r="F893" s="8">
        <v>7000</v>
      </c>
      <c r="G893" s="8">
        <v>7840</v>
      </c>
      <c r="H893" s="4">
        <v>1400</v>
      </c>
      <c r="I893" s="5" t="s">
        <v>40</v>
      </c>
    </row>
    <row r="894" spans="1:9" ht="18" customHeight="1" x14ac:dyDescent="0.25">
      <c r="A894" s="2">
        <v>2024</v>
      </c>
      <c r="B894" s="2" t="s">
        <v>11</v>
      </c>
      <c r="C894" s="2" t="s">
        <v>13</v>
      </c>
      <c r="D894" s="3" t="s">
        <v>33</v>
      </c>
      <c r="E894" s="4">
        <v>122</v>
      </c>
      <c r="F894" s="4">
        <v>100</v>
      </c>
      <c r="G894" s="4">
        <v>112</v>
      </c>
      <c r="H894" s="4">
        <v>20</v>
      </c>
      <c r="I894" s="5" t="s">
        <v>40</v>
      </c>
    </row>
    <row r="895" spans="1:9" ht="18" customHeight="1" x14ac:dyDescent="0.25">
      <c r="A895" s="2">
        <v>2024</v>
      </c>
      <c r="B895" s="2" t="s">
        <v>11</v>
      </c>
      <c r="C895" s="2" t="s">
        <v>15</v>
      </c>
      <c r="D895" s="6" t="s">
        <v>26</v>
      </c>
      <c r="E895" s="7">
        <v>78</v>
      </c>
      <c r="F895" s="7">
        <v>4577.2</v>
      </c>
      <c r="G895" s="7">
        <v>5126.4639999999999</v>
      </c>
      <c r="H895" s="4">
        <v>915.44</v>
      </c>
      <c r="I895" s="5" t="s">
        <v>40</v>
      </c>
    </row>
    <row r="896" spans="1:9" ht="18" customHeight="1" x14ac:dyDescent="0.25">
      <c r="A896" s="2">
        <v>2024</v>
      </c>
      <c r="B896" s="2" t="s">
        <v>11</v>
      </c>
      <c r="C896" s="2" t="s">
        <v>15</v>
      </c>
      <c r="D896" s="6" t="s">
        <v>24</v>
      </c>
      <c r="E896" s="7">
        <v>76</v>
      </c>
      <c r="F896" s="7">
        <v>4576.8999999999996</v>
      </c>
      <c r="G896" s="7">
        <v>5126.1279999999997</v>
      </c>
      <c r="H896" s="4">
        <v>915.38</v>
      </c>
      <c r="I896" s="5" t="s">
        <v>40</v>
      </c>
    </row>
    <row r="897" spans="1:9" ht="18" customHeight="1" x14ac:dyDescent="0.25">
      <c r="A897" s="2">
        <v>2024</v>
      </c>
      <c r="B897" s="2" t="s">
        <v>11</v>
      </c>
      <c r="C897" s="2" t="s">
        <v>15</v>
      </c>
      <c r="D897" s="6" t="s">
        <v>25</v>
      </c>
      <c r="E897" s="7">
        <v>46</v>
      </c>
      <c r="F897" s="7">
        <v>200</v>
      </c>
      <c r="G897" s="7">
        <v>224</v>
      </c>
      <c r="H897" s="4">
        <v>40</v>
      </c>
      <c r="I897" s="5" t="s">
        <v>40</v>
      </c>
    </row>
    <row r="898" spans="1:9" ht="18" customHeight="1" x14ac:dyDescent="0.25">
      <c r="A898" s="2">
        <v>2024</v>
      </c>
      <c r="B898" s="2" t="s">
        <v>11</v>
      </c>
      <c r="C898" s="2" t="s">
        <v>15</v>
      </c>
      <c r="D898" s="6" t="s">
        <v>23</v>
      </c>
      <c r="E898" s="7">
        <v>34</v>
      </c>
      <c r="F898" s="7">
        <v>4576.8</v>
      </c>
      <c r="G898" s="7">
        <v>5126.0160000000005</v>
      </c>
      <c r="H898" s="4">
        <v>915.36000000000013</v>
      </c>
      <c r="I898" s="5" t="s">
        <v>40</v>
      </c>
    </row>
    <row r="899" spans="1:9" ht="18" customHeight="1" x14ac:dyDescent="0.25">
      <c r="A899" s="2">
        <v>2024</v>
      </c>
      <c r="B899" s="2" t="s">
        <v>11</v>
      </c>
      <c r="C899" s="2" t="s">
        <v>13</v>
      </c>
      <c r="D899" s="3" t="s">
        <v>34</v>
      </c>
      <c r="E899" s="4">
        <v>7</v>
      </c>
      <c r="F899" s="4">
        <v>200</v>
      </c>
      <c r="G899" s="4">
        <v>224</v>
      </c>
      <c r="H899" s="4">
        <v>40</v>
      </c>
      <c r="I899" s="5" t="s">
        <v>40</v>
      </c>
    </row>
    <row r="900" spans="1:9" ht="18" customHeight="1" x14ac:dyDescent="0.25">
      <c r="A900" s="2">
        <v>2024</v>
      </c>
      <c r="B900" s="2" t="s">
        <v>11</v>
      </c>
      <c r="C900" s="2" t="s">
        <v>15</v>
      </c>
      <c r="D900" s="6" t="s">
        <v>27</v>
      </c>
      <c r="E900" s="7">
        <v>3</v>
      </c>
      <c r="F900" s="7">
        <v>4577.3</v>
      </c>
      <c r="G900" s="7">
        <v>5126.576</v>
      </c>
      <c r="H900" s="4">
        <v>915.46</v>
      </c>
      <c r="I900" s="5" t="s">
        <v>40</v>
      </c>
    </row>
    <row r="901" spans="1:9" ht="18" customHeight="1" x14ac:dyDescent="0.25">
      <c r="A901" s="2">
        <v>2024</v>
      </c>
      <c r="B901" s="2" t="s">
        <v>11</v>
      </c>
      <c r="C901" s="2" t="s">
        <v>32</v>
      </c>
      <c r="D901" s="6" t="s">
        <v>32</v>
      </c>
      <c r="E901" s="7">
        <v>2</v>
      </c>
      <c r="F901" s="7">
        <v>6600</v>
      </c>
      <c r="G901" s="7">
        <v>7392</v>
      </c>
      <c r="H901" s="4">
        <v>1320</v>
      </c>
      <c r="I901" s="5" t="s">
        <v>40</v>
      </c>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911E-4771-4D31-A774-87EF1438A39D}">
  <sheetPr>
    <tabColor theme="5" tint="-0.499984740745262"/>
  </sheetPr>
  <dimension ref="C6:BD28"/>
  <sheetViews>
    <sheetView showGridLines="0" topLeftCell="AV1" zoomScale="86" workbookViewId="0">
      <selection activeCell="BB16" sqref="BB16"/>
    </sheetView>
  </sheetViews>
  <sheetFormatPr defaultRowHeight="16.8" customHeight="1" x14ac:dyDescent="0.25"/>
  <cols>
    <col min="1" max="2" width="8.796875" style="11"/>
    <col min="3" max="3" width="12.8984375" style="11" bestFit="1" customWidth="1"/>
    <col min="4" max="4" width="13" style="11" bestFit="1" customWidth="1"/>
    <col min="5" max="5" width="12.8984375" style="11" bestFit="1" customWidth="1"/>
    <col min="6" max="6" width="14.09765625" style="11" bestFit="1" customWidth="1"/>
    <col min="7" max="10" width="8.796875" style="11"/>
    <col min="11" max="14" width="11.09765625" style="11" bestFit="1" customWidth="1"/>
    <col min="15" max="17" width="8.796875" style="11"/>
    <col min="18" max="18" width="13" style="11" bestFit="1" customWidth="1"/>
    <col min="19" max="19" width="18.8984375" style="11" bestFit="1" customWidth="1"/>
    <col min="20" max="20" width="8.796875" style="11"/>
    <col min="21" max="21" width="6.59765625" style="11" bestFit="1" customWidth="1"/>
    <col min="22" max="22" width="6.19921875" style="11" bestFit="1" customWidth="1"/>
    <col min="23" max="24" width="8.796875" style="11"/>
    <col min="25" max="25" width="12.8984375" style="11" bestFit="1" customWidth="1"/>
    <col min="26" max="26" width="13" style="11" bestFit="1" customWidth="1"/>
    <col min="27" max="27" width="14.19921875" style="11" bestFit="1" customWidth="1"/>
    <col min="28" max="28" width="18.09765625" style="11" bestFit="1" customWidth="1"/>
    <col min="29" max="30" width="8.796875" style="11"/>
    <col min="31" max="31" width="12.8984375" style="11" bestFit="1" customWidth="1"/>
    <col min="32" max="32" width="19.59765625" style="11" bestFit="1" customWidth="1"/>
    <col min="33" max="33" width="13.796875" style="11" bestFit="1" customWidth="1"/>
    <col min="34" max="34" width="18.09765625" style="11" bestFit="1" customWidth="1"/>
    <col min="35" max="36" width="8.796875" style="11"/>
    <col min="37" max="37" width="12.8984375" style="11" bestFit="1" customWidth="1"/>
    <col min="38" max="38" width="13" style="11" bestFit="1" customWidth="1"/>
    <col min="39" max="39" width="14.19921875" style="11" bestFit="1" customWidth="1"/>
    <col min="40" max="40" width="8.796875" style="11"/>
    <col min="41" max="41" width="13.8984375" style="11" bestFit="1" customWidth="1"/>
    <col min="42" max="45" width="8.796875" style="11"/>
    <col min="46" max="46" width="12.8984375" style="11" bestFit="1" customWidth="1"/>
    <col min="47" max="47" width="13" style="11" bestFit="1" customWidth="1"/>
    <col min="48" max="48" width="14.19921875" style="11" bestFit="1" customWidth="1"/>
    <col min="49" max="49" width="8.796875" style="11"/>
    <col min="50" max="50" width="26.59765625" style="11" bestFit="1" customWidth="1"/>
    <col min="51" max="51" width="13" style="11" bestFit="1" customWidth="1"/>
    <col min="52" max="52" width="14.19921875" style="11" bestFit="1" customWidth="1"/>
    <col min="53" max="53" width="8.796875" style="11"/>
    <col min="54" max="54" width="22.69921875" style="11" bestFit="1" customWidth="1"/>
    <col min="55" max="55" width="11.5" style="11" bestFit="1" customWidth="1"/>
    <col min="56" max="16384" width="8.796875" style="11"/>
  </cols>
  <sheetData>
    <row r="6" spans="3:56" ht="16.8" customHeight="1" x14ac:dyDescent="0.25">
      <c r="C6" s="19" t="s">
        <v>43</v>
      </c>
      <c r="D6" s="20" t="s">
        <v>45</v>
      </c>
      <c r="E6" s="20" t="s">
        <v>54</v>
      </c>
      <c r="F6" s="20" t="s">
        <v>55</v>
      </c>
      <c r="I6" s="16" t="s">
        <v>49</v>
      </c>
      <c r="J6" s="16" t="s">
        <v>50</v>
      </c>
      <c r="K6" s="16" t="s">
        <v>47</v>
      </c>
      <c r="L6" s="16" t="s">
        <v>48</v>
      </c>
      <c r="M6" s="16" t="s">
        <v>51</v>
      </c>
      <c r="N6" s="16" t="s">
        <v>56</v>
      </c>
      <c r="O6" s="16" t="s">
        <v>57</v>
      </c>
      <c r="R6" s="20" t="s">
        <v>45</v>
      </c>
      <c r="S6" s="20" t="s">
        <v>52</v>
      </c>
      <c r="T6"/>
      <c r="U6" s="16" t="s">
        <v>21</v>
      </c>
      <c r="V6" s="16" t="s">
        <v>53</v>
      </c>
      <c r="Y6" s="19" t="s">
        <v>43</v>
      </c>
      <c r="Z6" s="20" t="s">
        <v>45</v>
      </c>
      <c r="AA6" s="20" t="s">
        <v>46</v>
      </c>
      <c r="AB6" s="16" t="s">
        <v>58</v>
      </c>
      <c r="AE6" s="19" t="s">
        <v>43</v>
      </c>
      <c r="AF6" s="20" t="s">
        <v>59</v>
      </c>
      <c r="AG6"/>
      <c r="AH6" s="16" t="s">
        <v>60</v>
      </c>
      <c r="AK6" s="19" t="s">
        <v>43</v>
      </c>
      <c r="AL6" s="20" t="s">
        <v>45</v>
      </c>
      <c r="AM6" s="20" t="s">
        <v>46</v>
      </c>
      <c r="AT6" s="19" t="s">
        <v>43</v>
      </c>
      <c r="AU6" s="20" t="s">
        <v>45</v>
      </c>
      <c r="AV6" s="20" t="s">
        <v>46</v>
      </c>
      <c r="AX6" s="19" t="s">
        <v>43</v>
      </c>
      <c r="AY6" s="20" t="s">
        <v>45</v>
      </c>
      <c r="AZ6" s="20" t="s">
        <v>46</v>
      </c>
    </row>
    <row r="7" spans="3:56" s="15" customFormat="1" ht="13.8" x14ac:dyDescent="0.25">
      <c r="C7" s="12" t="s">
        <v>15</v>
      </c>
      <c r="D7" s="13">
        <v>117541.05249999998</v>
      </c>
      <c r="E7" s="13">
        <v>2844</v>
      </c>
      <c r="F7" s="14">
        <v>2.4272424682085857E-2</v>
      </c>
      <c r="H7" s="15" t="s">
        <v>15</v>
      </c>
      <c r="I7" s="17">
        <v>6</v>
      </c>
      <c r="J7" s="17">
        <v>6</v>
      </c>
      <c r="K7" s="18">
        <f>VLOOKUP(H7,$C$7:$E$12,2,0)</f>
        <v>117541.05249999998</v>
      </c>
      <c r="L7" s="18" t="str">
        <f>IF(K7=MAX(K7:K12),K7,"")</f>
        <v/>
      </c>
      <c r="M7" s="18">
        <f>IF(K7=MAX(L7:L12),"",K7)</f>
        <v>117541.05249999998</v>
      </c>
      <c r="N7" s="18">
        <f>VLOOKUP(H7,C7:F12,3,0)</f>
        <v>2844</v>
      </c>
      <c r="O7" s="24">
        <f>VLOOKUP(H7,C7:F12,4,0)</f>
        <v>2.4272424682085857E-2</v>
      </c>
      <c r="R7" s="23">
        <v>720883.34249999991</v>
      </c>
      <c r="S7" s="23">
        <v>898931.71199999994</v>
      </c>
      <c r="T7"/>
      <c r="U7" s="22">
        <f>GETPIVOTDATA("Sum of Income",$R$6)/GETPIVOTDATA("Sum of Target Income",$R$6)</f>
        <v>0.80193337589140468</v>
      </c>
      <c r="V7" s="22">
        <f>100%-U7</f>
        <v>0.19806662410859532</v>
      </c>
      <c r="Y7" s="21" t="s">
        <v>0</v>
      </c>
      <c r="Z7" s="23">
        <v>64934.67</v>
      </c>
      <c r="AA7" s="23">
        <v>64934.67</v>
      </c>
      <c r="AB7" s="23">
        <f>IFERROR(AVERAGE(Z7:Z18),"")</f>
        <v>60073.611875000002</v>
      </c>
      <c r="AE7" s="21" t="s">
        <v>0</v>
      </c>
      <c r="AF7" s="23">
        <v>12986.934000000001</v>
      </c>
      <c r="AG7"/>
      <c r="AH7" s="18">
        <f>IFERROR(GETPIVOTDATA("operating profit",$AE$6),"")</f>
        <v>144176.66849999997</v>
      </c>
      <c r="AK7" s="21" t="s">
        <v>40</v>
      </c>
      <c r="AL7" s="23">
        <v>459822.86249999999</v>
      </c>
      <c r="AM7" s="14">
        <v>0.63786029637659436</v>
      </c>
      <c r="AO7" s="26" t="s">
        <v>40</v>
      </c>
      <c r="AP7" s="27">
        <f>AL7</f>
        <v>459822.86249999999</v>
      </c>
      <c r="AQ7" s="28">
        <f>AM7</f>
        <v>0.63786029637659436</v>
      </c>
      <c r="AT7" s="21" t="s">
        <v>40</v>
      </c>
      <c r="AU7" s="23">
        <v>459822.86249999999</v>
      </c>
      <c r="AV7" s="14">
        <v>0.63786029637659436</v>
      </c>
      <c r="AX7" s="21" t="s">
        <v>15</v>
      </c>
      <c r="AY7" s="23">
        <v>117541.05250000002</v>
      </c>
      <c r="AZ7" s="14">
        <v>0.16305141979334889</v>
      </c>
      <c r="BB7" s="33" t="s">
        <v>15</v>
      </c>
      <c r="BC7" s="34">
        <f>VLOOKUP(BB7,AX:AZ,2,0)</f>
        <v>117541.05250000002</v>
      </c>
      <c r="BD7" s="35">
        <f>VLOOKUP(BC7,AY:BA,2,0)</f>
        <v>0.16305141979334889</v>
      </c>
    </row>
    <row r="8" spans="3:56" s="15" customFormat="1" ht="13.8" x14ac:dyDescent="0.25">
      <c r="C8" s="12" t="s">
        <v>32</v>
      </c>
      <c r="D8" s="13">
        <v>77421.900000000009</v>
      </c>
      <c r="E8" s="13">
        <v>26</v>
      </c>
      <c r="F8" s="14">
        <v>2.218998037040198E-4</v>
      </c>
      <c r="H8" s="15" t="s">
        <v>32</v>
      </c>
      <c r="I8" s="17">
        <v>5</v>
      </c>
      <c r="J8" s="17">
        <v>9</v>
      </c>
      <c r="K8" s="18">
        <f t="shared" ref="K8:K12" si="0">VLOOKUP(H8,$C$7:$E$12,2,0)</f>
        <v>77421.900000000009</v>
      </c>
      <c r="L8" s="18" t="str">
        <f t="shared" ref="L8:M12" si="1">IF(K8=MAX(K8:K13),K8,"")</f>
        <v/>
      </c>
      <c r="M8" s="18">
        <f t="shared" ref="M8:M12" si="2">IF(K8=MAX(L8:L13),"",K8)</f>
        <v>77421.900000000009</v>
      </c>
      <c r="N8" s="18">
        <f t="shared" ref="N8:N11" si="3">VLOOKUP(H8,C8:F13,3,0)</f>
        <v>26</v>
      </c>
      <c r="O8" s="24">
        <f t="shared" ref="O8:O12" si="4">VLOOKUP(H8,C8:F13,4,0)</f>
        <v>2.218998037040198E-4</v>
      </c>
      <c r="R8"/>
      <c r="S8"/>
      <c r="T8"/>
      <c r="Y8" s="21" t="s">
        <v>1</v>
      </c>
      <c r="Z8" s="23">
        <v>58642.049999999996</v>
      </c>
      <c r="AA8" s="23">
        <v>58642.049999999996</v>
      </c>
      <c r="AE8" s="21" t="s">
        <v>1</v>
      </c>
      <c r="AF8" s="23">
        <v>11728.41</v>
      </c>
      <c r="AG8"/>
      <c r="AK8" s="21" t="s">
        <v>42</v>
      </c>
      <c r="AL8" s="23">
        <v>261060.48000000004</v>
      </c>
      <c r="AM8" s="14">
        <v>0.36213970362340564</v>
      </c>
      <c r="AO8" s="29" t="s">
        <v>42</v>
      </c>
      <c r="AP8" s="30">
        <f>AL8</f>
        <v>261060.48000000004</v>
      </c>
      <c r="AQ8" s="31">
        <f>AM8</f>
        <v>0.36213970362340564</v>
      </c>
      <c r="AT8" s="21" t="s">
        <v>42</v>
      </c>
      <c r="AU8" s="23">
        <v>261060.48000000004</v>
      </c>
      <c r="AV8" s="14">
        <v>0.36213970362340564</v>
      </c>
      <c r="AX8" s="32" t="s">
        <v>25</v>
      </c>
      <c r="AY8" s="23">
        <v>1225</v>
      </c>
      <c r="AZ8" s="14">
        <v>1.6993040729055269E-3</v>
      </c>
      <c r="BB8" s="36" t="s">
        <v>25</v>
      </c>
      <c r="BC8" s="37">
        <f t="shared" ref="BC8:BD8" si="5">VLOOKUP(BB8,AX:AZ,2,0)</f>
        <v>1225</v>
      </c>
      <c r="BD8" s="38">
        <f t="shared" si="5"/>
        <v>1.6993040729055269E-3</v>
      </c>
    </row>
    <row r="9" spans="3:56" s="15" customFormat="1" ht="13.8" x14ac:dyDescent="0.25">
      <c r="C9" s="12" t="s">
        <v>14</v>
      </c>
      <c r="D9" s="13">
        <v>157387.38500000001</v>
      </c>
      <c r="E9" s="13">
        <v>72768</v>
      </c>
      <c r="F9" s="14">
        <v>0.62104634292054284</v>
      </c>
      <c r="H9" s="15" t="s">
        <v>14</v>
      </c>
      <c r="I9" s="17">
        <v>2</v>
      </c>
      <c r="J9" s="17">
        <v>8</v>
      </c>
      <c r="K9" s="18">
        <f t="shared" si="0"/>
        <v>157387.38500000001</v>
      </c>
      <c r="L9" s="18" t="str">
        <f t="shared" si="1"/>
        <v/>
      </c>
      <c r="M9" s="18">
        <f t="shared" si="2"/>
        <v>157387.38500000001</v>
      </c>
      <c r="N9" s="18">
        <f t="shared" si="3"/>
        <v>72768</v>
      </c>
      <c r="O9" s="24">
        <f t="shared" si="4"/>
        <v>0.62104634292054284</v>
      </c>
      <c r="R9"/>
      <c r="S9"/>
      <c r="T9"/>
      <c r="Y9" s="21" t="s">
        <v>2</v>
      </c>
      <c r="Z9" s="23">
        <v>57630.7</v>
      </c>
      <c r="AA9" s="23">
        <v>57630.7</v>
      </c>
      <c r="AE9" s="21" t="s">
        <v>2</v>
      </c>
      <c r="AF9" s="23">
        <v>11526.14</v>
      </c>
      <c r="AG9"/>
      <c r="AK9" s="12" t="s">
        <v>44</v>
      </c>
      <c r="AL9" s="23">
        <v>720883.34250000003</v>
      </c>
      <c r="AM9" s="14">
        <v>1</v>
      </c>
      <c r="AT9" s="12" t="s">
        <v>44</v>
      </c>
      <c r="AU9" s="23">
        <v>720883.34250000003</v>
      </c>
      <c r="AV9" s="14">
        <v>1</v>
      </c>
      <c r="AX9" s="32" t="s">
        <v>26</v>
      </c>
      <c r="AY9" s="23">
        <v>28378.639999999992</v>
      </c>
      <c r="AZ9" s="14">
        <v>3.9366480437158929E-2</v>
      </c>
      <c r="BB9" s="36" t="s">
        <v>26</v>
      </c>
      <c r="BC9" s="37">
        <f t="shared" ref="BC9:BD9" si="6">VLOOKUP(BB9,AX:AZ,2,0)</f>
        <v>28378.639999999992</v>
      </c>
      <c r="BD9" s="38">
        <f t="shared" si="6"/>
        <v>3.9366480437158929E-2</v>
      </c>
    </row>
    <row r="10" spans="3:56" s="15" customFormat="1" ht="13.8" x14ac:dyDescent="0.25">
      <c r="C10" s="12" t="s">
        <v>13</v>
      </c>
      <c r="D10" s="13">
        <v>61203.859999999986</v>
      </c>
      <c r="E10" s="13">
        <v>16488</v>
      </c>
      <c r="F10" s="14">
        <v>0.14071861397968763</v>
      </c>
      <c r="H10" s="15" t="s">
        <v>13</v>
      </c>
      <c r="I10" s="17">
        <v>4</v>
      </c>
      <c r="J10" s="17">
        <v>1</v>
      </c>
      <c r="K10" s="18">
        <f t="shared" si="0"/>
        <v>61203.859999999986</v>
      </c>
      <c r="L10" s="18" t="str">
        <f t="shared" si="1"/>
        <v/>
      </c>
      <c r="M10" s="18">
        <f t="shared" si="2"/>
        <v>61203.859999999986</v>
      </c>
      <c r="N10" s="18">
        <f t="shared" si="3"/>
        <v>16488</v>
      </c>
      <c r="O10" s="24">
        <f t="shared" si="4"/>
        <v>0.14071861397968763</v>
      </c>
      <c r="R10"/>
      <c r="S10"/>
      <c r="T10"/>
      <c r="Y10" s="21" t="s">
        <v>3</v>
      </c>
      <c r="Z10" s="23">
        <v>58950.7</v>
      </c>
      <c r="AA10" s="23">
        <v>58950.7</v>
      </c>
      <c r="AE10" s="21" t="s">
        <v>3</v>
      </c>
      <c r="AF10" s="23">
        <v>11790.14</v>
      </c>
      <c r="AG10"/>
      <c r="AK10"/>
      <c r="AL10"/>
      <c r="AM10"/>
      <c r="AT10"/>
      <c r="AU10"/>
      <c r="AV10"/>
      <c r="AX10" s="32" t="s">
        <v>24</v>
      </c>
      <c r="AY10" s="23">
        <v>27919.090000000004</v>
      </c>
      <c r="AZ10" s="14">
        <v>3.8728998652094671E-2</v>
      </c>
      <c r="BB10" s="36" t="s">
        <v>24</v>
      </c>
      <c r="BC10" s="37">
        <f t="shared" ref="BC10:BD10" si="7">VLOOKUP(BB10,AX:AZ,2,0)</f>
        <v>27919.090000000004</v>
      </c>
      <c r="BD10" s="38">
        <f t="shared" si="7"/>
        <v>3.8728998652094671E-2</v>
      </c>
    </row>
    <row r="11" spans="3:56" s="15" customFormat="1" ht="13.8" x14ac:dyDescent="0.25">
      <c r="C11" s="12" t="s">
        <v>38</v>
      </c>
      <c r="D11" s="13">
        <v>130229.14500000003</v>
      </c>
      <c r="E11" s="13">
        <v>13188</v>
      </c>
      <c r="F11" s="14">
        <v>0.11255440812494666</v>
      </c>
      <c r="H11" s="15" t="s">
        <v>38</v>
      </c>
      <c r="I11" s="17">
        <v>7</v>
      </c>
      <c r="J11" s="17">
        <v>2</v>
      </c>
      <c r="K11" s="18">
        <f t="shared" si="0"/>
        <v>130229.14500000003</v>
      </c>
      <c r="L11" s="18" t="str">
        <f t="shared" si="1"/>
        <v/>
      </c>
      <c r="M11" s="18">
        <f t="shared" si="2"/>
        <v>130229.14500000003</v>
      </c>
      <c r="N11" s="18">
        <f t="shared" si="3"/>
        <v>13188</v>
      </c>
      <c r="O11" s="24">
        <f t="shared" si="4"/>
        <v>0.11255440812494666</v>
      </c>
      <c r="R11"/>
      <c r="S11"/>
      <c r="T11"/>
      <c r="Y11" s="21" t="s">
        <v>4</v>
      </c>
      <c r="Z11" s="23">
        <v>60548.14</v>
      </c>
      <c r="AA11" s="23">
        <v>60548.14</v>
      </c>
      <c r="AE11" s="21" t="s">
        <v>4</v>
      </c>
      <c r="AF11" s="23">
        <v>12109.628000000001</v>
      </c>
      <c r="AG11"/>
      <c r="AK11"/>
      <c r="AL11"/>
      <c r="AM11"/>
      <c r="AT11"/>
      <c r="AU11"/>
      <c r="AV11"/>
      <c r="AX11" s="32" t="s">
        <v>27</v>
      </c>
      <c r="AY11" s="23">
        <v>31527.742500000004</v>
      </c>
      <c r="AZ11" s="14">
        <v>4.3734874481442192E-2</v>
      </c>
      <c r="BB11" s="36" t="s">
        <v>27</v>
      </c>
      <c r="BC11" s="37">
        <f t="shared" ref="BC11:BD11" si="8">VLOOKUP(BB11,AX:AZ,2,0)</f>
        <v>31527.742500000004</v>
      </c>
      <c r="BD11" s="38">
        <f t="shared" si="8"/>
        <v>4.3734874481442192E-2</v>
      </c>
    </row>
    <row r="12" spans="3:56" s="15" customFormat="1" ht="13.8" x14ac:dyDescent="0.25">
      <c r="C12" s="12" t="s">
        <v>12</v>
      </c>
      <c r="D12" s="13">
        <v>177100</v>
      </c>
      <c r="E12" s="13">
        <v>11856</v>
      </c>
      <c r="F12" s="14">
        <v>0.10118631048903302</v>
      </c>
      <c r="H12" s="15" t="s">
        <v>12</v>
      </c>
      <c r="I12" s="17">
        <v>1</v>
      </c>
      <c r="J12" s="17">
        <v>3</v>
      </c>
      <c r="K12" s="18">
        <f t="shared" si="0"/>
        <v>177100</v>
      </c>
      <c r="L12" s="18">
        <f t="shared" si="1"/>
        <v>177100</v>
      </c>
      <c r="M12" s="18" t="str">
        <f t="shared" si="2"/>
        <v/>
      </c>
      <c r="N12" s="18">
        <f>VLOOKUP(H12,C12:F17,3,0)</f>
        <v>11856</v>
      </c>
      <c r="O12" s="25">
        <f t="shared" si="4"/>
        <v>0.10118631048903302</v>
      </c>
      <c r="R12"/>
      <c r="S12"/>
      <c r="T12"/>
      <c r="Y12" s="21" t="s">
        <v>5</v>
      </c>
      <c r="Z12" s="23">
        <v>55608</v>
      </c>
      <c r="AA12" s="23">
        <v>55608</v>
      </c>
      <c r="AE12" s="21" t="s">
        <v>5</v>
      </c>
      <c r="AF12" s="23">
        <v>11121.599999999999</v>
      </c>
      <c r="AG12"/>
      <c r="AK12"/>
      <c r="AL12"/>
      <c r="AM12"/>
      <c r="AT12"/>
      <c r="AU12"/>
      <c r="AV12"/>
      <c r="AX12" s="32" t="s">
        <v>23</v>
      </c>
      <c r="AY12" s="23">
        <v>28490.580000000009</v>
      </c>
      <c r="AZ12" s="14">
        <v>3.9521762149747564E-2</v>
      </c>
      <c r="BB12" s="36" t="s">
        <v>23</v>
      </c>
      <c r="BC12" s="37">
        <f t="shared" ref="BC12:BD12" si="9">VLOOKUP(BB12,AX:AZ,2,0)</f>
        <v>28490.580000000009</v>
      </c>
      <c r="BD12" s="38">
        <f t="shared" si="9"/>
        <v>3.9521762149747564E-2</v>
      </c>
    </row>
    <row r="13" spans="3:56" s="15" customFormat="1" ht="13.8" x14ac:dyDescent="0.25">
      <c r="C13" s="12" t="s">
        <v>44</v>
      </c>
      <c r="D13" s="13">
        <v>720883.34250000003</v>
      </c>
      <c r="E13" s="13">
        <v>117170</v>
      </c>
      <c r="F13" s="14">
        <v>1</v>
      </c>
      <c r="R13"/>
      <c r="S13"/>
      <c r="T13"/>
      <c r="Y13" s="21" t="s">
        <v>6</v>
      </c>
      <c r="Z13" s="23">
        <v>57630.7</v>
      </c>
      <c r="AA13" s="23">
        <v>57630.7</v>
      </c>
      <c r="AE13" s="21" t="s">
        <v>6</v>
      </c>
      <c r="AF13" s="23">
        <v>11526.14</v>
      </c>
      <c r="AG13"/>
      <c r="AK13"/>
      <c r="AL13"/>
      <c r="AM13"/>
      <c r="AT13"/>
      <c r="AU13"/>
      <c r="AV13"/>
      <c r="AX13" s="21" t="s">
        <v>32</v>
      </c>
      <c r="AY13" s="23">
        <v>77421.900000000009</v>
      </c>
      <c r="AZ13" s="14">
        <v>0.10739865306292606</v>
      </c>
      <c r="BB13" s="36" t="s">
        <v>32</v>
      </c>
      <c r="BC13" s="37">
        <f t="shared" ref="BC13:BD13" si="10">VLOOKUP(BB13,AX:AZ,2,0)</f>
        <v>77421.900000000009</v>
      </c>
      <c r="BD13" s="38">
        <f t="shared" si="10"/>
        <v>0.10739865306292606</v>
      </c>
    </row>
    <row r="14" spans="3:56" s="15" customFormat="1" ht="16.8" customHeight="1" x14ac:dyDescent="0.25">
      <c r="Y14" s="21" t="s">
        <v>7</v>
      </c>
      <c r="Z14" s="23">
        <v>60977.822499999995</v>
      </c>
      <c r="AA14" s="23">
        <v>60977.822499999995</v>
      </c>
      <c r="AE14" s="21" t="s">
        <v>7</v>
      </c>
      <c r="AF14" s="23">
        <v>12195.5645</v>
      </c>
      <c r="AG14"/>
      <c r="AK14"/>
      <c r="AL14"/>
      <c r="AM14"/>
      <c r="AT14"/>
      <c r="AU14"/>
      <c r="AV14"/>
      <c r="AX14" s="32" t="s">
        <v>32</v>
      </c>
      <c r="AY14" s="23">
        <v>77421.900000000009</v>
      </c>
      <c r="AZ14" s="14">
        <v>0.10739865306292606</v>
      </c>
      <c r="BB14" s="36" t="s">
        <v>32</v>
      </c>
      <c r="BC14" s="37">
        <f t="shared" ref="BC14:BD14" si="11">VLOOKUP(BB14,AX:AZ,2,0)</f>
        <v>77421.900000000009</v>
      </c>
      <c r="BD14" s="38">
        <f t="shared" si="11"/>
        <v>0.10739865306292606</v>
      </c>
    </row>
    <row r="15" spans="3:56" s="15" customFormat="1" ht="16.8" customHeight="1" x14ac:dyDescent="0.25">
      <c r="Y15" s="21" t="s">
        <v>8</v>
      </c>
      <c r="Z15" s="23">
        <v>59906.11</v>
      </c>
      <c r="AA15" s="23">
        <v>59906.11</v>
      </c>
      <c r="AE15" s="21" t="s">
        <v>8</v>
      </c>
      <c r="AF15" s="23">
        <v>11981.222000000002</v>
      </c>
      <c r="AG15"/>
      <c r="AK15"/>
      <c r="AL15"/>
      <c r="AM15"/>
      <c r="AT15"/>
      <c r="AU15"/>
      <c r="AV15"/>
      <c r="AX15" s="21" t="s">
        <v>14</v>
      </c>
      <c r="AY15" s="23">
        <v>157387.38500000001</v>
      </c>
      <c r="AZ15" s="14">
        <v>0.21832573416689816</v>
      </c>
      <c r="BB15" s="36" t="s">
        <v>14</v>
      </c>
      <c r="BC15" s="37">
        <f t="shared" ref="BC15:BD15" si="12">VLOOKUP(BB15,AX:AZ,2,0)</f>
        <v>157387.38500000001</v>
      </c>
      <c r="BD15" s="38">
        <f t="shared" si="12"/>
        <v>0.21832573416689816</v>
      </c>
    </row>
    <row r="16" spans="3:56" s="15" customFormat="1" ht="16.8" customHeight="1" x14ac:dyDescent="0.25">
      <c r="Y16" s="21" t="s">
        <v>9</v>
      </c>
      <c r="Z16" s="23">
        <v>66177.665000000008</v>
      </c>
      <c r="AA16" s="23">
        <v>66177.665000000008</v>
      </c>
      <c r="AE16" s="21" t="s">
        <v>9</v>
      </c>
      <c r="AF16" s="23">
        <v>13235.532999999999</v>
      </c>
      <c r="AG16"/>
      <c r="AK16"/>
      <c r="AL16"/>
      <c r="AM16"/>
      <c r="AT16"/>
      <c r="AU16"/>
      <c r="AV16"/>
      <c r="AX16" s="32" t="s">
        <v>37</v>
      </c>
      <c r="AY16" s="23">
        <v>100400</v>
      </c>
      <c r="AZ16" s="14">
        <v>0.1392735746283387</v>
      </c>
      <c r="BB16" s="36" t="s">
        <v>37</v>
      </c>
      <c r="BC16" s="37">
        <f t="shared" ref="BC16:BD16" si="13">VLOOKUP(BB16,AX:AZ,2,0)</f>
        <v>100400</v>
      </c>
      <c r="BD16" s="38">
        <f t="shared" si="13"/>
        <v>0.1392735746283387</v>
      </c>
    </row>
    <row r="17" spans="25:56" s="15" customFormat="1" ht="16.8" customHeight="1" x14ac:dyDescent="0.25">
      <c r="Y17" s="21" t="s">
        <v>10</v>
      </c>
      <c r="Z17" s="23">
        <v>62246.084999999992</v>
      </c>
      <c r="AA17" s="23">
        <v>62246.084999999992</v>
      </c>
      <c r="AE17" s="21" t="s">
        <v>10</v>
      </c>
      <c r="AF17" s="23">
        <v>12449.217000000002</v>
      </c>
      <c r="AG17"/>
      <c r="AK17"/>
      <c r="AL17"/>
      <c r="AM17"/>
      <c r="AT17"/>
      <c r="AU17"/>
      <c r="AV17"/>
      <c r="AX17" s="32" t="s">
        <v>36</v>
      </c>
      <c r="AY17" s="23">
        <v>56987.385000000017</v>
      </c>
      <c r="AZ17" s="14">
        <v>7.9052159538559472E-2</v>
      </c>
      <c r="BB17" s="36" t="s">
        <v>36</v>
      </c>
      <c r="BC17" s="37">
        <f t="shared" ref="BC17:BD17" si="14">VLOOKUP(BB17,AX:AZ,2,0)</f>
        <v>56987.385000000017</v>
      </c>
      <c r="BD17" s="38">
        <f t="shared" si="14"/>
        <v>7.9052159538559472E-2</v>
      </c>
    </row>
    <row r="18" spans="25:56" s="15" customFormat="1" ht="16.8" customHeight="1" x14ac:dyDescent="0.25">
      <c r="Y18" s="21" t="s">
        <v>11</v>
      </c>
      <c r="Z18" s="23">
        <v>57630.7</v>
      </c>
      <c r="AA18" s="23">
        <v>57630.7</v>
      </c>
      <c r="AE18" s="21" t="s">
        <v>11</v>
      </c>
      <c r="AF18" s="23">
        <v>11526.14</v>
      </c>
      <c r="AG18"/>
      <c r="AK18"/>
      <c r="AL18"/>
      <c r="AM18"/>
      <c r="AT18"/>
      <c r="AU18"/>
      <c r="AV18"/>
      <c r="AX18" s="21" t="s">
        <v>13</v>
      </c>
      <c r="AY18" s="23">
        <v>61203.859999999986</v>
      </c>
      <c r="AZ18" s="14">
        <v>8.4901198837175215E-2</v>
      </c>
      <c r="BB18" s="36" t="s">
        <v>13</v>
      </c>
      <c r="BC18" s="37">
        <f t="shared" ref="BC18:BD18" si="15">VLOOKUP(BB18,AX:AZ,2,0)</f>
        <v>61203.859999999986</v>
      </c>
      <c r="BD18" s="38">
        <f t="shared" si="15"/>
        <v>8.4901198837175215E-2</v>
      </c>
    </row>
    <row r="19" spans="25:56" s="15" customFormat="1" ht="16.8" customHeight="1" x14ac:dyDescent="0.25">
      <c r="Y19" s="12" t="s">
        <v>44</v>
      </c>
      <c r="Z19" s="23">
        <v>720883.34250000003</v>
      </c>
      <c r="AA19" s="23">
        <v>720883.34250000003</v>
      </c>
      <c r="AE19" s="12" t="s">
        <v>44</v>
      </c>
      <c r="AF19" s="23">
        <v>144176.66849999997</v>
      </c>
      <c r="AG19"/>
      <c r="AK19"/>
      <c r="AL19"/>
      <c r="AM19"/>
      <c r="AT19"/>
      <c r="AU19"/>
      <c r="AV19"/>
      <c r="AX19" s="32" t="s">
        <v>35</v>
      </c>
      <c r="AY19" s="23">
        <v>57443.859999999986</v>
      </c>
      <c r="AZ19" s="14">
        <v>7.9685375723603971E-2</v>
      </c>
      <c r="BB19" s="36" t="s">
        <v>35</v>
      </c>
      <c r="BC19" s="37">
        <f t="shared" ref="BC19:BD19" si="16">VLOOKUP(BB19,AX:AZ,2,0)</f>
        <v>57443.859999999986</v>
      </c>
      <c r="BD19" s="38">
        <f t="shared" si="16"/>
        <v>7.9685375723603971E-2</v>
      </c>
    </row>
    <row r="20" spans="25:56" s="15" customFormat="1" ht="16.8" customHeight="1" x14ac:dyDescent="0.25">
      <c r="AK20"/>
      <c r="AL20"/>
      <c r="AM20"/>
      <c r="AT20"/>
      <c r="AU20"/>
      <c r="AV20"/>
      <c r="AX20" s="32" t="s">
        <v>34</v>
      </c>
      <c r="AY20" s="23">
        <v>2490</v>
      </c>
      <c r="AZ20" s="14">
        <v>3.4540956257426629E-3</v>
      </c>
      <c r="BB20" s="36" t="s">
        <v>34</v>
      </c>
      <c r="BC20" s="37">
        <f t="shared" ref="BC20:BD20" si="17">VLOOKUP(BB20,AX:AZ,2,0)</f>
        <v>2490</v>
      </c>
      <c r="BD20" s="38">
        <f t="shared" si="17"/>
        <v>3.4540956257426629E-3</v>
      </c>
    </row>
    <row r="21" spans="25:56" s="15" customFormat="1" ht="16.8" customHeight="1" x14ac:dyDescent="0.25">
      <c r="AK21"/>
      <c r="AL21"/>
      <c r="AM21"/>
      <c r="AT21"/>
      <c r="AU21"/>
      <c r="AV21"/>
      <c r="AX21" s="32" t="s">
        <v>33</v>
      </c>
      <c r="AY21" s="23">
        <v>1270</v>
      </c>
      <c r="AZ21" s="14">
        <v>1.761727487828587E-3</v>
      </c>
      <c r="BB21" s="36" t="s">
        <v>33</v>
      </c>
      <c r="BC21" s="37">
        <f t="shared" ref="BC21:BD21" si="18">VLOOKUP(BB21,AX:AZ,2,0)</f>
        <v>1270</v>
      </c>
      <c r="BD21" s="38">
        <f t="shared" si="18"/>
        <v>1.761727487828587E-3</v>
      </c>
    </row>
    <row r="22" spans="25:56" s="15" customFormat="1" ht="16.8" customHeight="1" x14ac:dyDescent="0.25">
      <c r="AK22"/>
      <c r="AL22"/>
      <c r="AM22"/>
      <c r="AT22"/>
      <c r="AU22"/>
      <c r="AV22"/>
      <c r="AX22" s="21" t="s">
        <v>38</v>
      </c>
      <c r="AY22" s="23">
        <v>130229.14499999999</v>
      </c>
      <c r="AZ22" s="14">
        <v>0.1806521767424526</v>
      </c>
      <c r="BB22" s="36" t="s">
        <v>38</v>
      </c>
      <c r="BC22" s="37">
        <f t="shared" ref="BC22:BD22" si="19">VLOOKUP(BB22,AX:AZ,2,0)</f>
        <v>130229.14499999999</v>
      </c>
      <c r="BD22" s="38">
        <f t="shared" si="19"/>
        <v>0.1806521767424526</v>
      </c>
    </row>
    <row r="23" spans="25:56" s="15" customFormat="1" ht="16.8" customHeight="1" x14ac:dyDescent="0.25">
      <c r="AK23"/>
      <c r="AL23"/>
      <c r="AM23"/>
      <c r="AT23"/>
      <c r="AU23"/>
      <c r="AV23"/>
      <c r="AX23" s="32" t="s">
        <v>31</v>
      </c>
      <c r="AY23" s="23">
        <v>58148.219999999994</v>
      </c>
      <c r="AZ23" s="14">
        <v>8.0662454757719687E-2</v>
      </c>
      <c r="BB23" s="36" t="s">
        <v>31</v>
      </c>
      <c r="BC23" s="37">
        <f t="shared" ref="BC23:BD23" si="20">VLOOKUP(BB23,AX:AZ,2,0)</f>
        <v>58148.219999999994</v>
      </c>
      <c r="BD23" s="38">
        <f t="shared" si="20"/>
        <v>8.0662454757719687E-2</v>
      </c>
    </row>
    <row r="24" spans="25:56" s="15" customFormat="1" ht="16.8" customHeight="1" x14ac:dyDescent="0.25">
      <c r="AX24" s="32" t="s">
        <v>30</v>
      </c>
      <c r="AY24" s="23">
        <v>72080.925000000003</v>
      </c>
      <c r="AZ24" s="14">
        <v>9.9989721984732924E-2</v>
      </c>
      <c r="BB24" s="36" t="s">
        <v>30</v>
      </c>
      <c r="BC24" s="37">
        <f t="shared" ref="BC24:BD24" si="21">VLOOKUP(BB24,AX:AZ,2,0)</f>
        <v>72080.925000000003</v>
      </c>
      <c r="BD24" s="38">
        <f t="shared" si="21"/>
        <v>9.9989721984732924E-2</v>
      </c>
    </row>
    <row r="25" spans="25:56" s="15" customFormat="1" ht="16.8" customHeight="1" x14ac:dyDescent="0.25">
      <c r="AX25" s="21" t="s">
        <v>12</v>
      </c>
      <c r="AY25" s="23">
        <v>177100</v>
      </c>
      <c r="AZ25" s="14">
        <v>0.24567081739719904</v>
      </c>
      <c r="BB25" s="36" t="s">
        <v>12</v>
      </c>
      <c r="BC25" s="37">
        <f t="shared" ref="BC25:BD25" si="22">VLOOKUP(BB25,AX:AZ,2,0)</f>
        <v>177100</v>
      </c>
      <c r="BD25" s="38">
        <f t="shared" si="22"/>
        <v>0.24567081739719904</v>
      </c>
    </row>
    <row r="26" spans="25:56" s="15" customFormat="1" ht="16.8" customHeight="1" x14ac:dyDescent="0.25">
      <c r="AX26" s="32" t="s">
        <v>28</v>
      </c>
      <c r="AY26" s="23">
        <v>88900</v>
      </c>
      <c r="AZ26" s="14">
        <v>0.1233209241480011</v>
      </c>
      <c r="BB26" s="36" t="s">
        <v>28</v>
      </c>
      <c r="BC26" s="37">
        <f t="shared" ref="BC26:BD26" si="23">VLOOKUP(BB26,AX:AZ,2,0)</f>
        <v>88900</v>
      </c>
      <c r="BD26" s="38">
        <f t="shared" si="23"/>
        <v>0.1233209241480011</v>
      </c>
    </row>
    <row r="27" spans="25:56" s="15" customFormat="1" ht="16.8" customHeight="1" x14ac:dyDescent="0.25">
      <c r="AX27" s="32" t="s">
        <v>29</v>
      </c>
      <c r="AY27" s="23">
        <v>88200</v>
      </c>
      <c r="AZ27" s="14">
        <v>0.12234989324919794</v>
      </c>
      <c r="BB27" s="39" t="s">
        <v>29</v>
      </c>
      <c r="BC27" s="40">
        <f t="shared" ref="BC27:BD27" si="24">VLOOKUP(BB27,AX:AZ,2,0)</f>
        <v>88200</v>
      </c>
      <c r="BD27" s="41">
        <f t="shared" si="24"/>
        <v>0.12234989324919794</v>
      </c>
    </row>
    <row r="28" spans="25:56" ht="16.8" customHeight="1" x14ac:dyDescent="0.25">
      <c r="AX28" s="12" t="s">
        <v>44</v>
      </c>
      <c r="AY28" s="23">
        <v>720883.34250000003</v>
      </c>
      <c r="AZ28" s="14">
        <v>1</v>
      </c>
    </row>
  </sheetData>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03C8-4072-45CC-8782-53CA38B38379}">
  <sheetPr>
    <tabColor theme="5" tint="-0.499984740745262"/>
  </sheetPr>
  <dimension ref="A1"/>
  <sheetViews>
    <sheetView showGridLines="0" showRowColHeaders="0" tabSelected="1" zoomScale="62" zoomScaleNormal="250" workbookViewId="0">
      <selection activeCell="M59" sqref="M59"/>
    </sheetView>
  </sheetViews>
  <sheetFormatPr defaultRowHeight="13.8" x14ac:dyDescent="0.25"/>
  <cols>
    <col min="1" max="16384" width="8.796875" style="10"/>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9B5D-5BD1-4612-8033-072D552BA503}">
  <sheetPr>
    <tabColor theme="5" tint="-0.499984740745262"/>
  </sheetPr>
  <dimension ref="A1"/>
  <sheetViews>
    <sheetView showGridLines="0" showRowColHeaders="0" workbookViewId="0"/>
  </sheetViews>
  <sheetFormatPr defaultRowHeight="13.8" x14ac:dyDescent="0.25"/>
  <cols>
    <col min="1" max="16384" width="8.796875" style="10"/>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C1C02-43A2-47FE-B11C-282CAE8DA5A1}">
  <sheetPr>
    <tabColor theme="5" tint="-0.499984740745262"/>
  </sheetPr>
  <dimension ref="A1"/>
  <sheetViews>
    <sheetView showGridLines="0" showRowColHeaders="0" workbookViewId="0"/>
  </sheetViews>
  <sheetFormatPr defaultRowHeight="13.8" x14ac:dyDescent="0.25"/>
  <cols>
    <col min="1" max="16384" width="8.796875" style="10"/>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869-E4A2-4A94-B4DA-24E63919307C}">
  <sheetPr>
    <tabColor theme="5" tint="-0.499984740745262"/>
  </sheetPr>
  <dimension ref="A1"/>
  <sheetViews>
    <sheetView showGridLines="0" showRowColHeaders="0" topLeftCell="D1" workbookViewId="0">
      <selection activeCell="Q13" sqref="Q13"/>
    </sheetView>
  </sheetViews>
  <sheetFormatPr defaultRowHeight="13.8" x14ac:dyDescent="0.25"/>
  <cols>
    <col min="1" max="16384" width="8.796875" style="1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Tables</vt:lpstr>
      <vt:lpstr>Pivottables</vt:lpstr>
      <vt:lpstr>inocme sources</vt:lpstr>
      <vt:lpstr>geographically</vt:lpstr>
      <vt:lpstr>sales process</vt:lpstr>
      <vt:lpstr>projects status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Ibrahiem Mohamed</cp:lastModifiedBy>
  <dcterms:created xsi:type="dcterms:W3CDTF">2015-06-05T18:17:20Z</dcterms:created>
  <dcterms:modified xsi:type="dcterms:W3CDTF">2024-03-21T22:51:40Z</dcterms:modified>
  <cp:category/>
</cp:coreProperties>
</file>