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houch\Desktop\"/>
    </mc:Choice>
  </mc:AlternateContent>
  <xr:revisionPtr revIDLastSave="0" documentId="13_ncr:1_{FBBDAF74-AB77-462B-AFCA-D22777BF114A}" xr6:coauthVersionLast="41" xr6:coauthVersionMax="41" xr10:uidLastSave="{00000000-0000-0000-0000-000000000000}"/>
  <bookViews>
    <workbookView xWindow="-120" yWindow="-120" windowWidth="20730" windowHeight="11160" xr2:uid="{757F7BF4-795A-48A4-9B46-459D1EEBFE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4" i="1" l="1"/>
  <c r="J65" i="1"/>
  <c r="J63" i="1"/>
  <c r="J62" i="1"/>
  <c r="J61" i="1"/>
  <c r="J60" i="1"/>
  <c r="J59" i="1"/>
  <c r="J58" i="1"/>
  <c r="J57" i="1"/>
  <c r="J56" i="1"/>
  <c r="F56" i="1"/>
  <c r="F57" i="1"/>
  <c r="E53" i="1"/>
  <c r="F66" i="1"/>
  <c r="J67" i="1"/>
  <c r="J66" i="1"/>
  <c r="I53" i="1"/>
  <c r="F67" i="1"/>
  <c r="F63" i="1"/>
  <c r="F59" i="1"/>
  <c r="F49" i="1"/>
  <c r="F48" i="1"/>
  <c r="F47" i="1"/>
  <c r="F46" i="1"/>
  <c r="F45" i="1"/>
  <c r="F44" i="1"/>
  <c r="F43" i="1"/>
  <c r="F42" i="1"/>
  <c r="F41" i="1"/>
  <c r="F40" i="1"/>
  <c r="F39" i="1"/>
  <c r="F38" i="1"/>
  <c r="J49" i="1"/>
  <c r="J48" i="1"/>
  <c r="J47" i="1"/>
  <c r="J46" i="1"/>
  <c r="J45" i="1"/>
  <c r="J44" i="1"/>
  <c r="J43" i="1"/>
  <c r="J42" i="1"/>
  <c r="J41" i="1"/>
  <c r="J40" i="1"/>
  <c r="J39" i="1"/>
  <c r="J38" i="1"/>
  <c r="I34" i="1"/>
  <c r="E34" i="1"/>
  <c r="F60" i="1" l="1"/>
  <c r="F64" i="1"/>
  <c r="F61" i="1"/>
  <c r="F65" i="1"/>
  <c r="F58" i="1"/>
  <c r="F62" i="1"/>
  <c r="J20" i="1"/>
  <c r="F20" i="1"/>
  <c r="F19" i="1"/>
  <c r="F18" i="1"/>
  <c r="F17" i="1"/>
  <c r="F16" i="1"/>
  <c r="J18" i="1"/>
  <c r="J19" i="1"/>
  <c r="J17" i="1"/>
  <c r="J16" i="1"/>
  <c r="AC10" i="1"/>
  <c r="AC9" i="1"/>
  <c r="AC8" i="1"/>
  <c r="AC7" i="1"/>
  <c r="AC6" i="1"/>
  <c r="AC2" i="1"/>
  <c r="Y10" i="1"/>
  <c r="Y9" i="1"/>
  <c r="Y8" i="1"/>
  <c r="Y7" i="1"/>
  <c r="Y6" i="1"/>
  <c r="X2" i="1"/>
  <c r="J15" i="1"/>
  <c r="J14" i="1"/>
  <c r="J13" i="1"/>
  <c r="J12" i="1"/>
  <c r="J11" i="1"/>
  <c r="J10" i="1"/>
  <c r="J9" i="1"/>
  <c r="I5" i="1"/>
  <c r="E5" i="1"/>
  <c r="F12" i="1" s="1"/>
  <c r="F11" i="1"/>
  <c r="F10" i="1"/>
  <c r="F14" i="1" l="1"/>
  <c r="F13" i="1"/>
  <c r="F9" i="1"/>
  <c r="F15" i="1"/>
</calcChain>
</file>

<file path=xl/sharedStrings.xml><?xml version="1.0" encoding="utf-8"?>
<sst xmlns="http://schemas.openxmlformats.org/spreadsheetml/2006/main" count="32" uniqueCount="4">
  <si>
    <t>n</t>
  </si>
  <si>
    <t>texp</t>
  </si>
  <si>
    <t>theory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</si>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</sst>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Feuil1!$W$6:$W$10</c:f>
              <c:numCache>
                <c:formatCode>General</c:formatCode>
                <c:ptCount val="5"/>
              </c:numCache>
            </c:numRef>
          </c:xVal>
          <c:yVal>
            <c:numRef>
              <c:f>Feuil1!$X$6:$X$10</c:f>
              <c:numCache>
                <c:formatCode>0.000</c:formatCode>
                <c:ptCount val="5"/>
                <c:pt idx="0">
                  <c:v>0.499</c:v>
                </c:pt>
                <c:pt idx="1">
                  <c:v>1.0169999999999999</c:v>
                </c:pt>
                <c:pt idx="2">
                  <c:v>1.9590000000000001</c:v>
                </c:pt>
                <c:pt idx="3">
                  <c:v>4.0369999999999999</c:v>
                </c:pt>
                <c:pt idx="4">
                  <c:v>8.0719999999999992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C1-4BF1-B605-628FB23BAE2B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Feuil1!$W$6:$W$10</c:f>
              <c:numCache>
                <c:formatCode>General</c:formatCode>
                <c:ptCount val="5"/>
              </c:numCache>
            </c:numRef>
          </c:xVal>
          <c:yVal>
            <c:numRef>
              <c:f>Feuil1!$Y$6:$Y$10</c:f>
              <c:numCache>
                <c:formatCode>0.000</c:formatCode>
                <c:ptCount val="5"/>
                <c:pt idx="0">
                  <c:v>3.2486978193749351E-9</c:v>
                </c:pt>
                <c:pt idx="1">
                  <c:v>3.2486978193749351E-9</c:v>
                </c:pt>
                <c:pt idx="2">
                  <c:v>3.2486978193749351E-9</c:v>
                </c:pt>
                <c:pt idx="3">
                  <c:v>3.2486978193749351E-9</c:v>
                </c:pt>
                <c:pt idx="4">
                  <c:v>3.2486978193749351E-9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C1-4BF1-B605-628FB23BA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15312"/>
        <c:axId val="394410720"/>
      </c:scatterChart>
      <c:valAx>
        <c:axId val="3944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94410720"/>
        <c:crosses val="autoZero"/>
        <c:crossBetween val="midCat"/>
      </c:valAx>
      <c:valAx>
        <c:axId val="3944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9441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2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Feuil1!$AA$6:$AA$10</c:f>
              <c:numCache>
                <c:formatCode>General</c:formatCode>
                <c:ptCount val="5"/>
              </c:numCache>
            </c:numRef>
          </c:xVal>
          <c:yVal>
            <c:numRef>
              <c:f>Feuil1!$AB$6:$AB$10</c:f>
              <c:numCache>
                <c:formatCode>0.000</c:formatCode>
                <c:ptCount val="5"/>
                <c:pt idx="0">
                  <c:v>0.48799999999999999</c:v>
                </c:pt>
                <c:pt idx="1">
                  <c:v>1.004</c:v>
                </c:pt>
                <c:pt idx="2">
                  <c:v>1.978</c:v>
                </c:pt>
                <c:pt idx="3">
                  <c:v>3.956</c:v>
                </c:pt>
                <c:pt idx="4">
                  <c:v>8.0259999999999998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00-456F-80C0-F1A0A1D69824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Feuil1!$AA$6:$AA$10</c:f>
              <c:numCache>
                <c:formatCode>General</c:formatCode>
                <c:ptCount val="5"/>
              </c:numCache>
            </c:numRef>
          </c:xVal>
          <c:yVal>
            <c:numRef>
              <c:f>Feuil1!$AC$6:$AC$10</c:f>
              <c:numCache>
                <c:formatCode>0.000</c:formatCode>
                <c:ptCount val="5"/>
                <c:pt idx="0">
                  <c:v>5.3374997748242284E-9</c:v>
                </c:pt>
                <c:pt idx="1">
                  <c:v>5.3374997748242284E-9</c:v>
                </c:pt>
                <c:pt idx="2">
                  <c:v>5.3374997748242284E-9</c:v>
                </c:pt>
                <c:pt idx="3">
                  <c:v>5.3374997748242284E-9</c:v>
                </c:pt>
                <c:pt idx="4">
                  <c:v>5.3374997748242284E-9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0-456F-80C0-F1A0A1D69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950352"/>
        <c:axId val="392950680"/>
      </c:scatterChart>
      <c:valAx>
        <c:axId val="3929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92950680"/>
        <c:crosses val="autoZero"/>
        <c:crossBetween val="midCat"/>
      </c:valAx>
      <c:valAx>
        <c:axId val="39295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9295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Feuil1!$D$38:$D$49</c:f>
              <c:numCache>
                <c:formatCode>0.000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Feuil1!$E$38:$E$49</c:f>
              <c:numCache>
                <c:formatCode>General</c:formatCode>
                <c:ptCount val="12"/>
                <c:pt idx="0">
                  <c:v>3.0000000000000001E-3</c:v>
                </c:pt>
                <c:pt idx="1">
                  <c:v>5.0000000000000001E-3</c:v>
                </c:pt>
                <c:pt idx="2">
                  <c:v>8.9999999999999993E-3</c:v>
                </c:pt>
                <c:pt idx="3">
                  <c:v>1.7999999999999999E-2</c:v>
                </c:pt>
                <c:pt idx="4">
                  <c:v>3.5000000000000003E-2</c:v>
                </c:pt>
                <c:pt idx="5">
                  <c:v>7.0000000000000007E-2</c:v>
                </c:pt>
                <c:pt idx="6">
                  <c:v>0.13700000000000001</c:v>
                </c:pt>
                <c:pt idx="7">
                  <c:v>0.27900000000000003</c:v>
                </c:pt>
                <c:pt idx="8">
                  <c:v>0.55300000000000005</c:v>
                </c:pt>
                <c:pt idx="9">
                  <c:v>1.131</c:v>
                </c:pt>
                <c:pt idx="10">
                  <c:v>2.2599999999999998</c:v>
                </c:pt>
                <c:pt idx="11">
                  <c:v>4.5129999999999999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3E-4CE9-B0BA-EA5D4ED0C992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Feuil1!$D$38:$D$49</c:f>
              <c:numCache>
                <c:formatCode>0.000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Feuil1!$F$38:$F$49</c:f>
              <c:numCache>
                <c:formatCode>0.000</c:formatCode>
                <c:ptCount val="12"/>
                <c:pt idx="0">
                  <c:v>2.9999982857218778E-3</c:v>
                </c:pt>
                <c:pt idx="1">
                  <c:v>5.9999850000664288E-3</c:v>
                </c:pt>
                <c:pt idx="2">
                  <c:v>1.2000060428303818E-2</c:v>
                </c:pt>
                <c:pt idx="3">
                  <c:v>2.399992328605402E-2</c:v>
                </c:pt>
                <c:pt idx="4">
                  <c:v>4.7999961000172717E-2</c:v>
                </c:pt>
                <c:pt idx="5">
                  <c:v>9.5999610430296672E-2</c:v>
                </c:pt>
                <c:pt idx="6">
                  <c:v>0.1919992452890566</c:v>
                </c:pt>
                <c:pt idx="7">
                  <c:v>0.38399831100747983</c:v>
                </c:pt>
                <c:pt idx="8">
                  <c:v>0.76799660444360895</c:v>
                </c:pt>
                <c:pt idx="9">
                  <c:v>1.5359932273157078</c:v>
                </c:pt>
                <c:pt idx="10">
                  <c:v>3.0719864250601177</c:v>
                </c:pt>
                <c:pt idx="11">
                  <c:v>6.1439728265489117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3E-4CE9-B0BA-EA5D4ED0C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528856"/>
        <c:axId val="322278072"/>
      </c:scatterChart>
      <c:valAx>
        <c:axId val="32852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22278072"/>
        <c:crosses val="autoZero"/>
        <c:crossBetween val="midCat"/>
      </c:valAx>
      <c:valAx>
        <c:axId val="32227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28528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Feuil1!$H$38:$H$49</c:f>
              <c:numCache>
                <c:formatCode>General</c:formatCode>
                <c:ptCount val="12"/>
                <c:pt idx="0">
                  <c:v>1000004</c:v>
                </c:pt>
                <c:pt idx="1">
                  <c:v>2000004</c:v>
                </c:pt>
                <c:pt idx="2">
                  <c:v>4000036</c:v>
                </c:pt>
                <c:pt idx="3">
                  <c:v>8000010</c:v>
                </c:pt>
                <c:pt idx="4">
                  <c:v>16000058</c:v>
                </c:pt>
                <c:pt idx="5">
                  <c:v>32000012</c:v>
                </c:pt>
                <c:pt idx="6">
                  <c:v>64000032</c:v>
                </c:pt>
                <c:pt idx="7">
                  <c:v>128000004</c:v>
                </c:pt>
                <c:pt idx="8">
                  <c:v>256000002</c:v>
                </c:pt>
                <c:pt idx="9">
                  <c:v>512000010</c:v>
                </c:pt>
                <c:pt idx="10">
                  <c:v>1024000010</c:v>
                </c:pt>
                <c:pt idx="11">
                  <c:v>2048000012</c:v>
                </c:pt>
              </c:numCache>
            </c:numRef>
          </c:xVal>
          <c:yVal>
            <c:numRef>
              <c:f>Feuil1!$I$38:$I$49</c:f>
              <c:numCache>
                <c:formatCode>General</c:formatCode>
                <c:ptCount val="12"/>
                <c:pt idx="0">
                  <c:v>2E-3</c:v>
                </c:pt>
                <c:pt idx="1">
                  <c:v>5.0000000000000001E-3</c:v>
                </c:pt>
                <c:pt idx="2">
                  <c:v>8.9999999999999993E-3</c:v>
                </c:pt>
                <c:pt idx="3">
                  <c:v>1.7000000000000001E-2</c:v>
                </c:pt>
                <c:pt idx="4">
                  <c:v>3.4000000000000002E-2</c:v>
                </c:pt>
                <c:pt idx="5">
                  <c:v>8.5999999999999993E-2</c:v>
                </c:pt>
                <c:pt idx="6">
                  <c:v>0.14899999999999999</c:v>
                </c:pt>
                <c:pt idx="7">
                  <c:v>0.28199999999999997</c:v>
                </c:pt>
                <c:pt idx="8">
                  <c:v>0.56200000000000006</c:v>
                </c:pt>
                <c:pt idx="9">
                  <c:v>1.1220000000000001</c:v>
                </c:pt>
                <c:pt idx="10">
                  <c:v>2.206</c:v>
                </c:pt>
                <c:pt idx="11">
                  <c:v>4.4429999999999996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0C-4F4B-9CDD-CA7D0EEC0101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Feuil1!$H$38:$H$49</c:f>
              <c:numCache>
                <c:formatCode>General</c:formatCode>
                <c:ptCount val="12"/>
                <c:pt idx="0">
                  <c:v>1000004</c:v>
                </c:pt>
                <c:pt idx="1">
                  <c:v>2000004</c:v>
                </c:pt>
                <c:pt idx="2">
                  <c:v>4000036</c:v>
                </c:pt>
                <c:pt idx="3">
                  <c:v>8000010</c:v>
                </c:pt>
                <c:pt idx="4">
                  <c:v>16000058</c:v>
                </c:pt>
                <c:pt idx="5">
                  <c:v>32000012</c:v>
                </c:pt>
                <c:pt idx="6">
                  <c:v>64000032</c:v>
                </c:pt>
                <c:pt idx="7">
                  <c:v>128000004</c:v>
                </c:pt>
                <c:pt idx="8">
                  <c:v>256000002</c:v>
                </c:pt>
                <c:pt idx="9">
                  <c:v>512000010</c:v>
                </c:pt>
                <c:pt idx="10">
                  <c:v>1024000010</c:v>
                </c:pt>
                <c:pt idx="11">
                  <c:v>2048000012</c:v>
                </c:pt>
              </c:numCache>
            </c:numRef>
          </c:xVal>
          <c:yVal>
            <c:numRef>
              <c:f>Feuil1!$J$38:$J$49</c:f>
              <c:numCache>
                <c:formatCode>0.000</c:formatCode>
                <c:ptCount val="12"/>
                <c:pt idx="0">
                  <c:v>2E-3</c:v>
                </c:pt>
                <c:pt idx="1">
                  <c:v>3.9999864000924796E-3</c:v>
                </c:pt>
                <c:pt idx="2">
                  <c:v>8.0000231998422402E-3</c:v>
                </c:pt>
                <c:pt idx="3">
                  <c:v>1.5999916800565755E-2</c:v>
                </c:pt>
                <c:pt idx="4">
                  <c:v>3.1999904000652793E-2</c:v>
                </c:pt>
                <c:pt idx="5">
                  <c:v>6.3999594402758056E-2</c:v>
                </c:pt>
                <c:pt idx="6">
                  <c:v>0.12799919920544539</c:v>
                </c:pt>
                <c:pt idx="7">
                  <c:v>0.25599827281174486</c:v>
                </c:pt>
                <c:pt idx="8">
                  <c:v>0.5119965280236094</c:v>
                </c:pt>
                <c:pt idx="9">
                  <c:v>1.0239930624471754</c:v>
                </c:pt>
                <c:pt idx="10">
                  <c:v>2.0479860992945249</c:v>
                </c:pt>
                <c:pt idx="11">
                  <c:v>4.0959721769891964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0C-4F4B-9CDD-CA7D0EEC0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84392"/>
        <c:axId val="501386032"/>
      </c:scatterChart>
      <c:valAx>
        <c:axId val="50138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501386032"/>
        <c:crosses val="autoZero"/>
        <c:crossBetween val="midCat"/>
      </c:valAx>
      <c:valAx>
        <c:axId val="5013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50138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Feuil1!$D$56:$D$67</c:f>
              <c:numCache>
                <c:formatCode>0.000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Feuil1!$E$56:$E$67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BA-482B-BBF4-10771BEF5118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Feuil1!$D$56:$D$67</c:f>
              <c:numCache>
                <c:formatCode>0.000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Feuil1!$F$56:$F$67</c:f>
              <c:numCache>
                <c:formatCode>0.000</c:formatCode>
                <c:ptCount val="12"/>
                <c:pt idx="0">
                  <c:v>8.8423010387618788E-5</c:v>
                </c:pt>
                <c:pt idx="1">
                  <c:v>1.2503323665607124E-4</c:v>
                </c:pt>
                <c:pt idx="2">
                  <c:v>1.7680869389470442E-4</c:v>
                </c:pt>
                <c:pt idx="3">
                  <c:v>2.500285471538672E-4</c:v>
                </c:pt>
                <c:pt idx="4">
                  <c:v>3.5357850312818875E-4</c:v>
                </c:pt>
                <c:pt idx="5">
                  <c:v>5.0001901971762454E-4</c:v>
                </c:pt>
                <c:pt idx="6">
                  <c:v>7.0711803873210201E-4</c:v>
                </c:pt>
                <c:pt idx="7">
                  <c:v>1E-3</c:v>
                </c:pt>
                <c:pt idx="8">
                  <c:v>1.4141978584493251E-3</c:v>
                </c:pt>
                <c:pt idx="9">
                  <c:v>1.9999621148557652E-3</c:v>
                </c:pt>
                <c:pt idx="10">
                  <c:v>2.8283578445186465E-3</c:v>
                </c:pt>
                <c:pt idx="11">
                  <c:v>3.9998863260133103E-3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BA-482B-BBF4-10771BEF5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741752"/>
        <c:axId val="397747984"/>
      </c:scatterChart>
      <c:valAx>
        <c:axId val="39774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97747984"/>
        <c:crosses val="autoZero"/>
        <c:crossBetween val="midCat"/>
      </c:valAx>
      <c:valAx>
        <c:axId val="3977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9774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Feuil1!$H$56:$H$67</c:f>
              <c:numCache>
                <c:formatCode>General</c:formatCode>
                <c:ptCount val="12"/>
                <c:pt idx="0">
                  <c:v>1000004</c:v>
                </c:pt>
                <c:pt idx="1">
                  <c:v>2000004</c:v>
                </c:pt>
                <c:pt idx="2">
                  <c:v>4000036</c:v>
                </c:pt>
                <c:pt idx="3">
                  <c:v>8000010</c:v>
                </c:pt>
                <c:pt idx="4">
                  <c:v>16000058</c:v>
                </c:pt>
                <c:pt idx="5">
                  <c:v>32000012</c:v>
                </c:pt>
                <c:pt idx="6">
                  <c:v>64000032</c:v>
                </c:pt>
                <c:pt idx="7">
                  <c:v>128000004</c:v>
                </c:pt>
                <c:pt idx="8">
                  <c:v>256000002</c:v>
                </c:pt>
                <c:pt idx="9">
                  <c:v>512000010</c:v>
                </c:pt>
                <c:pt idx="10">
                  <c:v>1024000010</c:v>
                </c:pt>
                <c:pt idx="11">
                  <c:v>2048000012</c:v>
                </c:pt>
              </c:numCache>
            </c:numRef>
          </c:xVal>
          <c:yVal>
            <c:numRef>
              <c:f>Feuil1!$I$56:$I$67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03-473B-BF71-E009425CC90D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Feuil1!$H$56:$H$67</c:f>
              <c:numCache>
                <c:formatCode>General</c:formatCode>
                <c:ptCount val="12"/>
                <c:pt idx="0">
                  <c:v>1000004</c:v>
                </c:pt>
                <c:pt idx="1">
                  <c:v>2000004</c:v>
                </c:pt>
                <c:pt idx="2">
                  <c:v>4000036</c:v>
                </c:pt>
                <c:pt idx="3">
                  <c:v>8000010</c:v>
                </c:pt>
                <c:pt idx="4">
                  <c:v>16000058</c:v>
                </c:pt>
                <c:pt idx="5">
                  <c:v>32000012</c:v>
                </c:pt>
                <c:pt idx="6">
                  <c:v>64000032</c:v>
                </c:pt>
                <c:pt idx="7">
                  <c:v>128000004</c:v>
                </c:pt>
                <c:pt idx="8">
                  <c:v>256000002</c:v>
                </c:pt>
                <c:pt idx="9">
                  <c:v>512000010</c:v>
                </c:pt>
                <c:pt idx="10">
                  <c:v>1024000010</c:v>
                </c:pt>
                <c:pt idx="11">
                  <c:v>2048000012</c:v>
                </c:pt>
              </c:numCache>
            </c:numRef>
          </c:xVal>
          <c:yVal>
            <c:numRef>
              <c:f>Feuil1!$J$56:$J$67</c:f>
              <c:numCache>
                <c:formatCode>0.000</c:formatCode>
                <c:ptCount val="12"/>
                <c:pt idx="0">
                  <c:v>3.1292443302747868E-5</c:v>
                </c:pt>
                <c:pt idx="1">
                  <c:v>4.4236032475893876E-5</c:v>
                </c:pt>
                <c:pt idx="2">
                  <c:v>6.254129476234391E-5</c:v>
                </c:pt>
                <c:pt idx="3">
                  <c:v>8.8428283721826904E-5</c:v>
                </c:pt>
                <c:pt idx="4">
                  <c:v>1.2503850551713873E-4</c:v>
                </c:pt>
                <c:pt idx="5">
                  <c:v>1.7681274202145723E-4</c:v>
                </c:pt>
                <c:pt idx="6">
                  <c:v>2.5003287234096365E-4</c:v>
                </c:pt>
                <c:pt idx="7">
                  <c:v>3.5358167519278271E-4</c:v>
                </c:pt>
                <c:pt idx="8">
                  <c:v>5.0002187355464389E-4</c:v>
                </c:pt>
                <c:pt idx="9">
                  <c:v>7.0711959815673538E-4</c:v>
                </c:pt>
                <c:pt idx="10">
                  <c:v>1E-3</c:v>
                </c:pt>
                <c:pt idx="11">
                  <c:v>1.4141954385606106E-3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03-473B-BF71-E009425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51320"/>
        <c:axId val="328146072"/>
      </c:scatterChart>
      <c:valAx>
        <c:axId val="328151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28146072"/>
        <c:crosses val="autoZero"/>
        <c:crossBetween val="midCat"/>
      </c:valAx>
      <c:valAx>
        <c:axId val="32814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28151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Feuil1!$D$9:$D$20</c:f>
              <c:numCache>
                <c:formatCode>0.000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Feuil1!$E$9:$E$20</c:f>
              <c:numCache>
                <c:formatCode>0.000</c:formatCode>
                <c:ptCount val="12"/>
                <c:pt idx="0">
                  <c:v>4.0000000000000001E-3</c:v>
                </c:pt>
                <c:pt idx="1">
                  <c:v>8.0000000000000002E-3</c:v>
                </c:pt>
                <c:pt idx="2">
                  <c:v>1.4999999999999999E-2</c:v>
                </c:pt>
                <c:pt idx="3">
                  <c:v>3.4000000000000002E-2</c:v>
                </c:pt>
                <c:pt idx="4">
                  <c:v>0.06</c:v>
                </c:pt>
                <c:pt idx="5">
                  <c:v>0.121</c:v>
                </c:pt>
                <c:pt idx="6">
                  <c:v>0.23899999999999999</c:v>
                </c:pt>
                <c:pt idx="7" formatCode="General">
                  <c:v>0.505</c:v>
                </c:pt>
                <c:pt idx="8" formatCode="General">
                  <c:v>1.018</c:v>
                </c:pt>
                <c:pt idx="9">
                  <c:v>2</c:v>
                </c:pt>
                <c:pt idx="10">
                  <c:v>4</c:v>
                </c:pt>
                <c:pt idx="11">
                  <c:v>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5-4B31-9D12-7138656B5CB0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Feuil1!$D$9:$D$20</c:f>
              <c:numCache>
                <c:formatCode>0.000</c:formatCode>
                <c:ptCount val="12"/>
                <c:pt idx="0">
                  <c:v>1000003</c:v>
                </c:pt>
                <c:pt idx="1">
                  <c:v>2000003</c:v>
                </c:pt>
                <c:pt idx="2">
                  <c:v>4000037</c:v>
                </c:pt>
                <c:pt idx="3">
                  <c:v>8000009</c:v>
                </c:pt>
                <c:pt idx="4">
                  <c:v>16000057</c:v>
                </c:pt>
                <c:pt idx="5">
                  <c:v>32000011</c:v>
                </c:pt>
                <c:pt idx="6">
                  <c:v>64000031</c:v>
                </c:pt>
                <c:pt idx="7">
                  <c:v>128000003</c:v>
                </c:pt>
                <c:pt idx="8">
                  <c:v>256000001</c:v>
                </c:pt>
                <c:pt idx="9">
                  <c:v>512000009</c:v>
                </c:pt>
                <c:pt idx="10">
                  <c:v>1024000009</c:v>
                </c:pt>
                <c:pt idx="11">
                  <c:v>2048000011</c:v>
                </c:pt>
              </c:numCache>
            </c:numRef>
          </c:xVal>
          <c:yVal>
            <c:numRef>
              <c:f>Feuil1!$F$9:$F$20</c:f>
              <c:numCache>
                <c:formatCode>0.000</c:formatCode>
                <c:ptCount val="12"/>
                <c:pt idx="0">
                  <c:v>4.0000000000000001E-3</c:v>
                </c:pt>
                <c:pt idx="1">
                  <c:v>7.9999846667254439E-3</c:v>
                </c:pt>
                <c:pt idx="2">
                  <c:v>1.6000089999655E-2</c:v>
                </c:pt>
                <c:pt idx="3">
                  <c:v>3.1999916666986108E-2</c:v>
                </c:pt>
                <c:pt idx="4">
                  <c:v>6.399998600005366E-2</c:v>
                </c:pt>
                <c:pt idx="5">
                  <c:v>0.12799955800169432</c:v>
                </c:pt>
                <c:pt idx="6">
                  <c:v>0.25599914600327367</c:v>
                </c:pt>
                <c:pt idx="7">
                  <c:v>0.51199805267413134</c:v>
                </c:pt>
                <c:pt idx="8">
                  <c:v>1.0239960820150189</c:v>
                </c:pt>
                <c:pt idx="9">
                  <c:v>2.0479921886966097</c:v>
                </c:pt>
                <c:pt idx="10">
                  <c:v>4.0959843380600374</c:v>
                </c:pt>
                <c:pt idx="11">
                  <c:v>8.1919686447868614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5-4B31-9D12-7138656B5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02328"/>
        <c:axId val="396703640"/>
      </c:scatterChart>
      <c:valAx>
        <c:axId val="39670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96703640"/>
        <c:crosses val="autoZero"/>
        <c:crossBetween val="midCat"/>
      </c:valAx>
      <c:valAx>
        <c:axId val="39670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396702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Feuil1!$H$9:$H$20</c:f>
              <c:numCache>
                <c:formatCode>General</c:formatCode>
                <c:ptCount val="12"/>
                <c:pt idx="0">
                  <c:v>1000004</c:v>
                </c:pt>
                <c:pt idx="1">
                  <c:v>2000004</c:v>
                </c:pt>
                <c:pt idx="2">
                  <c:v>4000036</c:v>
                </c:pt>
                <c:pt idx="3">
                  <c:v>8000010</c:v>
                </c:pt>
                <c:pt idx="4">
                  <c:v>16000058</c:v>
                </c:pt>
                <c:pt idx="5">
                  <c:v>32000012</c:v>
                </c:pt>
                <c:pt idx="6">
                  <c:v>64000032</c:v>
                </c:pt>
                <c:pt idx="7">
                  <c:v>128000004</c:v>
                </c:pt>
                <c:pt idx="8">
                  <c:v>256000002</c:v>
                </c:pt>
                <c:pt idx="9">
                  <c:v>512000010</c:v>
                </c:pt>
                <c:pt idx="10">
                  <c:v>1024000010</c:v>
                </c:pt>
                <c:pt idx="11">
                  <c:v>2048000012</c:v>
                </c:pt>
              </c:numCache>
            </c:numRef>
          </c:xVal>
          <c:yVal>
            <c:numRef>
              <c:f>Feuil1!$I$9:$I$20</c:f>
              <c:numCache>
                <c:formatCode>General</c:formatCode>
                <c:ptCount val="12"/>
                <c:pt idx="0">
                  <c:v>4.0000000000000001E-3</c:v>
                </c:pt>
                <c:pt idx="1">
                  <c:v>7.0000000000000001E-3</c:v>
                </c:pt>
                <c:pt idx="2">
                  <c:v>1.4999999999999999E-2</c:v>
                </c:pt>
                <c:pt idx="3">
                  <c:v>3.3000000000000002E-2</c:v>
                </c:pt>
                <c:pt idx="4">
                  <c:v>6.6000000000000003E-2</c:v>
                </c:pt>
                <c:pt idx="5">
                  <c:v>0.127</c:v>
                </c:pt>
                <c:pt idx="6" formatCode="0.000">
                  <c:v>0.254</c:v>
                </c:pt>
                <c:pt idx="7">
                  <c:v>0.499</c:v>
                </c:pt>
                <c:pt idx="8">
                  <c:v>0.997</c:v>
                </c:pt>
                <c:pt idx="9">
                  <c:v>2.121</c:v>
                </c:pt>
                <c:pt idx="10">
                  <c:v>4.0449999999999999</c:v>
                </c:pt>
                <c:pt idx="11">
                  <c:v>8.0210000000000008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54-4753-8E9D-F5336CC0D989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Feuil1!$H$9:$H$20</c:f>
              <c:numCache>
                <c:formatCode>General</c:formatCode>
                <c:ptCount val="12"/>
                <c:pt idx="0">
                  <c:v>1000004</c:v>
                </c:pt>
                <c:pt idx="1">
                  <c:v>2000004</c:v>
                </c:pt>
                <c:pt idx="2">
                  <c:v>4000036</c:v>
                </c:pt>
                <c:pt idx="3">
                  <c:v>8000010</c:v>
                </c:pt>
                <c:pt idx="4">
                  <c:v>16000058</c:v>
                </c:pt>
                <c:pt idx="5">
                  <c:v>32000012</c:v>
                </c:pt>
                <c:pt idx="6">
                  <c:v>64000032</c:v>
                </c:pt>
                <c:pt idx="7">
                  <c:v>128000004</c:v>
                </c:pt>
                <c:pt idx="8">
                  <c:v>256000002</c:v>
                </c:pt>
                <c:pt idx="9">
                  <c:v>512000010</c:v>
                </c:pt>
                <c:pt idx="10">
                  <c:v>1024000010</c:v>
                </c:pt>
                <c:pt idx="11">
                  <c:v>2048000012</c:v>
                </c:pt>
              </c:numCache>
            </c:numRef>
          </c:xVal>
          <c:yVal>
            <c:numRef>
              <c:f>Feuil1!$J$9:$J$20</c:f>
              <c:numCache>
                <c:formatCode>0.000</c:formatCode>
                <c:ptCount val="12"/>
                <c:pt idx="0">
                  <c:v>4.0000000000000001E-3</c:v>
                </c:pt>
                <c:pt idx="1">
                  <c:v>7.9999784001166391E-3</c:v>
                </c:pt>
                <c:pt idx="2">
                  <c:v>1.6000063199658722E-2</c:v>
                </c:pt>
                <c:pt idx="3">
                  <c:v>3.1999872800686877E-2</c:v>
                </c:pt>
                <c:pt idx="4">
                  <c:v>6.3999892000583189E-2</c:v>
                </c:pt>
                <c:pt idx="5">
                  <c:v>0.12799936240344301</c:v>
                </c:pt>
                <c:pt idx="6">
                  <c:v>0.25599875120674348</c:v>
                </c:pt>
                <c:pt idx="7">
                  <c:v>0.51199725681481323</c:v>
                </c:pt>
                <c:pt idx="8">
                  <c:v>1.0239944840297863</c:v>
                </c:pt>
                <c:pt idx="9">
                  <c:v>2.0479889864594729</c:v>
                </c:pt>
                <c:pt idx="10">
                  <c:v>4.0959779273191925</c:v>
                </c:pt>
                <c:pt idx="11">
                  <c:v>8.191955817038588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54-4753-8E9D-F5336CC0D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016744"/>
        <c:axId val="497015432"/>
      </c:scatterChart>
      <c:valAx>
        <c:axId val="49701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497015432"/>
        <c:crosses val="autoZero"/>
        <c:crossBetween val="midCat"/>
      </c:valAx>
      <c:valAx>
        <c:axId val="49701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497016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266700</xdr:colOff>
      <xdr:row>0</xdr:row>
      <xdr:rowOff>0</xdr:rowOff>
    </xdr:from>
    <xdr:to>
      <xdr:col>35</xdr:col>
      <xdr:colOff>266700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4F00277-F93C-4409-9690-6043B8626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714375</xdr:colOff>
      <xdr:row>0</xdr:row>
      <xdr:rowOff>0</xdr:rowOff>
    </xdr:from>
    <xdr:to>
      <xdr:col>41</xdr:col>
      <xdr:colOff>714375</xdr:colOff>
      <xdr:row>14</xdr:row>
      <xdr:rowOff>76200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E529C940-58BD-46BF-9C07-3F46F84F9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456364</xdr:colOff>
      <xdr:row>34</xdr:row>
      <xdr:rowOff>161820</xdr:rowOff>
    </xdr:from>
    <xdr:to>
      <xdr:col>16</xdr:col>
      <xdr:colOff>443804</xdr:colOff>
      <xdr:row>49</xdr:row>
      <xdr:rowOff>78921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3F3A7F9-AE30-4890-A5D7-D019E79A2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644770</xdr:colOff>
      <xdr:row>34</xdr:row>
      <xdr:rowOff>182755</xdr:rowOff>
    </xdr:from>
    <xdr:to>
      <xdr:col>22</xdr:col>
      <xdr:colOff>632210</xdr:colOff>
      <xdr:row>49</xdr:row>
      <xdr:rowOff>99856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5E47F0C-AA65-479A-9C8A-4ECDC3893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184219</xdr:colOff>
      <xdr:row>52</xdr:row>
      <xdr:rowOff>119950</xdr:rowOff>
    </xdr:from>
    <xdr:to>
      <xdr:col>16</xdr:col>
      <xdr:colOff>171659</xdr:colOff>
      <xdr:row>67</xdr:row>
      <xdr:rowOff>37051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EC3EF161-D0BC-4ADB-8BA9-5972CBEC6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299356</xdr:colOff>
      <xdr:row>52</xdr:row>
      <xdr:rowOff>119952</xdr:rowOff>
    </xdr:from>
    <xdr:to>
      <xdr:col>22</xdr:col>
      <xdr:colOff>286796</xdr:colOff>
      <xdr:row>67</xdr:row>
      <xdr:rowOff>37053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D7E8A8E0-4E94-46C3-9E2A-00C3979D7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686638</xdr:colOff>
      <xdr:row>0</xdr:row>
      <xdr:rowOff>25749</xdr:rowOff>
    </xdr:from>
    <xdr:to>
      <xdr:col>17</xdr:col>
      <xdr:colOff>674078</xdr:colOff>
      <xdr:row>14</xdr:row>
      <xdr:rowOff>131257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A880D4BE-8787-4C8D-A22B-C94A45F9A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362160</xdr:colOff>
      <xdr:row>6</xdr:row>
      <xdr:rowOff>67616</xdr:rowOff>
    </xdr:from>
    <xdr:to>
      <xdr:col>18</xdr:col>
      <xdr:colOff>349599</xdr:colOff>
      <xdr:row>20</xdr:row>
      <xdr:rowOff>173124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B7F122F3-D107-4B36-9DDE-91361B9D8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C482-19B1-452C-9EAD-4ACA37353FB0}">
  <dimension ref="D2:AC67"/>
  <sheetViews>
    <sheetView tabSelected="1" topLeftCell="C50" zoomScale="91" zoomScaleNormal="91" workbookViewId="0">
      <selection activeCell="L81" sqref="L81"/>
    </sheetView>
  </sheetViews>
  <sheetFormatPr baseColWidth="10" defaultRowHeight="15" x14ac:dyDescent="0.25"/>
  <cols>
    <col min="4" max="4" width="14.5703125" bestFit="1" customWidth="1"/>
    <col min="5" max="5" width="13.5703125" bestFit="1" customWidth="1"/>
    <col min="6" max="6" width="12.85546875" bestFit="1" customWidth="1"/>
    <col min="9" max="9" width="12" bestFit="1" customWidth="1"/>
  </cols>
  <sheetData>
    <row r="2" spans="4:29" x14ac:dyDescent="0.25">
      <c r="W2" t="s">
        <v>3</v>
      </c>
      <c r="X2">
        <f xml:space="preserve"> 0.499 / (6*128000003 + 5)</f>
        <v>6.4973956387498701E-10</v>
      </c>
      <c r="AB2" t="s">
        <v>3</v>
      </c>
      <c r="AC2">
        <f xml:space="preserve"> 0.488 / (5*128000004 + 7)</f>
        <v>7.6249996783203259E-10</v>
      </c>
    </row>
    <row r="5" spans="4:29" x14ac:dyDescent="0.25">
      <c r="D5" t="s">
        <v>3</v>
      </c>
      <c r="E5">
        <f xml:space="preserve"> 0.004 / (6*1000003 + 5)</f>
        <v>6.6666411112090734E-10</v>
      </c>
      <c r="H5" t="s">
        <v>3</v>
      </c>
      <c r="I5">
        <f xml:space="preserve"> 0.004 / (5*1000004 + 7)</f>
        <v>7.9999568002332785E-10</v>
      </c>
      <c r="W5" t="s">
        <v>0</v>
      </c>
      <c r="X5" t="s">
        <v>1</v>
      </c>
      <c r="Y5" t="s">
        <v>2</v>
      </c>
      <c r="AA5" t="s">
        <v>0</v>
      </c>
      <c r="AB5" t="s">
        <v>1</v>
      </c>
      <c r="AC5" t="s">
        <v>2</v>
      </c>
    </row>
    <row r="6" spans="4:29" x14ac:dyDescent="0.25">
      <c r="X6" s="1">
        <v>0.499</v>
      </c>
      <c r="Y6" s="1">
        <f xml:space="preserve"> (6*W6 + 5)*X2</f>
        <v>3.2486978193749351E-9</v>
      </c>
      <c r="AB6" s="1">
        <v>0.48799999999999999</v>
      </c>
      <c r="AC6" s="1">
        <f xml:space="preserve"> (5*W6 + 7)*AC2</f>
        <v>5.3374997748242284E-9</v>
      </c>
    </row>
    <row r="7" spans="4:29" x14ac:dyDescent="0.25">
      <c r="X7" s="1">
        <v>1.0169999999999999</v>
      </c>
      <c r="Y7" s="1">
        <f xml:space="preserve"> (6*W7 + 5)*X2</f>
        <v>3.2486978193749351E-9</v>
      </c>
      <c r="AB7" s="1">
        <v>1.004</v>
      </c>
      <c r="AC7" s="1">
        <f xml:space="preserve"> (5*W7 + 7)*AC2</f>
        <v>5.3374997748242284E-9</v>
      </c>
    </row>
    <row r="8" spans="4:29" x14ac:dyDescent="0.25">
      <c r="D8" t="s">
        <v>0</v>
      </c>
      <c r="E8" t="s">
        <v>1</v>
      </c>
      <c r="F8" t="s">
        <v>2</v>
      </c>
      <c r="H8" t="s">
        <v>0</v>
      </c>
      <c r="I8" t="s">
        <v>1</v>
      </c>
      <c r="J8" t="s">
        <v>2</v>
      </c>
      <c r="X8" s="1">
        <v>1.9590000000000001</v>
      </c>
      <c r="Y8" s="1">
        <f xml:space="preserve"> (6*W8 + 5)*X2</f>
        <v>3.2486978193749351E-9</v>
      </c>
      <c r="AB8" s="1">
        <v>1.978</v>
      </c>
      <c r="AC8" s="1">
        <f xml:space="preserve"> (5*W8 + 7)*AC2</f>
        <v>5.3374997748242284E-9</v>
      </c>
    </row>
    <row r="9" spans="4:29" x14ac:dyDescent="0.25">
      <c r="D9" s="1">
        <v>1000003</v>
      </c>
      <c r="E9" s="1">
        <v>4.0000000000000001E-3</v>
      </c>
      <c r="F9" s="1">
        <f xml:space="preserve"> (6*D9 + 5)*E5</f>
        <v>4.0000000000000001E-3</v>
      </c>
      <c r="H9">
        <v>1000004</v>
      </c>
      <c r="I9">
        <v>4.0000000000000001E-3</v>
      </c>
      <c r="J9" s="1">
        <f xml:space="preserve"> (5*H9 + 7)*I5</f>
        <v>4.0000000000000001E-3</v>
      </c>
      <c r="X9" s="1">
        <v>4.0369999999999999</v>
      </c>
      <c r="Y9" s="1">
        <f xml:space="preserve"> (6*W9 + 5)*X2</f>
        <v>3.2486978193749351E-9</v>
      </c>
      <c r="AB9" s="1">
        <v>3.956</v>
      </c>
      <c r="AC9" s="1">
        <f xml:space="preserve"> (5*W9 + 7)*AC2</f>
        <v>5.3374997748242284E-9</v>
      </c>
    </row>
    <row r="10" spans="4:29" x14ac:dyDescent="0.25">
      <c r="D10" s="1">
        <v>2000003</v>
      </c>
      <c r="E10" s="1">
        <v>8.0000000000000002E-3</v>
      </c>
      <c r="F10" s="1">
        <f xml:space="preserve"> (6*D10 + 5)*E5</f>
        <v>7.9999846667254439E-3</v>
      </c>
      <c r="H10">
        <v>2000004</v>
      </c>
      <c r="I10">
        <v>7.0000000000000001E-3</v>
      </c>
      <c r="J10" s="1">
        <f xml:space="preserve"> (5*H10 + 7)*I5</f>
        <v>7.9999784001166391E-3</v>
      </c>
      <c r="X10" s="1">
        <v>8.0719999999999992</v>
      </c>
      <c r="Y10" s="1">
        <f xml:space="preserve"> (6*W10 + 5)*X2</f>
        <v>3.2486978193749351E-9</v>
      </c>
      <c r="AB10" s="1">
        <v>8.0259999999999998</v>
      </c>
      <c r="AC10" s="1">
        <f xml:space="preserve"> (5*W10 + 7)*AC2</f>
        <v>5.3374997748242284E-9</v>
      </c>
    </row>
    <row r="11" spans="4:29" x14ac:dyDescent="0.25">
      <c r="D11" s="1">
        <v>4000037</v>
      </c>
      <c r="E11" s="1">
        <v>1.4999999999999999E-2</v>
      </c>
      <c r="F11" s="1">
        <f xml:space="preserve"> (6*D11 + 5)*E5</f>
        <v>1.6000089999655E-2</v>
      </c>
      <c r="H11">
        <v>4000036</v>
      </c>
      <c r="I11">
        <v>1.4999999999999999E-2</v>
      </c>
      <c r="J11" s="1">
        <f xml:space="preserve"> (5*H11 + 7)*I5</f>
        <v>1.6000063199658722E-2</v>
      </c>
    </row>
    <row r="12" spans="4:29" x14ac:dyDescent="0.25">
      <c r="D12" s="1">
        <v>8000009</v>
      </c>
      <c r="E12" s="1">
        <v>3.4000000000000002E-2</v>
      </c>
      <c r="F12" s="1">
        <f xml:space="preserve"> (6*D12 + 5)*E5</f>
        <v>3.1999916666986108E-2</v>
      </c>
      <c r="H12">
        <v>8000010</v>
      </c>
      <c r="I12">
        <v>3.3000000000000002E-2</v>
      </c>
      <c r="J12" s="1">
        <f xml:space="preserve"> (5*H12 + 7)*I5</f>
        <v>3.1999872800686877E-2</v>
      </c>
    </row>
    <row r="13" spans="4:29" x14ac:dyDescent="0.25">
      <c r="D13" s="1">
        <v>16000057</v>
      </c>
      <c r="E13" s="1">
        <v>0.06</v>
      </c>
      <c r="F13" s="1">
        <f xml:space="preserve"> (6*D13 + 5)*E5</f>
        <v>6.399998600005366E-2</v>
      </c>
      <c r="H13">
        <v>16000058</v>
      </c>
      <c r="I13">
        <v>6.6000000000000003E-2</v>
      </c>
      <c r="J13" s="1">
        <f xml:space="preserve"> (5*H13 + 7)*I5</f>
        <v>6.3999892000583189E-2</v>
      </c>
    </row>
    <row r="14" spans="4:29" x14ac:dyDescent="0.25">
      <c r="D14" s="1">
        <v>32000011</v>
      </c>
      <c r="E14" s="1">
        <v>0.121</v>
      </c>
      <c r="F14" s="1">
        <f xml:space="preserve"> (6*D14 + 7)*E5</f>
        <v>0.12799955800169432</v>
      </c>
      <c r="H14">
        <v>32000012</v>
      </c>
      <c r="I14">
        <v>0.127</v>
      </c>
      <c r="J14" s="1">
        <f xml:space="preserve"> (5*H14 + 7)*I5</f>
        <v>0.12799936240344301</v>
      </c>
    </row>
    <row r="15" spans="4:29" x14ac:dyDescent="0.25">
      <c r="D15" s="1">
        <v>64000031</v>
      </c>
      <c r="E15" s="1">
        <v>0.23899999999999999</v>
      </c>
      <c r="F15" s="1">
        <f xml:space="preserve"> (6*D15 + 5)*E5</f>
        <v>0.25599914600327367</v>
      </c>
      <c r="H15">
        <v>64000032</v>
      </c>
      <c r="I15" s="1">
        <v>0.254</v>
      </c>
      <c r="J15" s="1">
        <f xml:space="preserve"> (5*H15 + 7)*I5</f>
        <v>0.25599875120674348</v>
      </c>
    </row>
    <row r="16" spans="4:29" x14ac:dyDescent="0.25">
      <c r="D16" s="1">
        <v>128000003</v>
      </c>
      <c r="E16">
        <v>0.505</v>
      </c>
      <c r="F16" s="1">
        <f xml:space="preserve"> (6*D16 + 5)*E5</f>
        <v>0.51199805267413134</v>
      </c>
      <c r="H16">
        <v>128000004</v>
      </c>
      <c r="I16">
        <v>0.499</v>
      </c>
      <c r="J16" s="1">
        <f xml:space="preserve"> (5*H16 + 7)*I5</f>
        <v>0.51199725681481323</v>
      </c>
    </row>
    <row r="17" spans="4:10" x14ac:dyDescent="0.25">
      <c r="D17" s="1">
        <v>256000001</v>
      </c>
      <c r="E17">
        <v>1.018</v>
      </c>
      <c r="F17" s="1">
        <f xml:space="preserve"> (6*D17 + 5)*E5</f>
        <v>1.0239960820150189</v>
      </c>
      <c r="H17">
        <v>256000002</v>
      </c>
      <c r="I17">
        <v>0.997</v>
      </c>
      <c r="J17" s="1">
        <f xml:space="preserve"> (5*H17 + 7)*I5</f>
        <v>1.0239944840297863</v>
      </c>
    </row>
    <row r="18" spans="4:10" x14ac:dyDescent="0.25">
      <c r="D18" s="1">
        <v>512000009</v>
      </c>
      <c r="E18" s="1">
        <v>2</v>
      </c>
      <c r="F18" s="1">
        <f xml:space="preserve"> (6*D18 + 5)*E5</f>
        <v>2.0479921886966097</v>
      </c>
      <c r="H18">
        <v>512000010</v>
      </c>
      <c r="I18">
        <v>2.121</v>
      </c>
      <c r="J18" s="1">
        <f xml:space="preserve"> (5*H18 + 7)*I5</f>
        <v>2.0479889864594729</v>
      </c>
    </row>
    <row r="19" spans="4:10" x14ac:dyDescent="0.25">
      <c r="D19" s="1">
        <v>1024000009</v>
      </c>
      <c r="E19" s="1">
        <v>4</v>
      </c>
      <c r="F19" s="1">
        <f xml:space="preserve"> (6*D19 + 5)*E5</f>
        <v>4.0959843380600374</v>
      </c>
      <c r="H19">
        <v>1024000010</v>
      </c>
      <c r="I19">
        <v>4.0449999999999999</v>
      </c>
      <c r="J19" s="1">
        <f xml:space="preserve"> (5*H19 + 7)*I5</f>
        <v>4.0959779273191925</v>
      </c>
    </row>
    <row r="20" spans="4:10" x14ac:dyDescent="0.25">
      <c r="D20" s="1">
        <v>2048000011</v>
      </c>
      <c r="E20" s="1">
        <v>7.97</v>
      </c>
      <c r="F20" s="1">
        <f xml:space="preserve"> (6*D20 + 5)*E5</f>
        <v>8.1919686447868614</v>
      </c>
      <c r="H20">
        <v>2048000012</v>
      </c>
      <c r="I20">
        <v>8.0210000000000008</v>
      </c>
      <c r="J20" s="1">
        <f xml:space="preserve"> (5*H20 + 7)*I5</f>
        <v>8.191955817038588</v>
      </c>
    </row>
    <row r="34" spans="4:10" x14ac:dyDescent="0.25">
      <c r="D34" t="s">
        <v>3</v>
      </c>
      <c r="E34">
        <f xml:space="preserve"> 0.003/(1000003*(7/2) + 5)</f>
        <v>8.5713906124130026E-10</v>
      </c>
      <c r="H34" t="s">
        <v>3</v>
      </c>
      <c r="I34">
        <f xml:space="preserve"> 0.002/(1000004*(5/2) + 7)</f>
        <v>7.9999456003699171E-10</v>
      </c>
    </row>
    <row r="37" spans="4:10" x14ac:dyDescent="0.25">
      <c r="D37" t="s">
        <v>0</v>
      </c>
      <c r="E37" t="s">
        <v>1</v>
      </c>
      <c r="F37" t="s">
        <v>2</v>
      </c>
      <c r="H37" t="s">
        <v>0</v>
      </c>
      <c r="I37" t="s">
        <v>1</v>
      </c>
      <c r="J37" t="s">
        <v>2</v>
      </c>
    </row>
    <row r="38" spans="4:10" x14ac:dyDescent="0.25">
      <c r="D38" s="1">
        <v>1000003</v>
      </c>
      <c r="E38">
        <v>3.0000000000000001E-3</v>
      </c>
      <c r="F38" s="1">
        <f xml:space="preserve"> (1000003*(7/2) + 3)*E34</f>
        <v>2.9999982857218778E-3</v>
      </c>
      <c r="H38">
        <v>1000004</v>
      </c>
      <c r="I38">
        <v>2E-3</v>
      </c>
      <c r="J38" s="1">
        <f xml:space="preserve"> (H38*(5/2) + 7)*I34</f>
        <v>2E-3</v>
      </c>
    </row>
    <row r="39" spans="4:10" x14ac:dyDescent="0.25">
      <c r="D39" s="1">
        <v>2000003</v>
      </c>
      <c r="E39">
        <v>5.0000000000000001E-3</v>
      </c>
      <c r="F39" s="1">
        <f xml:space="preserve"> (D39*(7/2) + 3)*E34</f>
        <v>5.9999850000664288E-3</v>
      </c>
      <c r="H39">
        <v>2000004</v>
      </c>
      <c r="I39">
        <v>5.0000000000000001E-3</v>
      </c>
      <c r="J39" s="1">
        <f xml:space="preserve"> (H39*(5/2) + 7)*I34</f>
        <v>3.9999864000924796E-3</v>
      </c>
    </row>
    <row r="40" spans="4:10" x14ac:dyDescent="0.25">
      <c r="D40" s="1">
        <v>4000037</v>
      </c>
      <c r="E40">
        <v>8.9999999999999993E-3</v>
      </c>
      <c r="F40" s="1">
        <f xml:space="preserve"> (D40*(7/2) + 3)*E34</f>
        <v>1.2000060428303818E-2</v>
      </c>
      <c r="H40">
        <v>4000036</v>
      </c>
      <c r="I40">
        <v>8.9999999999999993E-3</v>
      </c>
      <c r="J40" s="1">
        <f xml:space="preserve"> (H40*(5/2) + 7)*I34</f>
        <v>8.0000231998422402E-3</v>
      </c>
    </row>
    <row r="41" spans="4:10" x14ac:dyDescent="0.25">
      <c r="D41" s="1">
        <v>8000009</v>
      </c>
      <c r="E41">
        <v>1.7999999999999999E-2</v>
      </c>
      <c r="F41" s="1">
        <f xml:space="preserve"> (D41*(7/2) + 3)*E34</f>
        <v>2.399992328605402E-2</v>
      </c>
      <c r="H41">
        <v>8000010</v>
      </c>
      <c r="I41">
        <v>1.7000000000000001E-2</v>
      </c>
      <c r="J41" s="1">
        <f xml:space="preserve"> (H41*(5/2) + 7)*I34</f>
        <v>1.5999916800565755E-2</v>
      </c>
    </row>
    <row r="42" spans="4:10" x14ac:dyDescent="0.25">
      <c r="D42" s="1">
        <v>16000057</v>
      </c>
      <c r="E42">
        <v>3.5000000000000003E-2</v>
      </c>
      <c r="F42" s="1">
        <f xml:space="preserve"> (D42*(7/2) + 3)*E34</f>
        <v>4.7999961000172717E-2</v>
      </c>
      <c r="H42">
        <v>16000058</v>
      </c>
      <c r="I42">
        <v>3.4000000000000002E-2</v>
      </c>
      <c r="J42" s="1">
        <f xml:space="preserve"> (H42*(5/2) + 7)*I34</f>
        <v>3.1999904000652793E-2</v>
      </c>
    </row>
    <row r="43" spans="4:10" x14ac:dyDescent="0.25">
      <c r="D43" s="1">
        <v>32000011</v>
      </c>
      <c r="E43">
        <v>7.0000000000000007E-2</v>
      </c>
      <c r="F43" s="1">
        <f xml:space="preserve"> (D43*(7/2) + 3)*E34</f>
        <v>9.5999610430296672E-2</v>
      </c>
      <c r="H43">
        <v>32000012</v>
      </c>
      <c r="I43">
        <v>8.5999999999999993E-2</v>
      </c>
      <c r="J43" s="1">
        <f xml:space="preserve"> (H43*(5/2) + 7)*I34</f>
        <v>6.3999594402758056E-2</v>
      </c>
    </row>
    <row r="44" spans="4:10" x14ac:dyDescent="0.25">
      <c r="D44" s="1">
        <v>64000031</v>
      </c>
      <c r="E44">
        <v>0.13700000000000001</v>
      </c>
      <c r="F44" s="1">
        <f xml:space="preserve"> (D44*(7/2) + 3)*E34</f>
        <v>0.1919992452890566</v>
      </c>
      <c r="H44">
        <v>64000032</v>
      </c>
      <c r="I44">
        <v>0.14899999999999999</v>
      </c>
      <c r="J44" s="1">
        <f xml:space="preserve"> (H44*(5/2) + 7)*I34</f>
        <v>0.12799919920544539</v>
      </c>
    </row>
    <row r="45" spans="4:10" x14ac:dyDescent="0.25">
      <c r="D45" s="1">
        <v>128000003</v>
      </c>
      <c r="E45">
        <v>0.27900000000000003</v>
      </c>
      <c r="F45" s="1">
        <f xml:space="preserve"> (D45*(7/2) + 3)*E34</f>
        <v>0.38399831100747983</v>
      </c>
      <c r="H45">
        <v>128000004</v>
      </c>
      <c r="I45">
        <v>0.28199999999999997</v>
      </c>
      <c r="J45" s="1">
        <f xml:space="preserve"> (H45*(5/2) + 7)*I34</f>
        <v>0.25599827281174486</v>
      </c>
    </row>
    <row r="46" spans="4:10" x14ac:dyDescent="0.25">
      <c r="D46" s="1">
        <v>256000001</v>
      </c>
      <c r="E46">
        <v>0.55300000000000005</v>
      </c>
      <c r="F46" s="1">
        <f xml:space="preserve"> (D46*(7/2) + 3)*E34</f>
        <v>0.76799660444360895</v>
      </c>
      <c r="H46">
        <v>256000002</v>
      </c>
      <c r="I46">
        <v>0.56200000000000006</v>
      </c>
      <c r="J46" s="1">
        <f xml:space="preserve"> (H46*(5/2) + 7)*I34</f>
        <v>0.5119965280236094</v>
      </c>
    </row>
    <row r="47" spans="4:10" x14ac:dyDescent="0.25">
      <c r="D47" s="1">
        <v>512000009</v>
      </c>
      <c r="E47">
        <v>1.131</v>
      </c>
      <c r="F47" s="1">
        <f xml:space="preserve"> (D47*(7/2) + 3)*E34</f>
        <v>1.5359932273157078</v>
      </c>
      <c r="H47">
        <v>512000010</v>
      </c>
      <c r="I47">
        <v>1.1220000000000001</v>
      </c>
      <c r="J47" s="1">
        <f xml:space="preserve"> (H47*(5/2) + 7)*I34</f>
        <v>1.0239930624471754</v>
      </c>
    </row>
    <row r="48" spans="4:10" x14ac:dyDescent="0.25">
      <c r="D48" s="1">
        <v>1024000009</v>
      </c>
      <c r="E48">
        <v>2.2599999999999998</v>
      </c>
      <c r="F48" s="1">
        <f xml:space="preserve"> (1024000009*(7/2) + 3)*E34</f>
        <v>3.0719864250601177</v>
      </c>
      <c r="H48">
        <v>1024000010</v>
      </c>
      <c r="I48">
        <v>2.206</v>
      </c>
      <c r="J48" s="1">
        <f xml:space="preserve"> (H48*(5/2) + 7)*I34</f>
        <v>2.0479860992945249</v>
      </c>
    </row>
    <row r="49" spans="4:10" x14ac:dyDescent="0.25">
      <c r="D49" s="1">
        <v>2048000011</v>
      </c>
      <c r="E49">
        <v>4.5129999999999999</v>
      </c>
      <c r="F49" s="1">
        <f xml:space="preserve"> (D49*(7/2) + 3)*E34</f>
        <v>6.1439728265489117</v>
      </c>
      <c r="H49">
        <v>2048000012</v>
      </c>
      <c r="I49">
        <v>4.4429999999999996</v>
      </c>
      <c r="J49" s="1">
        <f xml:space="preserve"> (H49*(5/2) + 7)*I34</f>
        <v>4.0959721769891964</v>
      </c>
    </row>
    <row r="53" spans="4:10" x14ac:dyDescent="0.25">
      <c r="D53" t="s">
        <v>3</v>
      </c>
      <c r="E53">
        <f>0.001/(7*SQRT(128000003)+3)</f>
        <v>1.2626428360734033E-8</v>
      </c>
      <c r="H53" t="s">
        <v>3</v>
      </c>
      <c r="I53">
        <f xml:space="preserve"> 0.001/(5*SQRT(1024000010) + 7)</f>
        <v>6.2497265439474593E-9</v>
      </c>
    </row>
    <row r="55" spans="4:10" x14ac:dyDescent="0.25">
      <c r="D55" t="s">
        <v>0</v>
      </c>
      <c r="E55" t="s">
        <v>1</v>
      </c>
      <c r="F55" t="s">
        <v>2</v>
      </c>
      <c r="H55" t="s">
        <v>0</v>
      </c>
      <c r="I55" t="s">
        <v>1</v>
      </c>
      <c r="J55" t="s">
        <v>2</v>
      </c>
    </row>
    <row r="56" spans="4:10" x14ac:dyDescent="0.25">
      <c r="D56" s="1">
        <v>1000003</v>
      </c>
      <c r="E56" s="1">
        <v>0</v>
      </c>
      <c r="F56" s="1">
        <f xml:space="preserve"> (7*SQRT(D56) + 3)*E53</f>
        <v>8.8423010387618788E-5</v>
      </c>
      <c r="H56">
        <v>1000004</v>
      </c>
      <c r="I56">
        <v>0</v>
      </c>
      <c r="J56" s="1">
        <f xml:space="preserve"> (5*SQRT(H56) + 7)*I53</f>
        <v>3.1292443302747868E-5</v>
      </c>
    </row>
    <row r="57" spans="4:10" x14ac:dyDescent="0.25">
      <c r="D57" s="1">
        <v>2000003</v>
      </c>
      <c r="E57" s="1">
        <v>0</v>
      </c>
      <c r="F57" s="1">
        <f xml:space="preserve"> (7*SQRT(D57) + 3)*E53</f>
        <v>1.2503323665607124E-4</v>
      </c>
      <c r="H57">
        <v>2000004</v>
      </c>
      <c r="I57">
        <v>0</v>
      </c>
      <c r="J57" s="1">
        <f xml:space="preserve"> (5*SQRT(H57) + 7)*I53</f>
        <v>4.4236032475893876E-5</v>
      </c>
    </row>
    <row r="58" spans="4:10" x14ac:dyDescent="0.25">
      <c r="D58" s="1">
        <v>4000037</v>
      </c>
      <c r="E58" s="1">
        <v>0</v>
      </c>
      <c r="F58" s="1">
        <f xml:space="preserve"> (7*SQRT(D58) + 3)*E53</f>
        <v>1.7680869389470442E-4</v>
      </c>
      <c r="H58">
        <v>4000036</v>
      </c>
      <c r="I58">
        <v>0</v>
      </c>
      <c r="J58" s="1">
        <f xml:space="preserve"> (5*SQRT(H58) + 7)*I53</f>
        <v>6.254129476234391E-5</v>
      </c>
    </row>
    <row r="59" spans="4:10" x14ac:dyDescent="0.25">
      <c r="D59" s="1">
        <v>8000009</v>
      </c>
      <c r="E59" s="1">
        <v>0</v>
      </c>
      <c r="F59" s="1">
        <f xml:space="preserve"> (7*SQRT(D59) + 3)*E53</f>
        <v>2.500285471538672E-4</v>
      </c>
      <c r="H59">
        <v>8000010</v>
      </c>
      <c r="I59">
        <v>0</v>
      </c>
      <c r="J59" s="1">
        <f xml:space="preserve"> (5*SQRT(H59) + 7)*I53</f>
        <v>8.8428283721826904E-5</v>
      </c>
    </row>
    <row r="60" spans="4:10" x14ac:dyDescent="0.25">
      <c r="D60" s="1">
        <v>16000057</v>
      </c>
      <c r="E60" s="1">
        <v>0</v>
      </c>
      <c r="F60" s="1">
        <f xml:space="preserve"> (7*SQRT(D60) + 3)*E53</f>
        <v>3.5357850312818875E-4</v>
      </c>
      <c r="H60">
        <v>16000058</v>
      </c>
      <c r="I60">
        <v>0</v>
      </c>
      <c r="J60" s="1">
        <f xml:space="preserve"> (5*SQRT(H60) + 7)*I53</f>
        <v>1.2503850551713873E-4</v>
      </c>
    </row>
    <row r="61" spans="4:10" x14ac:dyDescent="0.25">
      <c r="D61" s="1">
        <v>32000011</v>
      </c>
      <c r="E61" s="1">
        <v>0</v>
      </c>
      <c r="F61" s="1">
        <f xml:space="preserve"> (7*SQRT(D61) + 3)*E53</f>
        <v>5.0001901971762454E-4</v>
      </c>
      <c r="H61">
        <v>32000012</v>
      </c>
      <c r="I61">
        <v>0</v>
      </c>
      <c r="J61" s="1">
        <f xml:space="preserve"> (5*SQRT(H61) + 7)*I53</f>
        <v>1.7681274202145723E-4</v>
      </c>
    </row>
    <row r="62" spans="4:10" x14ac:dyDescent="0.25">
      <c r="D62" s="1">
        <v>64000031</v>
      </c>
      <c r="E62" s="1">
        <v>0</v>
      </c>
      <c r="F62" s="1">
        <f xml:space="preserve"> (7*SQRT(D62) + 3)*E53</f>
        <v>7.0711803873210201E-4</v>
      </c>
      <c r="H62">
        <v>64000032</v>
      </c>
      <c r="I62">
        <v>0</v>
      </c>
      <c r="J62" s="1">
        <f xml:space="preserve"> (5*SQRT(H62) + 7)*I53</f>
        <v>2.5003287234096365E-4</v>
      </c>
    </row>
    <row r="63" spans="4:10" x14ac:dyDescent="0.25">
      <c r="D63" s="1">
        <v>128000003</v>
      </c>
      <c r="E63" s="1">
        <v>0</v>
      </c>
      <c r="F63" s="1">
        <f xml:space="preserve"> (7*SQRT(D63) + 3)*E53</f>
        <v>1E-3</v>
      </c>
      <c r="H63">
        <v>128000004</v>
      </c>
      <c r="I63">
        <v>0</v>
      </c>
      <c r="J63" s="1">
        <f xml:space="preserve"> (5*SQRT(H63) + 7)*I53</f>
        <v>3.5358167519278271E-4</v>
      </c>
    </row>
    <row r="64" spans="4:10" x14ac:dyDescent="0.25">
      <c r="D64" s="1">
        <v>256000001</v>
      </c>
      <c r="E64" s="1">
        <v>1E-3</v>
      </c>
      <c r="F64" s="1">
        <f xml:space="preserve"> (7*SQRT(D64) + 3)*E53</f>
        <v>1.4141978584493251E-3</v>
      </c>
      <c r="H64">
        <v>256000002</v>
      </c>
      <c r="I64">
        <v>0</v>
      </c>
      <c r="J64" s="1">
        <f xml:space="preserve"> (5*SQRT(H64) + 7)*I53</f>
        <v>5.0002187355464389E-4</v>
      </c>
    </row>
    <row r="65" spans="4:10" x14ac:dyDescent="0.25">
      <c r="D65" s="1">
        <v>512000009</v>
      </c>
      <c r="E65" s="1">
        <v>1E-3</v>
      </c>
      <c r="F65" s="1">
        <f xml:space="preserve"> (7*SQRT(D65) + 3)*E53</f>
        <v>1.9999621148557652E-3</v>
      </c>
      <c r="H65">
        <v>512000010</v>
      </c>
      <c r="I65">
        <v>1E-3</v>
      </c>
      <c r="J65" s="1">
        <f xml:space="preserve"> (5*SQRT(H65) + 7)*I53</f>
        <v>7.0711959815673538E-4</v>
      </c>
    </row>
    <row r="66" spans="4:10" x14ac:dyDescent="0.25">
      <c r="D66" s="1">
        <v>1024000009</v>
      </c>
      <c r="E66" s="1">
        <v>1E-3</v>
      </c>
      <c r="F66" s="1">
        <f xml:space="preserve"> (7*SQRT(D66) + 3)*E53</f>
        <v>2.8283578445186465E-3</v>
      </c>
      <c r="H66">
        <v>1024000010</v>
      </c>
      <c r="I66">
        <v>1E-3</v>
      </c>
      <c r="J66" s="1">
        <f xml:space="preserve"> (5*SQRT(H66) + 7)*I53</f>
        <v>1E-3</v>
      </c>
    </row>
    <row r="67" spans="4:10" x14ac:dyDescent="0.25">
      <c r="D67" s="1">
        <v>2048000011</v>
      </c>
      <c r="E67" s="1">
        <v>1E-3</v>
      </c>
      <c r="F67" s="1">
        <f xml:space="preserve"> (7*SQRT(D67) + 3)*E53</f>
        <v>3.9998863260133103E-3</v>
      </c>
      <c r="H67">
        <v>2048000012</v>
      </c>
      <c r="I67">
        <v>1E-3</v>
      </c>
      <c r="J67" s="1">
        <f xml:space="preserve"> (5*SQRT(H67) + 7)*I53</f>
        <v>1.4141954385606106E-3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Barhouch</dc:creator>
  <cp:lastModifiedBy>Barhouch</cp:lastModifiedBy>
  <dcterms:created xsi:type="dcterms:W3CDTF">2021-01-15T20:35:15Z</dcterms:created>
  <dcterms:modified xsi:type="dcterms:W3CDTF">2021-01-16T22:15:22Z</dcterms:modified>
</cp:coreProperties>
</file>