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QuickAccess\HTML\0 Excel SRC Files\"/>
    </mc:Choice>
  </mc:AlternateContent>
  <xr:revisionPtr revIDLastSave="0" documentId="13_ncr:1_{AA4BDB99-0CE5-46B3-BD64-2AFBA104716C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0" sheetId="1" r:id="rId1"/>
    <sheet name="Almontal" sheetId="10" r:id="rId2"/>
    <sheet name="Live Co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I15" i="1"/>
  <c r="I17" i="1" s="1"/>
  <c r="J3" i="1" s="1"/>
  <c r="B17" i="4"/>
  <c r="D11" i="10"/>
  <c r="E20" i="4"/>
  <c r="E21" i="4" s="1"/>
  <c r="C54" i="1"/>
  <c r="B54" i="1"/>
  <c r="F2" i="4"/>
  <c r="F3" i="4"/>
  <c r="F4" i="4"/>
  <c r="E11" i="4"/>
  <c r="F14" i="4"/>
  <c r="F15" i="4"/>
  <c r="H29" i="1" l="1"/>
  <c r="J4" i="1"/>
  <c r="F11" i="4"/>
  <c r="F20" i="4" s="1"/>
</calcChain>
</file>

<file path=xl/sharedStrings.xml><?xml version="1.0" encoding="utf-8"?>
<sst xmlns="http://schemas.openxmlformats.org/spreadsheetml/2006/main" count="242" uniqueCount="184">
  <si>
    <t>Home Detatils</t>
  </si>
  <si>
    <t>12 m</t>
  </si>
  <si>
    <t>Window</t>
  </si>
  <si>
    <t>4 m</t>
  </si>
  <si>
    <t>16 m</t>
  </si>
  <si>
    <t>Date</t>
  </si>
  <si>
    <t>5/2023</t>
  </si>
  <si>
    <t>6/2023</t>
  </si>
  <si>
    <t>Living Room</t>
  </si>
  <si>
    <t>Room 3 ( ARG )</t>
  </si>
  <si>
    <t>Type</t>
  </si>
  <si>
    <t>صاج</t>
  </si>
  <si>
    <t>20 M</t>
  </si>
  <si>
    <t>45 M</t>
  </si>
  <si>
    <t>مصنعية تركيب السيراميك</t>
  </si>
  <si>
    <t>Num</t>
  </si>
  <si>
    <t>تأسيس كهرباء من البداية</t>
  </si>
  <si>
    <t>سمك السلك من بره للعداد</t>
  </si>
  <si>
    <t>10 مللي</t>
  </si>
  <si>
    <t>سمك سلك التكييفات1.5 حصان</t>
  </si>
  <si>
    <t>4 مللي</t>
  </si>
  <si>
    <t>سمك سلك التكييفات 3/5 حصان</t>
  </si>
  <si>
    <t>6 مللي</t>
  </si>
  <si>
    <t>سمكتين</t>
  </si>
  <si>
    <t>جينيرال جدة</t>
  </si>
  <si>
    <t>سلك ديمة</t>
  </si>
  <si>
    <t>السويدي</t>
  </si>
  <si>
    <t>افضل انواع السلك</t>
  </si>
  <si>
    <t>المطبخ لازم يكون 2 او 3 طرف علشان الاحمال</t>
  </si>
  <si>
    <t>3 مللي</t>
  </si>
  <si>
    <t>2 مللي</t>
  </si>
  <si>
    <t xml:space="preserve">سمك سلك البرايز </t>
  </si>
  <si>
    <t>سمك سلك المفاتيح</t>
  </si>
  <si>
    <t>14/7/2023</t>
  </si>
  <si>
    <t>Receiver</t>
  </si>
  <si>
    <t>عم عبده</t>
  </si>
  <si>
    <t>ابو احمد 4</t>
  </si>
  <si>
    <t>تطليع رمل و اسمنت السيراميك</t>
  </si>
  <si>
    <t>عربية توصيل رمل و اسمنت السيراميك</t>
  </si>
  <si>
    <t>تكلفة رمل و اسمنت السيراميك</t>
  </si>
  <si>
    <t>في اوسكار - وصل</t>
  </si>
  <si>
    <t>عنده</t>
  </si>
  <si>
    <t>Monthly</t>
  </si>
  <si>
    <t xml:space="preserve"> RentNotes</t>
  </si>
  <si>
    <t>الفنار</t>
  </si>
  <si>
    <t xml:space="preserve"> بوكس 10*10</t>
  </si>
  <si>
    <t>4 * 7.5</t>
  </si>
  <si>
    <t>نقل كسر البلاط</t>
  </si>
  <si>
    <t>100 م</t>
  </si>
  <si>
    <t>مصطفي محمود</t>
  </si>
  <si>
    <t>Summation</t>
  </si>
  <si>
    <t>Foods</t>
  </si>
  <si>
    <t>Borsa [ Thndr ]</t>
  </si>
  <si>
    <t>We 200 Giga Bill ????</t>
  </si>
  <si>
    <t>Water Bill ????</t>
  </si>
  <si>
    <t>Electric Bill ????</t>
  </si>
  <si>
    <t>Orange [50] Bill ????</t>
  </si>
  <si>
    <t>We Line Bill</t>
  </si>
  <si>
    <t>Home Rent</t>
  </si>
  <si>
    <t xml:space="preserve">BM Rewards [ 2 points for Gold ] </t>
  </si>
  <si>
    <t>Price</t>
  </si>
  <si>
    <t>Sum All</t>
  </si>
  <si>
    <t>Total</t>
  </si>
  <si>
    <t xml:space="preserve">7lawa el bawady 1Kg </t>
  </si>
  <si>
    <t>Cheese</t>
  </si>
  <si>
    <t>Bread</t>
  </si>
  <si>
    <t>Wife We Mobile Bill</t>
  </si>
  <si>
    <t>Wife We Internet Bill</t>
  </si>
  <si>
    <t xml:space="preserve">Work Transportation </t>
  </si>
  <si>
    <t>Water Bill</t>
  </si>
  <si>
    <t>Electric Bill</t>
  </si>
  <si>
    <t>Orange 35 Bill</t>
  </si>
  <si>
    <t>We Internet Bill</t>
  </si>
  <si>
    <t>لفة بلاستيك للمحارة</t>
  </si>
  <si>
    <t>نقل رتش سيراميك ارضية الحمام و المطبخ</t>
  </si>
  <si>
    <t>شكاير فاضية</t>
  </si>
  <si>
    <t>رمل  + شيكارة اسمنت</t>
  </si>
  <si>
    <t xml:space="preserve">طوب احمر </t>
  </si>
  <si>
    <t>نقل باب اوضة النوم</t>
  </si>
  <si>
    <t>عمال</t>
  </si>
  <si>
    <t>اخلاء للساكن السابق</t>
  </si>
  <si>
    <t xml:space="preserve">29/4/2023 </t>
  </si>
  <si>
    <t>تقريباً الوقت</t>
  </si>
  <si>
    <t xml:space="preserve">الأمير - فرز أول </t>
  </si>
  <si>
    <t xml:space="preserve">سيراميك 50 × 50 </t>
  </si>
  <si>
    <t>نقل السيراميك - تروسكل</t>
  </si>
  <si>
    <t>تطليع السيراميك للشقة</t>
  </si>
  <si>
    <t>خرطوم سلك كهرباء سوستة</t>
  </si>
  <si>
    <t>خرطوم سلك كهرباء مواسير</t>
  </si>
  <si>
    <t>علب كهرباء ماجيك بوكس</t>
  </si>
  <si>
    <t>سلك كهرباء - 2 مللي</t>
  </si>
  <si>
    <t xml:space="preserve">لوحة شاسيه مفاتيح كهرباء رئيسي </t>
  </si>
  <si>
    <t xml:space="preserve">تكسير البلاط </t>
  </si>
  <si>
    <t>سلك كهرباء - 3 مللي</t>
  </si>
  <si>
    <t>2 لمبة + شريط لحام + 4 ماجيك بوكس</t>
  </si>
  <si>
    <t>Room 1 ( Sleeping )</t>
  </si>
  <si>
    <t>Room 2 ( Childreen )</t>
  </si>
  <si>
    <t>+50 مياه</t>
  </si>
  <si>
    <t>12/8/2023</t>
  </si>
  <si>
    <t>ماسورة 3 م سملس للغاز</t>
  </si>
  <si>
    <t>شراء سيراميك حمام و مطبخ</t>
  </si>
  <si>
    <t>مصنعية تركيب مواسير سباكة</t>
  </si>
  <si>
    <t>مفيش وصل</t>
  </si>
  <si>
    <t>الوصف</t>
  </si>
  <si>
    <t>التاريخ</t>
  </si>
  <si>
    <t>طبة</t>
  </si>
  <si>
    <t>وش استالس حمام</t>
  </si>
  <si>
    <t>09/09/2023</t>
  </si>
  <si>
    <t>سيراميك اضافي اسود  + لون</t>
  </si>
  <si>
    <t>مصنعية اول وش دهان</t>
  </si>
  <si>
    <t>وصل</t>
  </si>
  <si>
    <t>ابو عمر</t>
  </si>
  <si>
    <t>شباك المطبخ الحديد</t>
  </si>
  <si>
    <t>2 مقشة + مساحة</t>
  </si>
  <si>
    <t>سوستة تسيلك حمام</t>
  </si>
  <si>
    <t>منتج</t>
  </si>
  <si>
    <t xml:space="preserve">سماعة دش </t>
  </si>
  <si>
    <t>خلاط حمام و مبطخ</t>
  </si>
  <si>
    <t>حوض مطبخ 35*40</t>
  </si>
  <si>
    <t>صرف حوض مطبخ</t>
  </si>
  <si>
    <t>خامات وش اول الدهان</t>
  </si>
  <si>
    <t>ابو عمر باقي شغل</t>
  </si>
  <si>
    <t>ميلاد الاسيوطي</t>
  </si>
  <si>
    <t>هقيس المطبخ و الحمام</t>
  </si>
  <si>
    <t>Me</t>
  </si>
  <si>
    <t>إجمالي التكلفة</t>
  </si>
  <si>
    <t>المقاس</t>
  </si>
  <si>
    <t>العرض</t>
  </si>
  <si>
    <t>الطول</t>
  </si>
  <si>
    <t>شباك صالة ك</t>
  </si>
  <si>
    <t xml:space="preserve">شباك صالة ص </t>
  </si>
  <si>
    <t>باب بلكونة</t>
  </si>
  <si>
    <t>باب حمام</t>
  </si>
  <si>
    <t>شباك غرفة اطفال</t>
  </si>
  <si>
    <t>شباك غرفة نوم</t>
  </si>
  <si>
    <t>شباك مطبخ + مكان شفاط</t>
  </si>
  <si>
    <t>شباك الحمام</t>
  </si>
  <si>
    <t>الإجمالي</t>
  </si>
  <si>
    <t>تركيب بيت نور فيوتك ليد #فيوتك - YouTube</t>
  </si>
  <si>
    <t>Real</t>
  </si>
  <si>
    <t>Desc.</t>
  </si>
  <si>
    <t>الفيوتك و مميزاته و 8 أشكال مختلفة و أساسيات تركيبه</t>
  </si>
  <si>
    <t>8500 خامة السعد</t>
  </si>
  <si>
    <t>المهاجرين 1</t>
  </si>
  <si>
    <t>9500 السعد</t>
  </si>
  <si>
    <t>11000 PS</t>
  </si>
  <si>
    <t xml:space="preserve"> اولاد خلف / المهاجرين</t>
  </si>
  <si>
    <t>قاعدة حمام ملصقاة للحائط meca vite</t>
  </si>
  <si>
    <t>لو طلبت بيت نور</t>
  </si>
  <si>
    <t>11/11/2023</t>
  </si>
  <si>
    <t>اوشاش و مفاتيح كهرباء</t>
  </si>
  <si>
    <t>حاجات سباكة</t>
  </si>
  <si>
    <t>4200 بلكونة + نقل و تطليع 150+ 120 تركيب</t>
  </si>
  <si>
    <t>15/12/2023</t>
  </si>
  <si>
    <t>ابن ابو احمد 4</t>
  </si>
  <si>
    <t>سعر ( سعد/المرج ) / اولاد خلف</t>
  </si>
  <si>
    <t>تم</t>
  </si>
  <si>
    <t>X</t>
  </si>
  <si>
    <t>21/8/2023</t>
  </si>
  <si>
    <t>2/12/2023</t>
  </si>
  <si>
    <t>3/1/2024</t>
  </si>
  <si>
    <t>الباقي</t>
  </si>
  <si>
    <t>خلص</t>
  </si>
  <si>
    <t>دون وصل + مياه</t>
  </si>
  <si>
    <t>القاعة</t>
  </si>
  <si>
    <t>المجموع</t>
  </si>
  <si>
    <t>Forecasting</t>
  </si>
  <si>
    <t>المبلغ</t>
  </si>
  <si>
    <t>الدفعة</t>
  </si>
  <si>
    <t>المدة بالاشهر</t>
  </si>
  <si>
    <t>إلتزامات أخري</t>
  </si>
  <si>
    <t>نقل العفش</t>
  </si>
  <si>
    <t>المراتب</t>
  </si>
  <si>
    <t>الألمونتال</t>
  </si>
  <si>
    <t xml:space="preserve">الدهان </t>
  </si>
  <si>
    <t>المدفوع</t>
  </si>
  <si>
    <t>12/1/2023</t>
  </si>
  <si>
    <t>إجمالي الدين تقريباً</t>
  </si>
  <si>
    <t>Total ~</t>
  </si>
  <si>
    <t>60 m</t>
  </si>
  <si>
    <t>????</t>
  </si>
  <si>
    <t>Gold 1GM</t>
  </si>
  <si>
    <t>ملحوظة</t>
  </si>
  <si>
    <t xml:space="preserve"> تحت العمارة معرض المصطفي للموبيليا  او طلع اسمه معرض منصور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</si>
</sst>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4" borderId="11" xfId="0" applyFont="1" applyFill="1" applyBorder="1" applyAlignment="1">
      <alignment horizontal="center" vertical="center" readingOrder="2"/>
    </xf>
    <xf numFmtId="0" fontId="1" fillId="0" borderId="12" xfId="0" applyFont="1" applyBorder="1" applyAlignment="1">
      <alignment horizontal="center" vertical="center" readingOrder="2"/>
    </xf>
    <xf numFmtId="0" fontId="1" fillId="0" borderId="13" xfId="0" applyFont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14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4" fontId="1" fillId="15" borderId="5" xfId="0" applyNumberFormat="1" applyFont="1" applyFill="1" applyBorder="1" applyAlignment="1">
      <alignment horizontal="center" vertical="center"/>
    </xf>
    <xf numFmtId="14" fontId="1" fillId="15" borderId="1" xfId="0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28" xfId="1" applyBorder="1"/>
    <xf numFmtId="0" fontId="4" fillId="0" borderId="29" xfId="1" applyBorder="1"/>
    <xf numFmtId="0" fontId="1" fillId="3" borderId="26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0" fontId="1" fillId="4" borderId="20" xfId="0" applyFont="1" applyFill="1" applyBorder="1" applyAlignment="1">
      <alignment horizontal="center" vertical="center" readingOrder="2"/>
    </xf>
    <xf numFmtId="0" fontId="1" fillId="4" borderId="21" xfId="0" applyFont="1" applyFill="1" applyBorder="1" applyAlignment="1">
      <alignment horizontal="center" vertical="center" readingOrder="2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quotePrefix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9" borderId="3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247649</xdr:colOff>
      <xdr:row>0</xdr:row>
      <xdr:rowOff>114300</xdr:rowOff>
    </xdr:from>
    <xdr:to>
      <xdr:col>14</xdr:col>
      <xdr:colOff>228743</xdr:colOff>
      <xdr:row>14</xdr:row>
      <xdr:rowOff>151943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BB8B81-80D3-4B2D-9BA9-F11E52920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8313657" y="114300"/>
          <a:ext cx="4857894" cy="2704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eytk.net/futec/" TargetMode="External"/><Relationship Id="rId1" Type="http://schemas.openxmlformats.org/officeDocument/2006/relationships/hyperlink" Target="https://www.youtube.com/shorts/8kHKVs-EeA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rightToLeft="1" tabSelected="1" zoomScale="85" zoomScaleNormal="85" workbookViewId="0">
      <pane ySplit="1" topLeftCell="A2" activePane="bottomLeft" state="frozen"/>
      <selection pane="bottomLeft" activeCell="H40" sqref="H40"/>
    </sheetView>
  </sheetViews>
  <sheetFormatPr defaultRowHeight="15" x14ac:dyDescent="0.25"/>
  <cols>
    <col min="1" max="1" width="8.42578125" style="1" customWidth="1"/>
    <col min="2" max="2" width="35.28515625" style="1" customWidth="1"/>
    <col min="3" max="3" width="15.42578125" style="1" customWidth="1"/>
    <col min="4" max="4" width="5.7109375" style="1" customWidth="1"/>
    <col min="5" max="5" width="7.85546875" style="1" customWidth="1"/>
    <col min="6" max="6" width="14.7109375" style="1" customWidth="1"/>
    <col min="7" max="7" width="2" style="1" customWidth="1"/>
    <col min="8" max="8" width="40" style="1" customWidth="1"/>
    <col min="9" max="9" width="15.42578125" style="1" customWidth="1"/>
    <col min="10" max="10" width="15.140625" style="1" customWidth="1"/>
    <col min="11" max="11" width="10.5703125" style="1" customWidth="1"/>
    <col min="12" max="12" width="1.42578125" style="1" customWidth="1"/>
    <col min="13" max="13" width="8.5703125" style="1" bestFit="1" customWidth="1"/>
    <col min="14" max="14" width="10.85546875" style="1" bestFit="1" customWidth="1"/>
    <col min="15" max="15" width="11.42578125" style="1" bestFit="1" customWidth="1"/>
    <col min="16" max="16" width="13.140625" style="1" bestFit="1" customWidth="1"/>
    <col min="17" max="16384" width="9.140625" style="1"/>
  </cols>
  <sheetData>
    <row r="1" spans="1:20" ht="15.75" thickBot="1" x14ac:dyDescent="0.3">
      <c r="A1" s="32" t="s">
        <v>139</v>
      </c>
      <c r="B1" s="26" t="s">
        <v>140</v>
      </c>
      <c r="C1" s="32" t="s">
        <v>10</v>
      </c>
      <c r="D1" s="32" t="s">
        <v>15</v>
      </c>
      <c r="E1" s="32" t="s">
        <v>157</v>
      </c>
      <c r="F1" s="27" t="s">
        <v>104</v>
      </c>
      <c r="H1" s="49" t="s">
        <v>167</v>
      </c>
      <c r="I1" s="50" t="s">
        <v>104</v>
      </c>
      <c r="J1" s="78" t="s">
        <v>166</v>
      </c>
      <c r="K1" s="55"/>
      <c r="M1" s="93" t="s">
        <v>42</v>
      </c>
      <c r="N1" s="94" t="s">
        <v>5</v>
      </c>
      <c r="O1" s="94" t="s">
        <v>34</v>
      </c>
      <c r="P1" s="95" t="s">
        <v>43</v>
      </c>
    </row>
    <row r="2" spans="1:20" ht="15" customHeight="1" x14ac:dyDescent="0.25">
      <c r="A2" s="4">
        <v>50000</v>
      </c>
      <c r="B2" s="12" t="s">
        <v>80</v>
      </c>
      <c r="C2" s="4" t="s">
        <v>82</v>
      </c>
      <c r="D2" s="4">
        <v>1</v>
      </c>
      <c r="E2" s="20">
        <v>50000</v>
      </c>
      <c r="F2" s="25" t="s">
        <v>81</v>
      </c>
      <c r="H2" s="71">
        <v>10000</v>
      </c>
      <c r="I2" s="72" t="s">
        <v>158</v>
      </c>
      <c r="J2" s="52" t="s">
        <v>169</v>
      </c>
      <c r="K2" s="74" t="s">
        <v>168</v>
      </c>
      <c r="M2" s="85">
        <v>750</v>
      </c>
      <c r="N2" s="86" t="s">
        <v>6</v>
      </c>
      <c r="O2" s="86" t="s">
        <v>35</v>
      </c>
      <c r="P2" s="87" t="s">
        <v>40</v>
      </c>
      <c r="Q2" s="70"/>
      <c r="R2" s="70"/>
      <c r="S2" s="70"/>
      <c r="T2" s="70"/>
    </row>
    <row r="3" spans="1:20" x14ac:dyDescent="0.25">
      <c r="A3" s="6">
        <v>700</v>
      </c>
      <c r="B3" s="33" t="s">
        <v>78</v>
      </c>
      <c r="C3" s="34" t="s">
        <v>79</v>
      </c>
      <c r="D3" s="34">
        <v>1</v>
      </c>
      <c r="E3" s="20">
        <v>1000</v>
      </c>
      <c r="F3" s="35"/>
      <c r="H3" s="75">
        <v>3000</v>
      </c>
      <c r="I3" s="76" t="s">
        <v>159</v>
      </c>
      <c r="J3" s="51">
        <f>I17/K3</f>
        <v>14.5</v>
      </c>
      <c r="K3" s="76">
        <v>5000</v>
      </c>
      <c r="M3" s="85">
        <v>750</v>
      </c>
      <c r="N3" s="86" t="s">
        <v>7</v>
      </c>
      <c r="O3" s="86" t="s">
        <v>36</v>
      </c>
      <c r="P3" s="87" t="s">
        <v>41</v>
      </c>
      <c r="Q3" s="70"/>
      <c r="R3" s="70"/>
      <c r="S3" s="70"/>
      <c r="T3" s="70"/>
    </row>
    <row r="4" spans="1:20" ht="15.75" thickBot="1" x14ac:dyDescent="0.3">
      <c r="A4" s="6">
        <v>150</v>
      </c>
      <c r="B4" s="33" t="s">
        <v>77</v>
      </c>
      <c r="C4" s="34" t="s">
        <v>115</v>
      </c>
      <c r="D4" s="34">
        <v>150</v>
      </c>
      <c r="E4" s="20">
        <v>500</v>
      </c>
      <c r="F4" s="35"/>
      <c r="H4" s="75">
        <v>3000</v>
      </c>
      <c r="I4" s="76" t="s">
        <v>160</v>
      </c>
      <c r="J4" s="79">
        <f>I17/K4</f>
        <v>7.25</v>
      </c>
      <c r="K4" s="77">
        <v>10000</v>
      </c>
      <c r="M4" s="85">
        <v>750</v>
      </c>
      <c r="N4" s="86" t="s">
        <v>33</v>
      </c>
      <c r="O4" s="86" t="s">
        <v>36</v>
      </c>
      <c r="P4" s="87" t="s">
        <v>102</v>
      </c>
      <c r="Q4" s="70"/>
      <c r="R4" s="70"/>
      <c r="S4" s="70"/>
      <c r="T4" s="70"/>
    </row>
    <row r="5" spans="1:20" x14ac:dyDescent="0.25">
      <c r="A5" s="6">
        <v>150</v>
      </c>
      <c r="B5" s="33" t="s">
        <v>76</v>
      </c>
      <c r="C5" s="34" t="s">
        <v>115</v>
      </c>
      <c r="D5" s="34">
        <v>1</v>
      </c>
      <c r="E5" s="20">
        <v>300</v>
      </c>
      <c r="F5" s="35"/>
      <c r="H5" s="75">
        <v>10000</v>
      </c>
      <c r="I5" s="81">
        <v>45324</v>
      </c>
      <c r="J5" s="106" t="s">
        <v>170</v>
      </c>
      <c r="K5" s="107" t="s">
        <v>167</v>
      </c>
      <c r="M5" s="85">
        <v>750</v>
      </c>
      <c r="N5" s="86" t="s">
        <v>98</v>
      </c>
      <c r="O5" s="86" t="s">
        <v>36</v>
      </c>
      <c r="P5" s="88" t="s">
        <v>97</v>
      </c>
      <c r="Q5" s="70"/>
      <c r="R5" s="70"/>
      <c r="S5" s="70"/>
      <c r="T5" s="70"/>
    </row>
    <row r="6" spans="1:20" x14ac:dyDescent="0.25">
      <c r="A6" s="6">
        <v>50</v>
      </c>
      <c r="B6" s="33" t="s">
        <v>75</v>
      </c>
      <c r="C6" s="34" t="s">
        <v>115</v>
      </c>
      <c r="D6" s="34">
        <v>40</v>
      </c>
      <c r="E6" s="20">
        <v>50</v>
      </c>
      <c r="F6" s="35"/>
      <c r="H6" s="75"/>
      <c r="I6" s="76"/>
      <c r="J6" s="51" t="s">
        <v>171</v>
      </c>
      <c r="K6" s="76">
        <v>5000</v>
      </c>
      <c r="M6" s="85">
        <v>750</v>
      </c>
      <c r="N6" s="86" t="s">
        <v>107</v>
      </c>
      <c r="O6" s="86" t="s">
        <v>36</v>
      </c>
      <c r="P6" s="87" t="s">
        <v>102</v>
      </c>
      <c r="Q6" s="70"/>
      <c r="R6" s="70"/>
      <c r="S6" s="70"/>
      <c r="T6" s="70"/>
    </row>
    <row r="7" spans="1:20" x14ac:dyDescent="0.25">
      <c r="A7" s="5">
        <v>5100</v>
      </c>
      <c r="B7" s="33" t="s">
        <v>84</v>
      </c>
      <c r="C7" s="34" t="s">
        <v>83</v>
      </c>
      <c r="D7" s="34">
        <v>40</v>
      </c>
      <c r="E7" s="20">
        <v>5500</v>
      </c>
      <c r="F7" s="35"/>
      <c r="H7" s="75"/>
      <c r="I7" s="76"/>
      <c r="J7" s="51" t="s">
        <v>172</v>
      </c>
      <c r="K7" s="76">
        <v>20000</v>
      </c>
      <c r="M7" s="85">
        <v>750</v>
      </c>
      <c r="N7" s="89">
        <v>45212</v>
      </c>
      <c r="O7" s="86" t="s">
        <v>36</v>
      </c>
      <c r="P7" s="87" t="s">
        <v>110</v>
      </c>
      <c r="Q7" s="70"/>
      <c r="R7" s="70"/>
      <c r="S7" s="70"/>
      <c r="T7" s="70"/>
    </row>
    <row r="8" spans="1:20" x14ac:dyDescent="0.25">
      <c r="A8" s="5">
        <v>100</v>
      </c>
      <c r="B8" s="33" t="s">
        <v>85</v>
      </c>
      <c r="C8" s="34" t="s">
        <v>79</v>
      </c>
      <c r="D8" s="34">
        <v>1</v>
      </c>
      <c r="E8" s="20">
        <v>200</v>
      </c>
      <c r="F8" s="35"/>
      <c r="H8" s="75"/>
      <c r="I8" s="76"/>
      <c r="J8" s="51" t="s">
        <v>173</v>
      </c>
      <c r="K8" s="76">
        <v>20000</v>
      </c>
      <c r="M8" s="85">
        <v>750</v>
      </c>
      <c r="N8" s="86" t="s">
        <v>149</v>
      </c>
      <c r="O8" s="86" t="s">
        <v>36</v>
      </c>
      <c r="P8" s="87" t="s">
        <v>110</v>
      </c>
      <c r="Q8" s="70"/>
      <c r="R8" s="70"/>
      <c r="S8" s="70"/>
      <c r="T8" s="70"/>
    </row>
    <row r="9" spans="1:20" x14ac:dyDescent="0.25">
      <c r="A9" s="5">
        <v>500</v>
      </c>
      <c r="B9" s="33" t="s">
        <v>86</v>
      </c>
      <c r="C9" s="34" t="s">
        <v>79</v>
      </c>
      <c r="D9" s="34">
        <v>1</v>
      </c>
      <c r="E9" s="20">
        <v>600</v>
      </c>
      <c r="F9" s="35"/>
      <c r="H9" s="75"/>
      <c r="I9" s="76"/>
      <c r="J9" s="51" t="s">
        <v>174</v>
      </c>
      <c r="K9" s="76">
        <v>10000</v>
      </c>
      <c r="M9" s="85">
        <v>800</v>
      </c>
      <c r="N9" s="86" t="s">
        <v>153</v>
      </c>
      <c r="O9" s="86" t="s">
        <v>154</v>
      </c>
      <c r="P9" s="87" t="s">
        <v>163</v>
      </c>
      <c r="Q9" s="70"/>
      <c r="R9" s="70"/>
      <c r="S9" s="70"/>
      <c r="T9" s="70"/>
    </row>
    <row r="10" spans="1:20" ht="15.75" thickBot="1" x14ac:dyDescent="0.3">
      <c r="A10" s="3">
        <v>60</v>
      </c>
      <c r="B10" s="33" t="s">
        <v>87</v>
      </c>
      <c r="C10" s="34" t="s">
        <v>49</v>
      </c>
      <c r="D10" s="34" t="s">
        <v>12</v>
      </c>
      <c r="E10" s="20">
        <v>450</v>
      </c>
      <c r="F10" s="36">
        <v>45112</v>
      </c>
      <c r="H10" s="75"/>
      <c r="I10" s="76"/>
      <c r="J10" s="80" t="s">
        <v>164</v>
      </c>
      <c r="K10" s="69">
        <v>20000</v>
      </c>
      <c r="M10" s="85">
        <v>750</v>
      </c>
      <c r="N10" s="86" t="s">
        <v>176</v>
      </c>
      <c r="O10" s="86" t="s">
        <v>36</v>
      </c>
      <c r="P10" s="87" t="s">
        <v>110</v>
      </c>
      <c r="Q10" s="70"/>
      <c r="R10" s="70"/>
      <c r="S10" s="70"/>
      <c r="T10" s="70"/>
    </row>
    <row r="11" spans="1:20" x14ac:dyDescent="0.25">
      <c r="A11" s="3">
        <v>430</v>
      </c>
      <c r="B11" s="33" t="s">
        <v>88</v>
      </c>
      <c r="C11" s="34" t="s">
        <v>49</v>
      </c>
      <c r="D11" s="34" t="s">
        <v>13</v>
      </c>
      <c r="E11" s="20">
        <v>700</v>
      </c>
      <c r="F11" s="36">
        <v>45112</v>
      </c>
      <c r="H11" s="75"/>
      <c r="I11" s="76"/>
      <c r="J11" s="70"/>
      <c r="K11" s="70"/>
      <c r="M11" s="85">
        <v>750</v>
      </c>
      <c r="N11" s="89">
        <v>45338</v>
      </c>
      <c r="O11" s="86" t="s">
        <v>36</v>
      </c>
      <c r="P11" s="87" t="s">
        <v>110</v>
      </c>
      <c r="Q11" s="70"/>
      <c r="R11" s="70"/>
      <c r="S11" s="70"/>
      <c r="T11" s="70"/>
    </row>
    <row r="12" spans="1:20" x14ac:dyDescent="0.25">
      <c r="A12" s="3">
        <v>40</v>
      </c>
      <c r="B12" s="33" t="s">
        <v>89</v>
      </c>
      <c r="C12" s="34" t="s">
        <v>49</v>
      </c>
      <c r="D12" s="34">
        <v>10</v>
      </c>
      <c r="E12" s="20">
        <v>200</v>
      </c>
      <c r="F12" s="36">
        <v>45112</v>
      </c>
      <c r="H12" s="75"/>
      <c r="I12" s="76"/>
      <c r="M12" s="85"/>
      <c r="N12" s="86"/>
      <c r="O12" s="86"/>
      <c r="P12" s="87"/>
      <c r="Q12" s="70"/>
      <c r="R12" s="70"/>
      <c r="S12" s="70"/>
      <c r="T12" s="70"/>
    </row>
    <row r="13" spans="1:20" ht="15" customHeight="1" x14ac:dyDescent="0.25">
      <c r="A13" s="3">
        <v>1291</v>
      </c>
      <c r="B13" s="33" t="s">
        <v>90</v>
      </c>
      <c r="C13" s="34" t="s">
        <v>26</v>
      </c>
      <c r="D13" s="34" t="s">
        <v>48</v>
      </c>
      <c r="E13" s="20">
        <v>2348</v>
      </c>
      <c r="F13" s="36">
        <v>45112</v>
      </c>
      <c r="H13" s="75"/>
      <c r="I13" s="76"/>
      <c r="M13" s="85"/>
      <c r="N13" s="86"/>
      <c r="O13" s="86"/>
      <c r="P13" s="87"/>
      <c r="Q13" s="70"/>
      <c r="R13" s="70"/>
      <c r="S13" s="70"/>
      <c r="T13" s="70"/>
    </row>
    <row r="14" spans="1:20" x14ac:dyDescent="0.25">
      <c r="A14" s="3">
        <v>325</v>
      </c>
      <c r="B14" s="33" t="s">
        <v>91</v>
      </c>
      <c r="C14" s="34" t="s">
        <v>11</v>
      </c>
      <c r="D14" s="34">
        <v>1</v>
      </c>
      <c r="E14" s="20">
        <v>2300</v>
      </c>
      <c r="F14" s="36">
        <v>45112</v>
      </c>
      <c r="H14" s="75"/>
      <c r="I14" s="76"/>
      <c r="M14" s="85"/>
      <c r="N14" s="86"/>
      <c r="O14" s="86"/>
      <c r="P14" s="87"/>
      <c r="Q14" s="70"/>
      <c r="R14" s="70"/>
      <c r="S14" s="70"/>
      <c r="T14" s="70"/>
    </row>
    <row r="15" spans="1:20" ht="15.75" thickBot="1" x14ac:dyDescent="0.3">
      <c r="A15" s="11">
        <v>1000</v>
      </c>
      <c r="B15" s="33" t="s">
        <v>92</v>
      </c>
      <c r="C15" s="34" t="s">
        <v>79</v>
      </c>
      <c r="D15" s="34">
        <v>1</v>
      </c>
      <c r="E15" s="20">
        <v>3000</v>
      </c>
      <c r="F15" s="36">
        <v>45114</v>
      </c>
      <c r="H15" s="73" t="s">
        <v>175</v>
      </c>
      <c r="I15" s="82">
        <f>SUM(H2:H17)</f>
        <v>26000</v>
      </c>
      <c r="J15" s="70"/>
      <c r="K15" s="70"/>
      <c r="M15" s="85"/>
      <c r="N15" s="86"/>
      <c r="O15" s="86"/>
      <c r="P15" s="87"/>
      <c r="Q15" s="70"/>
      <c r="R15" s="70"/>
      <c r="S15" s="70"/>
      <c r="T15" s="70"/>
    </row>
    <row r="16" spans="1:20" ht="15.75" thickBot="1" x14ac:dyDescent="0.3">
      <c r="A16" s="11">
        <v>400</v>
      </c>
      <c r="B16" s="33" t="s">
        <v>47</v>
      </c>
      <c r="C16" s="34" t="s">
        <v>79</v>
      </c>
      <c r="D16" s="34">
        <v>1</v>
      </c>
      <c r="E16" s="20">
        <v>600</v>
      </c>
      <c r="F16" s="36">
        <v>45114</v>
      </c>
      <c r="H16" s="83" t="s">
        <v>137</v>
      </c>
      <c r="I16" s="82">
        <v>98500</v>
      </c>
      <c r="J16" s="70"/>
      <c r="K16" s="70"/>
      <c r="M16" s="85"/>
      <c r="N16" s="86"/>
      <c r="O16" s="86"/>
      <c r="P16" s="87"/>
      <c r="Q16" s="70"/>
      <c r="R16" s="70"/>
      <c r="S16" s="70"/>
      <c r="T16" s="70"/>
    </row>
    <row r="17" spans="1:20" ht="15.75" thickBot="1" x14ac:dyDescent="0.3">
      <c r="A17" s="18">
        <v>1200</v>
      </c>
      <c r="B17" s="33" t="s">
        <v>93</v>
      </c>
      <c r="C17" s="34" t="s">
        <v>44</v>
      </c>
      <c r="D17" s="34" t="s">
        <v>48</v>
      </c>
      <c r="E17" s="20">
        <v>4000</v>
      </c>
      <c r="F17" s="36">
        <v>45120</v>
      </c>
      <c r="H17" s="83" t="s">
        <v>161</v>
      </c>
      <c r="I17" s="69">
        <f>I16-I15</f>
        <v>72500</v>
      </c>
      <c r="J17" s="70"/>
      <c r="K17" s="70"/>
      <c r="M17" s="85"/>
      <c r="N17" s="86"/>
      <c r="O17" s="86"/>
      <c r="P17" s="87"/>
      <c r="Q17" s="70"/>
      <c r="R17" s="70"/>
      <c r="S17" s="70"/>
      <c r="T17" s="70"/>
    </row>
    <row r="18" spans="1:20" ht="15.75" thickBot="1" x14ac:dyDescent="0.3">
      <c r="A18" s="18">
        <v>30</v>
      </c>
      <c r="B18" s="33" t="s">
        <v>45</v>
      </c>
      <c r="C18" s="34" t="s">
        <v>46</v>
      </c>
      <c r="D18" s="34">
        <v>4</v>
      </c>
      <c r="E18" s="20">
        <v>300</v>
      </c>
      <c r="F18" s="36">
        <v>45120</v>
      </c>
      <c r="M18" s="85"/>
      <c r="N18" s="86"/>
      <c r="O18" s="86"/>
      <c r="P18" s="87"/>
      <c r="Q18" s="70"/>
      <c r="R18" s="70"/>
      <c r="S18" s="70"/>
      <c r="T18" s="70"/>
    </row>
    <row r="19" spans="1:20" x14ac:dyDescent="0.25">
      <c r="A19" s="19">
        <v>600</v>
      </c>
      <c r="B19" s="33" t="s">
        <v>37</v>
      </c>
      <c r="C19" s="34" t="s">
        <v>79</v>
      </c>
      <c r="D19" s="34">
        <v>1</v>
      </c>
      <c r="E19" s="20">
        <v>1000</v>
      </c>
      <c r="F19" s="36">
        <v>45121</v>
      </c>
      <c r="H19" s="96" t="s">
        <v>0</v>
      </c>
      <c r="I19" s="97"/>
      <c r="J19" s="101" t="s">
        <v>182</v>
      </c>
      <c r="M19" s="85"/>
      <c r="N19" s="86"/>
      <c r="O19" s="86"/>
      <c r="P19" s="87"/>
      <c r="Q19" s="70"/>
      <c r="R19" s="70"/>
      <c r="S19" s="70"/>
      <c r="T19" s="70"/>
    </row>
    <row r="20" spans="1:20" x14ac:dyDescent="0.25">
      <c r="A20" s="19">
        <v>450</v>
      </c>
      <c r="B20" s="33" t="s">
        <v>38</v>
      </c>
      <c r="C20" s="34" t="s">
        <v>79</v>
      </c>
      <c r="D20" s="34">
        <v>1</v>
      </c>
      <c r="E20" s="20">
        <v>600</v>
      </c>
      <c r="F20" s="36">
        <v>45121</v>
      </c>
      <c r="H20" s="7" t="s">
        <v>95</v>
      </c>
      <c r="I20" s="8" t="s">
        <v>1</v>
      </c>
      <c r="J20" s="102" t="s">
        <v>183</v>
      </c>
      <c r="M20" s="85"/>
      <c r="N20" s="86"/>
      <c r="O20" s="86"/>
      <c r="P20" s="87"/>
      <c r="Q20" s="70"/>
      <c r="R20" s="70"/>
      <c r="S20" s="70"/>
      <c r="T20" s="70"/>
    </row>
    <row r="21" spans="1:20" x14ac:dyDescent="0.25">
      <c r="A21" s="19">
        <v>1000</v>
      </c>
      <c r="B21" s="33" t="s">
        <v>39</v>
      </c>
      <c r="C21" s="34" t="s">
        <v>115</v>
      </c>
      <c r="D21" s="34">
        <v>1</v>
      </c>
      <c r="E21" s="20">
        <v>2000</v>
      </c>
      <c r="F21" s="36">
        <v>45121</v>
      </c>
      <c r="H21" s="7" t="s">
        <v>96</v>
      </c>
      <c r="I21" s="8" t="s">
        <v>1</v>
      </c>
      <c r="J21" s="103"/>
      <c r="M21" s="85"/>
      <c r="N21" s="86"/>
      <c r="O21" s="86"/>
      <c r="P21" s="87"/>
      <c r="Q21" s="70"/>
      <c r="R21" s="70"/>
      <c r="S21" s="70"/>
      <c r="T21" s="70"/>
    </row>
    <row r="22" spans="1:20" x14ac:dyDescent="0.25">
      <c r="A22" s="19">
        <v>80</v>
      </c>
      <c r="B22" s="33" t="s">
        <v>73</v>
      </c>
      <c r="C22" s="34" t="s">
        <v>115</v>
      </c>
      <c r="D22" s="34">
        <v>1</v>
      </c>
      <c r="E22" s="20">
        <v>800</v>
      </c>
      <c r="F22" s="36">
        <v>45121</v>
      </c>
      <c r="H22" s="7" t="s">
        <v>9</v>
      </c>
      <c r="I22" s="8" t="s">
        <v>1</v>
      </c>
      <c r="J22" s="103"/>
      <c r="M22" s="85"/>
      <c r="N22" s="86"/>
      <c r="O22" s="86"/>
      <c r="P22" s="87"/>
      <c r="Q22" s="70"/>
    </row>
    <row r="23" spans="1:20" x14ac:dyDescent="0.25">
      <c r="A23" s="24">
        <v>45</v>
      </c>
      <c r="B23" s="33" t="s">
        <v>94</v>
      </c>
      <c r="C23" s="34" t="s">
        <v>115</v>
      </c>
      <c r="D23" s="34">
        <v>1</v>
      </c>
      <c r="E23" s="20">
        <v>45</v>
      </c>
      <c r="F23" s="36">
        <v>45128</v>
      </c>
      <c r="H23" s="7" t="s">
        <v>8</v>
      </c>
      <c r="I23" s="8" t="s">
        <v>4</v>
      </c>
      <c r="J23" s="103"/>
      <c r="M23" s="85"/>
      <c r="N23" s="86"/>
      <c r="O23" s="86"/>
      <c r="P23" s="87"/>
      <c r="Q23" s="70"/>
    </row>
    <row r="24" spans="1:20" x14ac:dyDescent="0.25">
      <c r="A24" s="2">
        <v>270</v>
      </c>
      <c r="B24" s="33" t="s">
        <v>99</v>
      </c>
      <c r="C24" s="34" t="s">
        <v>115</v>
      </c>
      <c r="D24" s="34">
        <v>1</v>
      </c>
      <c r="E24" s="20">
        <v>1000</v>
      </c>
      <c r="F24" s="36">
        <v>45163</v>
      </c>
      <c r="H24" s="7" t="s">
        <v>2</v>
      </c>
      <c r="I24" s="8" t="s">
        <v>3</v>
      </c>
      <c r="J24" s="103"/>
      <c r="M24" s="90"/>
      <c r="N24" s="91"/>
      <c r="O24" s="91"/>
      <c r="P24" s="92"/>
      <c r="Q24" s="70"/>
    </row>
    <row r="25" spans="1:20" ht="15.75" thickBot="1" x14ac:dyDescent="0.3">
      <c r="A25" s="24">
        <v>800</v>
      </c>
      <c r="B25" s="34" t="s">
        <v>100</v>
      </c>
      <c r="C25" s="34" t="s">
        <v>83</v>
      </c>
      <c r="D25" s="34">
        <v>1</v>
      </c>
      <c r="E25" s="20">
        <v>1300</v>
      </c>
      <c r="F25" s="37">
        <v>45163</v>
      </c>
      <c r="H25" s="9" t="s">
        <v>178</v>
      </c>
      <c r="I25" s="10" t="s">
        <v>179</v>
      </c>
      <c r="J25" s="103"/>
      <c r="M25" s="1">
        <f>SUM(M2:M22)</f>
        <v>7550</v>
      </c>
      <c r="N25" s="1" t="s">
        <v>165</v>
      </c>
      <c r="O25" s="91"/>
      <c r="P25" s="92"/>
      <c r="Q25" s="70"/>
    </row>
    <row r="26" spans="1:20" ht="15.75" thickBot="1" x14ac:dyDescent="0.3">
      <c r="A26" s="2">
        <v>750</v>
      </c>
      <c r="B26" s="34" t="s">
        <v>101</v>
      </c>
      <c r="C26" s="34" t="s">
        <v>79</v>
      </c>
      <c r="D26" s="34">
        <v>1</v>
      </c>
      <c r="E26" s="20">
        <v>750</v>
      </c>
      <c r="F26" s="37">
        <v>45162</v>
      </c>
      <c r="H26" s="47" t="s">
        <v>123</v>
      </c>
      <c r="I26" s="104" t="s">
        <v>180</v>
      </c>
      <c r="J26" s="105"/>
      <c r="Q26" s="70"/>
    </row>
    <row r="27" spans="1:20" ht="15.75" thickBot="1" x14ac:dyDescent="0.3">
      <c r="A27" s="2">
        <v>1400</v>
      </c>
      <c r="B27" s="34" t="s">
        <v>74</v>
      </c>
      <c r="C27" s="34" t="s">
        <v>122</v>
      </c>
      <c r="D27" s="34"/>
      <c r="E27" s="20">
        <v>2000</v>
      </c>
      <c r="F27" s="34"/>
    </row>
    <row r="28" spans="1:20" ht="15.75" thickBot="1" x14ac:dyDescent="0.3">
      <c r="A28" s="2">
        <v>10</v>
      </c>
      <c r="B28" s="34" t="s">
        <v>105</v>
      </c>
      <c r="C28" s="34" t="s">
        <v>115</v>
      </c>
      <c r="D28" s="34">
        <v>2</v>
      </c>
      <c r="E28" s="20">
        <v>10</v>
      </c>
      <c r="F28" s="37">
        <v>45162</v>
      </c>
      <c r="H28" s="84" t="s">
        <v>177</v>
      </c>
      <c r="I28" s="99"/>
    </row>
    <row r="29" spans="1:20" ht="15.75" thickBot="1" x14ac:dyDescent="0.3">
      <c r="A29" s="2">
        <v>35</v>
      </c>
      <c r="B29" s="34" t="s">
        <v>106</v>
      </c>
      <c r="C29" s="34" t="s">
        <v>115</v>
      </c>
      <c r="D29" s="34">
        <v>1</v>
      </c>
      <c r="E29" s="20">
        <v>100</v>
      </c>
      <c r="F29" s="37">
        <v>45162</v>
      </c>
      <c r="H29" s="100">
        <f>SUM(K6:K10)+I17</f>
        <v>147500</v>
      </c>
      <c r="I29" s="98"/>
    </row>
    <row r="30" spans="1:20" ht="15.75" thickBot="1" x14ac:dyDescent="0.3">
      <c r="A30" s="2">
        <v>350</v>
      </c>
      <c r="B30" s="34" t="s">
        <v>108</v>
      </c>
      <c r="C30" s="34" t="s">
        <v>115</v>
      </c>
      <c r="D30" s="34"/>
      <c r="E30" s="20">
        <v>700</v>
      </c>
      <c r="F30" s="37">
        <v>45162</v>
      </c>
    </row>
    <row r="31" spans="1:20" ht="16.5" customHeight="1" x14ac:dyDescent="0.25">
      <c r="A31" s="2">
        <v>3750</v>
      </c>
      <c r="B31" s="34" t="s">
        <v>14</v>
      </c>
      <c r="C31" s="34" t="s">
        <v>79</v>
      </c>
      <c r="D31" s="34">
        <v>1</v>
      </c>
      <c r="E31" s="20">
        <v>4000</v>
      </c>
      <c r="F31" s="37">
        <v>45178</v>
      </c>
      <c r="H31" s="43" t="s">
        <v>148</v>
      </c>
    </row>
    <row r="32" spans="1:20" x14ac:dyDescent="0.25">
      <c r="A32" s="2">
        <v>25</v>
      </c>
      <c r="B32" s="34" t="s">
        <v>114</v>
      </c>
      <c r="C32" s="34" t="s">
        <v>115</v>
      </c>
      <c r="D32" s="34">
        <v>1</v>
      </c>
      <c r="E32" s="20">
        <v>100</v>
      </c>
      <c r="F32" s="37">
        <v>45178</v>
      </c>
      <c r="H32" s="44"/>
    </row>
    <row r="33" spans="1:8" x14ac:dyDescent="0.25">
      <c r="A33" s="2">
        <v>3700</v>
      </c>
      <c r="B33" s="34" t="s">
        <v>120</v>
      </c>
      <c r="C33" s="34" t="s">
        <v>115</v>
      </c>
      <c r="D33" s="34"/>
      <c r="E33" s="20">
        <v>4500</v>
      </c>
      <c r="F33" s="37">
        <v>45206</v>
      </c>
      <c r="H33" s="45" t="s">
        <v>138</v>
      </c>
    </row>
    <row r="34" spans="1:8" ht="15.75" thickBot="1" x14ac:dyDescent="0.3">
      <c r="A34" s="2">
        <v>3000</v>
      </c>
      <c r="B34" s="34" t="s">
        <v>109</v>
      </c>
      <c r="C34" s="34" t="s">
        <v>111</v>
      </c>
      <c r="D34" s="34"/>
      <c r="E34" s="20">
        <v>3500</v>
      </c>
      <c r="F34" s="37">
        <v>45213</v>
      </c>
      <c r="H34" s="46" t="s">
        <v>141</v>
      </c>
    </row>
    <row r="35" spans="1:8" x14ac:dyDescent="0.25">
      <c r="A35" s="2">
        <v>330</v>
      </c>
      <c r="B35" s="34" t="s">
        <v>112</v>
      </c>
      <c r="C35" s="34" t="s">
        <v>115</v>
      </c>
      <c r="D35" s="34">
        <v>1</v>
      </c>
      <c r="E35" s="20">
        <v>1000</v>
      </c>
      <c r="F35" s="37">
        <v>45212</v>
      </c>
    </row>
    <row r="36" spans="1:8" x14ac:dyDescent="0.25">
      <c r="A36" s="2">
        <v>50</v>
      </c>
      <c r="B36" s="34" t="s">
        <v>113</v>
      </c>
      <c r="C36" s="34" t="s">
        <v>115</v>
      </c>
      <c r="D36" s="34">
        <v>0</v>
      </c>
      <c r="E36" s="20">
        <v>75</v>
      </c>
      <c r="F36" s="37">
        <v>45213</v>
      </c>
    </row>
    <row r="37" spans="1:8" x14ac:dyDescent="0.25">
      <c r="A37" s="1">
        <v>100</v>
      </c>
      <c r="B37" s="38" t="s">
        <v>121</v>
      </c>
      <c r="C37" s="34" t="s">
        <v>111</v>
      </c>
      <c r="D37" s="38">
        <v>1</v>
      </c>
      <c r="E37" s="39">
        <v>200</v>
      </c>
      <c r="F37" s="37">
        <v>45218</v>
      </c>
    </row>
    <row r="38" spans="1:8" x14ac:dyDescent="0.25">
      <c r="A38" s="2">
        <v>400</v>
      </c>
      <c r="B38" s="34" t="s">
        <v>116</v>
      </c>
      <c r="C38" s="34" t="s">
        <v>115</v>
      </c>
      <c r="D38" s="34">
        <v>1</v>
      </c>
      <c r="E38" s="20">
        <v>1400</v>
      </c>
      <c r="F38" s="37">
        <v>45219</v>
      </c>
    </row>
    <row r="39" spans="1:8" x14ac:dyDescent="0.25">
      <c r="A39" s="2">
        <v>1100</v>
      </c>
      <c r="B39" s="34" t="s">
        <v>117</v>
      </c>
      <c r="C39" s="34" t="s">
        <v>115</v>
      </c>
      <c r="D39" s="34">
        <v>2</v>
      </c>
      <c r="E39" s="20">
        <v>2250</v>
      </c>
      <c r="F39" s="37">
        <v>45219</v>
      </c>
    </row>
    <row r="40" spans="1:8" x14ac:dyDescent="0.25">
      <c r="A40" s="2">
        <v>625</v>
      </c>
      <c r="B40" s="34" t="s">
        <v>118</v>
      </c>
      <c r="C40" s="34" t="s">
        <v>115</v>
      </c>
      <c r="D40" s="34">
        <v>1</v>
      </c>
      <c r="E40" s="20">
        <v>1525</v>
      </c>
      <c r="F40" s="37">
        <v>45219</v>
      </c>
    </row>
    <row r="41" spans="1:8" x14ac:dyDescent="0.25">
      <c r="A41" s="2">
        <v>50</v>
      </c>
      <c r="B41" s="34" t="s">
        <v>119</v>
      </c>
      <c r="C41" s="34" t="s">
        <v>115</v>
      </c>
      <c r="D41" s="34">
        <v>1</v>
      </c>
      <c r="E41" s="20">
        <v>50</v>
      </c>
      <c r="F41" s="37">
        <v>45219</v>
      </c>
    </row>
    <row r="42" spans="1:8" x14ac:dyDescent="0.25">
      <c r="A42" s="2">
        <v>2200</v>
      </c>
      <c r="B42" s="34" t="s">
        <v>147</v>
      </c>
      <c r="C42" s="34" t="s">
        <v>115</v>
      </c>
      <c r="D42" s="34">
        <v>1</v>
      </c>
      <c r="E42" s="20">
        <v>6400</v>
      </c>
      <c r="F42" s="37">
        <v>45230</v>
      </c>
    </row>
    <row r="43" spans="1:8" x14ac:dyDescent="0.25">
      <c r="A43" s="2">
        <v>102</v>
      </c>
      <c r="B43" s="34" t="s">
        <v>150</v>
      </c>
      <c r="C43" s="34" t="s">
        <v>115</v>
      </c>
      <c r="D43" s="1">
        <v>1</v>
      </c>
      <c r="F43" s="37">
        <v>45261</v>
      </c>
    </row>
    <row r="44" spans="1:8" x14ac:dyDescent="0.25">
      <c r="A44" s="2">
        <v>150</v>
      </c>
      <c r="B44" s="34" t="s">
        <v>151</v>
      </c>
      <c r="C44" s="34" t="s">
        <v>115</v>
      </c>
      <c r="F44" s="37">
        <v>45264</v>
      </c>
    </row>
    <row r="45" spans="1:8" x14ac:dyDescent="0.25">
      <c r="A45" s="2">
        <v>4470</v>
      </c>
      <c r="B45" s="34" t="s">
        <v>152</v>
      </c>
      <c r="C45" s="34" t="s">
        <v>115</v>
      </c>
      <c r="D45" s="2">
        <v>1</v>
      </c>
      <c r="E45" s="2"/>
      <c r="F45" s="37">
        <v>45278</v>
      </c>
    </row>
    <row r="46" spans="1:8" x14ac:dyDescent="0.25">
      <c r="A46" s="2"/>
      <c r="B46" s="34"/>
      <c r="C46" s="34"/>
      <c r="D46" s="2"/>
      <c r="E46" s="2"/>
      <c r="F46" s="2"/>
    </row>
    <row r="47" spans="1:8" x14ac:dyDescent="0.25">
      <c r="A47" s="2"/>
      <c r="B47" s="34"/>
      <c r="C47" s="34"/>
      <c r="E47" s="2"/>
      <c r="F47" s="2"/>
    </row>
    <row r="48" spans="1:8" x14ac:dyDescent="0.25">
      <c r="A48" s="2"/>
      <c r="B48" s="34"/>
      <c r="C48" s="34"/>
    </row>
    <row r="49" spans="1:4" x14ac:dyDescent="0.25">
      <c r="A49" s="2"/>
      <c r="B49" s="34"/>
      <c r="C49" s="34"/>
      <c r="D49" s="2"/>
    </row>
    <row r="50" spans="1:4" x14ac:dyDescent="0.25">
      <c r="A50" s="2"/>
      <c r="B50" s="34"/>
      <c r="C50" s="34"/>
    </row>
    <row r="51" spans="1:4" ht="15.75" thickBot="1" x14ac:dyDescent="0.3">
      <c r="A51" s="2"/>
      <c r="C51" s="34"/>
    </row>
    <row r="52" spans="1:4" ht="15.75" thickBot="1" x14ac:dyDescent="0.3">
      <c r="A52" s="2"/>
      <c r="B52" s="53" t="s">
        <v>125</v>
      </c>
      <c r="C52" s="54"/>
    </row>
    <row r="53" spans="1:4" ht="15.75" thickBot="1" x14ac:dyDescent="0.3">
      <c r="B53" s="28" t="s">
        <v>124</v>
      </c>
      <c r="C53" s="29" t="s">
        <v>157</v>
      </c>
    </row>
    <row r="54" spans="1:4" ht="15.75" thickBot="1" x14ac:dyDescent="0.3">
      <c r="B54" s="30">
        <f>SUM(A2:A68)</f>
        <v>87368</v>
      </c>
      <c r="C54" s="31">
        <f>SUM(E2:E67)</f>
        <v>107353</v>
      </c>
    </row>
  </sheetData>
  <mergeCells count="6">
    <mergeCell ref="J1:K1"/>
    <mergeCell ref="J20:J26"/>
    <mergeCell ref="H28:I28"/>
    <mergeCell ref="H29:I29"/>
    <mergeCell ref="B52:C52"/>
    <mergeCell ref="H19:I19"/>
  </mergeCells>
  <hyperlinks>
    <hyperlink ref="H33" r:id="rId1" display="https://www.youtube.com/shorts/8kHKVs-EeAk" xr:uid="{14309B86-FADA-49AD-A041-6CF641EB4CE8}"/>
    <hyperlink ref="H34" r:id="rId2" display="https://beytk.net/futec/" xr:uid="{E48DAE81-0F0D-42A1-8D00-1B26EA0B873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95DD-6806-42BB-9FDB-FF32A6BD197D}">
  <dimension ref="A1:G11"/>
  <sheetViews>
    <sheetView rightToLeft="1" zoomScale="145" zoomScaleNormal="145" workbookViewId="0">
      <selection activeCell="E14" sqref="E14"/>
    </sheetView>
  </sheetViews>
  <sheetFormatPr defaultRowHeight="15" x14ac:dyDescent="0.25"/>
  <cols>
    <col min="1" max="2" width="9.140625" style="41"/>
    <col min="3" max="3" width="23" style="41" customWidth="1"/>
    <col min="4" max="4" width="25.5703125" style="41" bestFit="1" customWidth="1"/>
    <col min="5" max="5" width="24.42578125" style="41" customWidth="1"/>
    <col min="6" max="6" width="22.5703125" style="41" customWidth="1"/>
    <col min="7" max="16384" width="9.140625" style="41"/>
  </cols>
  <sheetData>
    <row r="1" spans="1:7" x14ac:dyDescent="0.25">
      <c r="A1" s="56" t="s">
        <v>126</v>
      </c>
      <c r="B1" s="56"/>
      <c r="C1" s="56" t="s">
        <v>103</v>
      </c>
      <c r="D1" s="2" t="s">
        <v>155</v>
      </c>
      <c r="E1" s="2" t="s">
        <v>143</v>
      </c>
      <c r="F1" s="40" t="s">
        <v>146</v>
      </c>
      <c r="G1" s="40" t="s">
        <v>162</v>
      </c>
    </row>
    <row r="2" spans="1:7" x14ac:dyDescent="0.25">
      <c r="A2" s="21" t="s">
        <v>127</v>
      </c>
      <c r="B2" s="21" t="s">
        <v>128</v>
      </c>
      <c r="C2" s="56"/>
      <c r="D2" s="2">
        <v>1227422817</v>
      </c>
      <c r="E2" s="2"/>
      <c r="F2" s="40"/>
      <c r="G2" s="42"/>
    </row>
    <row r="3" spans="1:7" x14ac:dyDescent="0.25">
      <c r="A3" s="23">
        <v>87.5</v>
      </c>
      <c r="B3" s="23">
        <v>86</v>
      </c>
      <c r="C3" s="23" t="s">
        <v>129</v>
      </c>
      <c r="D3" s="23">
        <v>1450</v>
      </c>
      <c r="E3" s="2"/>
      <c r="F3" s="40"/>
      <c r="G3" s="42"/>
    </row>
    <row r="4" spans="1:7" x14ac:dyDescent="0.25">
      <c r="A4" s="23">
        <v>99</v>
      </c>
      <c r="B4" s="23">
        <v>200</v>
      </c>
      <c r="C4" s="23" t="s">
        <v>131</v>
      </c>
      <c r="D4" s="23">
        <v>0</v>
      </c>
      <c r="E4" s="60" t="s">
        <v>156</v>
      </c>
      <c r="F4" s="61"/>
      <c r="G4" s="42">
        <v>3000</v>
      </c>
    </row>
    <row r="5" spans="1:7" x14ac:dyDescent="0.25">
      <c r="A5" s="23">
        <v>43</v>
      </c>
      <c r="B5" s="23">
        <v>69.5</v>
      </c>
      <c r="C5" s="23" t="s">
        <v>134</v>
      </c>
      <c r="D5" s="23">
        <v>750</v>
      </c>
      <c r="E5" s="2"/>
      <c r="F5" s="40"/>
      <c r="G5" s="42"/>
    </row>
    <row r="6" spans="1:7" ht="15.75" customHeight="1" x14ac:dyDescent="0.25">
      <c r="A6" s="48">
        <v>40</v>
      </c>
      <c r="B6" s="48">
        <v>68</v>
      </c>
      <c r="C6" s="48" t="s">
        <v>130</v>
      </c>
      <c r="D6" s="48">
        <v>750</v>
      </c>
      <c r="E6" s="2"/>
      <c r="F6" s="40"/>
      <c r="G6" s="42"/>
    </row>
    <row r="7" spans="1:7" x14ac:dyDescent="0.25">
      <c r="A7" s="48">
        <v>67</v>
      </c>
      <c r="B7" s="48">
        <v>2</v>
      </c>
      <c r="C7" s="48" t="s">
        <v>132</v>
      </c>
      <c r="D7" s="48">
        <v>1200</v>
      </c>
      <c r="E7" s="2"/>
      <c r="F7" s="40"/>
      <c r="G7" s="42"/>
    </row>
    <row r="8" spans="1:7" x14ac:dyDescent="0.25">
      <c r="A8" s="48">
        <v>88</v>
      </c>
      <c r="B8" s="48">
        <v>85</v>
      </c>
      <c r="C8" s="48" t="s">
        <v>133</v>
      </c>
      <c r="D8" s="48">
        <v>1450</v>
      </c>
      <c r="E8" s="2"/>
      <c r="F8" s="40"/>
      <c r="G8" s="42"/>
    </row>
    <row r="9" spans="1:7" x14ac:dyDescent="0.25">
      <c r="A9" s="48">
        <v>52</v>
      </c>
      <c r="B9" s="48">
        <v>82</v>
      </c>
      <c r="C9" s="48" t="s">
        <v>135</v>
      </c>
      <c r="D9" s="48">
        <v>850</v>
      </c>
      <c r="E9" s="2"/>
      <c r="F9" s="40"/>
      <c r="G9" s="42"/>
    </row>
    <row r="10" spans="1:7" x14ac:dyDescent="0.25">
      <c r="A10" s="48">
        <v>54</v>
      </c>
      <c r="B10" s="48">
        <v>64</v>
      </c>
      <c r="C10" s="48" t="s">
        <v>136</v>
      </c>
      <c r="D10" s="48">
        <v>750</v>
      </c>
      <c r="E10" s="2"/>
      <c r="F10" s="40" t="s">
        <v>144</v>
      </c>
      <c r="G10" s="42"/>
    </row>
    <row r="11" spans="1:7" x14ac:dyDescent="0.25">
      <c r="A11" s="57" t="s">
        <v>137</v>
      </c>
      <c r="B11" s="58"/>
      <c r="C11" s="59"/>
      <c r="D11" s="42">
        <f>SUM(D3:D10)</f>
        <v>7200</v>
      </c>
      <c r="E11" s="42" t="s">
        <v>142</v>
      </c>
      <c r="F11" s="40" t="s">
        <v>145</v>
      </c>
      <c r="G11" s="42"/>
    </row>
  </sheetData>
  <mergeCells count="4">
    <mergeCell ref="A1:B1"/>
    <mergeCell ref="C1:C2"/>
    <mergeCell ref="A11:C11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F116-2A87-4F05-8245-2425971A78BE}">
  <dimension ref="A1:F37"/>
  <sheetViews>
    <sheetView rightToLeft="1" zoomScaleNormal="100" workbookViewId="0">
      <selection activeCell="F38" sqref="F38"/>
    </sheetView>
  </sheetViews>
  <sheetFormatPr defaultRowHeight="15" x14ac:dyDescent="0.25"/>
  <cols>
    <col min="1" max="1" width="20" bestFit="1" customWidth="1"/>
    <col min="2" max="2" width="6.5703125" bestFit="1" customWidth="1"/>
    <col min="3" max="3" width="14.5703125" bestFit="1" customWidth="1"/>
    <col min="4" max="4" width="26" bestFit="1" customWidth="1"/>
    <col min="5" max="5" width="6.5703125" bestFit="1" customWidth="1"/>
    <col min="6" max="6" width="30.5703125" bestFit="1" customWidth="1"/>
  </cols>
  <sheetData>
    <row r="1" spans="1:6" x14ac:dyDescent="0.25">
      <c r="A1" s="21" t="s">
        <v>42</v>
      </c>
      <c r="B1" s="21" t="s">
        <v>60</v>
      </c>
      <c r="D1" s="23" t="s">
        <v>42</v>
      </c>
      <c r="E1" s="23" t="s">
        <v>60</v>
      </c>
      <c r="F1" s="23" t="s">
        <v>59</v>
      </c>
    </row>
    <row r="2" spans="1:6" x14ac:dyDescent="0.25">
      <c r="A2" s="2" t="s">
        <v>58</v>
      </c>
      <c r="B2" s="2">
        <v>750</v>
      </c>
      <c r="D2" s="2" t="s">
        <v>72</v>
      </c>
      <c r="E2" s="2">
        <v>194</v>
      </c>
      <c r="F2" s="2">
        <f>E2*2</f>
        <v>388</v>
      </c>
    </row>
    <row r="3" spans="1:6" x14ac:dyDescent="0.25">
      <c r="A3" s="2" t="s">
        <v>57</v>
      </c>
      <c r="B3" s="2">
        <v>30</v>
      </c>
      <c r="D3" s="2" t="s">
        <v>57</v>
      </c>
      <c r="E3" s="2">
        <v>30</v>
      </c>
      <c r="F3" s="2">
        <f>E3*2</f>
        <v>60</v>
      </c>
    </row>
    <row r="4" spans="1:6" x14ac:dyDescent="0.25">
      <c r="A4" s="2" t="s">
        <v>56</v>
      </c>
      <c r="B4" s="2">
        <v>65</v>
      </c>
      <c r="D4" s="2" t="s">
        <v>71</v>
      </c>
      <c r="E4" s="2">
        <v>50</v>
      </c>
      <c r="F4" s="2">
        <f>E4*2</f>
        <v>100</v>
      </c>
    </row>
    <row r="5" spans="1:6" x14ac:dyDescent="0.25">
      <c r="A5" s="2" t="s">
        <v>55</v>
      </c>
      <c r="B5" s="2">
        <v>100</v>
      </c>
      <c r="D5" s="2" t="s">
        <v>58</v>
      </c>
      <c r="E5" s="2">
        <v>750</v>
      </c>
      <c r="F5" s="20">
        <v>0</v>
      </c>
    </row>
    <row r="6" spans="1:6" x14ac:dyDescent="0.25">
      <c r="A6" s="2" t="s">
        <v>54</v>
      </c>
      <c r="B6" s="2">
        <v>100</v>
      </c>
      <c r="D6" s="2" t="s">
        <v>70</v>
      </c>
      <c r="E6" s="2">
        <v>100</v>
      </c>
      <c r="F6" s="20">
        <v>0</v>
      </c>
    </row>
    <row r="7" spans="1:6" x14ac:dyDescent="0.25">
      <c r="A7" s="2" t="s">
        <v>53</v>
      </c>
      <c r="B7" s="2">
        <v>200</v>
      </c>
      <c r="D7" s="2" t="s">
        <v>69</v>
      </c>
      <c r="E7" s="2">
        <v>150</v>
      </c>
      <c r="F7" s="20">
        <v>0</v>
      </c>
    </row>
    <row r="8" spans="1:6" x14ac:dyDescent="0.25">
      <c r="A8" s="2" t="s">
        <v>52</v>
      </c>
      <c r="B8" s="2">
        <v>500</v>
      </c>
      <c r="D8" s="2" t="s">
        <v>68</v>
      </c>
      <c r="E8" s="2">
        <v>280</v>
      </c>
      <c r="F8" s="20">
        <v>0</v>
      </c>
    </row>
    <row r="9" spans="1:6" x14ac:dyDescent="0.25">
      <c r="A9" s="2" t="s">
        <v>181</v>
      </c>
      <c r="B9" s="2">
        <v>4000</v>
      </c>
      <c r="D9" s="3" t="s">
        <v>67</v>
      </c>
      <c r="E9" s="2">
        <v>110</v>
      </c>
      <c r="F9" s="2"/>
    </row>
    <row r="10" spans="1:6" x14ac:dyDescent="0.25">
      <c r="A10" s="2"/>
      <c r="B10" s="2"/>
      <c r="D10" s="3" t="s">
        <v>66</v>
      </c>
      <c r="E10" s="2">
        <v>20</v>
      </c>
      <c r="F10" s="2"/>
    </row>
    <row r="11" spans="1:6" x14ac:dyDescent="0.25">
      <c r="A11" s="2"/>
      <c r="B11" s="2"/>
      <c r="D11" s="22" t="s">
        <v>62</v>
      </c>
      <c r="E11" s="22">
        <f>SUM(E2:E10)</f>
        <v>1684</v>
      </c>
      <c r="F11" s="22">
        <f>SUM(F2:F10)</f>
        <v>548</v>
      </c>
    </row>
    <row r="12" spans="1:6" x14ac:dyDescent="0.25">
      <c r="A12" s="2"/>
      <c r="B12" s="2"/>
      <c r="D12" s="62" t="s">
        <v>51</v>
      </c>
      <c r="E12" s="63"/>
      <c r="F12" s="64"/>
    </row>
    <row r="13" spans="1:6" x14ac:dyDescent="0.25">
      <c r="A13" s="2"/>
      <c r="B13" s="2"/>
      <c r="D13" s="2" t="s">
        <v>65</v>
      </c>
      <c r="E13" s="2">
        <v>540</v>
      </c>
      <c r="F13" s="2"/>
    </row>
    <row r="14" spans="1:6" x14ac:dyDescent="0.25">
      <c r="A14" s="2"/>
      <c r="B14" s="2"/>
      <c r="D14" s="2" t="s">
        <v>64</v>
      </c>
      <c r="E14" s="2">
        <v>160</v>
      </c>
      <c r="F14" s="2">
        <f>E14*2</f>
        <v>320</v>
      </c>
    </row>
    <row r="15" spans="1:6" x14ac:dyDescent="0.25">
      <c r="A15" s="2"/>
      <c r="B15" s="2"/>
      <c r="D15" s="2" t="s">
        <v>63</v>
      </c>
      <c r="E15" s="2">
        <v>64</v>
      </c>
      <c r="F15" s="2">
        <f>E15*2</f>
        <v>128</v>
      </c>
    </row>
    <row r="16" spans="1:6" x14ac:dyDescent="0.25">
      <c r="A16" s="2"/>
      <c r="B16" s="2"/>
      <c r="D16" s="2"/>
      <c r="E16" s="2"/>
      <c r="F16" s="2"/>
    </row>
    <row r="17" spans="1:6" x14ac:dyDescent="0.25">
      <c r="A17" s="2" t="s">
        <v>50</v>
      </c>
      <c r="B17" s="2">
        <f>SUM(B2:B15)</f>
        <v>5745</v>
      </c>
      <c r="D17" s="2"/>
      <c r="E17" s="2"/>
      <c r="F17" s="2"/>
    </row>
    <row r="18" spans="1:6" x14ac:dyDescent="0.25">
      <c r="D18" s="2"/>
      <c r="E18" s="2"/>
      <c r="F18" s="2"/>
    </row>
    <row r="19" spans="1:6" x14ac:dyDescent="0.25">
      <c r="D19" s="2"/>
      <c r="E19" s="2"/>
      <c r="F19" s="2"/>
    </row>
    <row r="20" spans="1:6" x14ac:dyDescent="0.25">
      <c r="D20" s="22" t="s">
        <v>62</v>
      </c>
      <c r="E20" s="22">
        <f>SUM(E13:E19)</f>
        <v>764</v>
      </c>
      <c r="F20" s="22">
        <f>SUM(F11:F19)</f>
        <v>996</v>
      </c>
    </row>
    <row r="21" spans="1:6" x14ac:dyDescent="0.25">
      <c r="D21" s="22" t="s">
        <v>61</v>
      </c>
      <c r="E21" s="22">
        <f>SUM(E20,E11)</f>
        <v>2448</v>
      </c>
      <c r="F21" s="22"/>
    </row>
    <row r="22" spans="1:6" ht="15.75" thickBot="1" x14ac:dyDescent="0.3">
      <c r="D22" s="2"/>
      <c r="E22" s="2"/>
      <c r="F22" s="2"/>
    </row>
    <row r="23" spans="1:6" x14ac:dyDescent="0.25">
      <c r="D23" s="67" t="s">
        <v>16</v>
      </c>
      <c r="E23" s="68"/>
      <c r="F23" s="15" t="s">
        <v>27</v>
      </c>
    </row>
    <row r="24" spans="1:6" x14ac:dyDescent="0.25">
      <c r="D24" s="14" t="s">
        <v>17</v>
      </c>
      <c r="E24" s="14" t="s">
        <v>18</v>
      </c>
      <c r="F24" s="16" t="s">
        <v>26</v>
      </c>
    </row>
    <row r="25" spans="1:6" x14ac:dyDescent="0.25">
      <c r="D25" s="14" t="s">
        <v>19</v>
      </c>
      <c r="E25" s="14" t="s">
        <v>20</v>
      </c>
      <c r="F25" s="16" t="s">
        <v>23</v>
      </c>
    </row>
    <row r="26" spans="1:6" x14ac:dyDescent="0.25">
      <c r="D26" s="14" t="s">
        <v>21</v>
      </c>
      <c r="E26" s="14" t="s">
        <v>22</v>
      </c>
      <c r="F26" s="16" t="s">
        <v>24</v>
      </c>
    </row>
    <row r="27" spans="1:6" ht="15.75" thickBot="1" x14ac:dyDescent="0.3">
      <c r="D27" s="14" t="s">
        <v>31</v>
      </c>
      <c r="E27" s="14" t="s">
        <v>29</v>
      </c>
      <c r="F27" s="17" t="s">
        <v>25</v>
      </c>
    </row>
    <row r="28" spans="1:6" x14ac:dyDescent="0.25">
      <c r="D28" s="14" t="s">
        <v>32</v>
      </c>
      <c r="E28" s="14" t="s">
        <v>30</v>
      </c>
      <c r="F28" s="13"/>
    </row>
    <row r="29" spans="1:6" x14ac:dyDescent="0.25">
      <c r="D29" s="65" t="s">
        <v>28</v>
      </c>
      <c r="E29" s="66"/>
    </row>
    <row r="37" spans="3:3" x14ac:dyDescent="0.25">
      <c r="C37" s="13"/>
    </row>
  </sheetData>
  <mergeCells count="3">
    <mergeCell ref="D12:F12"/>
    <mergeCell ref="D29:E29"/>
    <mergeCell ref="D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Almontal</vt:lpstr>
      <vt:lpstr>Live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Aidi</dc:creator>
  <cp:lastModifiedBy>Ibrahim Aidi</cp:lastModifiedBy>
  <dcterms:created xsi:type="dcterms:W3CDTF">2015-06-05T18:17:20Z</dcterms:created>
  <dcterms:modified xsi:type="dcterms:W3CDTF">2024-02-20T08:34:30Z</dcterms:modified>
</cp:coreProperties>
</file>